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ahandus\2020 a EELARVE\"/>
    </mc:Choice>
  </mc:AlternateContent>
  <bookViews>
    <workbookView xWindow="75" yWindow="300" windowWidth="14325" windowHeight="5325" tabRatio="952"/>
  </bookViews>
  <sheets>
    <sheet name="Juhised" sheetId="70" r:id="rId1"/>
    <sheet name="Kokku LA" sheetId="24" state="hidden" r:id="rId2"/>
    <sheet name="kokku koolid" sheetId="45" state="hidden" r:id="rId3"/>
    <sheet name="Waldorfühing" sheetId="17" state="hidden" r:id="rId4"/>
    <sheet name="Muud hariduskulud" sheetId="16" state="hidden" r:id="rId5"/>
    <sheet name="Haridusüritused" sheetId="15" state="hidden" r:id="rId6"/>
    <sheet name="KOKKU  HARIDUS" sheetId="14" state="hidden" r:id="rId7"/>
    <sheet name="kokku huvikoolid" sheetId="49" state="hidden" r:id="rId8"/>
    <sheet name="Kultuuriüritused" sheetId="4" state="hidden" r:id="rId9"/>
    <sheet name="KOKKU  KULTUUR" sheetId="34" state="hidden" r:id="rId10"/>
    <sheet name="Spordiüritused" sheetId="31" state="hidden" r:id="rId11"/>
    <sheet name="KOKKU  SPORT" sheetId="40" state="hidden" r:id="rId12"/>
    <sheet name="KOKKU  SOTSIAAL" sheetId="37" state="hidden" r:id="rId13"/>
    <sheet name="Kontrollnumbrid" sheetId="113" state="hidden" r:id="rId14"/>
    <sheet name="Omavahelised" sheetId="116" state="hidden" r:id="rId15"/>
    <sheet name="Sihtrahad" sheetId="115" state="hidden" r:id="rId16"/>
    <sheet name="Koodid" sheetId="114" state="hidden" r:id="rId17"/>
    <sheet name="1 Hallatavad asutused" sheetId="105" r:id="rId18"/>
    <sheet name="2 Struktuuriüksused" sheetId="106" r:id="rId19"/>
    <sheet name="2a Kinnisvara haldusamet" sheetId="117" r:id="rId20"/>
    <sheet name="3 Omavahelised tehingud" sheetId="59" r:id="rId21"/>
    <sheet name="4 Koosseis" sheetId="53" r:id="rId22"/>
    <sheet name="5 Õpetajate tarifikatsioon" sheetId="52" r:id="rId23"/>
    <sheet name="6 Laste arv" sheetId="55" r:id="rId24"/>
    <sheet name="7 Liisingud jm kohustused" sheetId="57" r:id="rId25"/>
    <sheet name="8 IKT ühishangete ettepanek" sheetId="110" r:id="rId26"/>
    <sheet name="9 Lisataotlus (1)" sheetId="54" r:id="rId27"/>
    <sheet name="9 Lisataotlus (2)" sheetId="118" r:id="rId28"/>
    <sheet name="9 Lisataotlus (3)" sheetId="119" r:id="rId29"/>
    <sheet name="9 Lisataotlus (4)" sheetId="120" r:id="rId30"/>
  </sheets>
  <definedNames>
    <definedName name="_xlnm._FilterDatabase" localSheetId="17" hidden="1">'1 Hallatavad asutused'!$A$9:$K$47</definedName>
    <definedName name="_xlnm._FilterDatabase" localSheetId="18" hidden="1">'2 Struktuuriüksused'!$A$9:$L$732</definedName>
    <definedName name="_xlnm._FilterDatabase" localSheetId="19" hidden="1">'2a Kinnisvara haldusamet'!$A$5:$P$439</definedName>
    <definedName name="_xlnm.Print_Area" localSheetId="23">'6 Laste arv'!$A$1:$P$56</definedName>
    <definedName name="_xlnm.Print_Area" localSheetId="24">'7 Liisingud jm kohustused'!$A$1:$E$24</definedName>
    <definedName name="_xlnm.Print_Area" localSheetId="25">'8 IKT ühishangete ettepanek'!$A$1:$D$24</definedName>
    <definedName name="_xlnm.Print_Area" localSheetId="0">Juhised!$A$1:$A$34</definedName>
    <definedName name="_xlnm.Print_Titles" localSheetId="17">'1 Hallatavad asutused'!$9:$9</definedName>
    <definedName name="_xlnm.Print_Titles" localSheetId="18">'2 Struktuuriüksused'!$9:$9</definedName>
    <definedName name="_xlnm.Print_Titles" localSheetId="19">'2a Kinnisvara haldusamet'!$5:$5</definedName>
  </definedNames>
  <calcPr calcId="152511"/>
</workbook>
</file>

<file path=xl/calcChain.xml><?xml version="1.0" encoding="utf-8"?>
<calcChain xmlns="http://schemas.openxmlformats.org/spreadsheetml/2006/main">
  <c r="O3" i="117" l="1"/>
  <c r="O2" i="117"/>
  <c r="H2" i="106"/>
  <c r="O7" i="117" l="1"/>
  <c r="O8" i="117"/>
  <c r="O9" i="117"/>
  <c r="O10" i="117"/>
  <c r="O11" i="117"/>
  <c r="O12" i="117"/>
  <c r="O13" i="117"/>
  <c r="O14" i="117"/>
  <c r="O15" i="117"/>
  <c r="O16" i="117"/>
  <c r="O17" i="117"/>
  <c r="O18" i="117"/>
  <c r="O19" i="117"/>
  <c r="O20" i="117"/>
  <c r="O21" i="117"/>
  <c r="O22" i="117"/>
  <c r="O23" i="117"/>
  <c r="O24" i="117"/>
  <c r="O25" i="117"/>
  <c r="O26" i="117"/>
  <c r="O27" i="117"/>
  <c r="O28" i="117"/>
  <c r="O29" i="117"/>
  <c r="O30" i="117"/>
  <c r="O31" i="117"/>
  <c r="O32" i="117"/>
  <c r="O33" i="117"/>
  <c r="O34" i="117"/>
  <c r="O35" i="117"/>
  <c r="O36" i="117"/>
  <c r="O37" i="117"/>
  <c r="O38" i="117"/>
  <c r="O39" i="117"/>
  <c r="O40" i="117"/>
  <c r="O41" i="117"/>
  <c r="O42" i="117"/>
  <c r="O43" i="117"/>
  <c r="O44" i="117"/>
  <c r="O45" i="117"/>
  <c r="O46" i="117"/>
  <c r="O47" i="117"/>
  <c r="O48" i="117"/>
  <c r="O49" i="117"/>
  <c r="O50" i="117"/>
  <c r="O51" i="117"/>
  <c r="O52" i="117"/>
  <c r="O53" i="117"/>
  <c r="O54" i="117"/>
  <c r="O55" i="117"/>
  <c r="O56" i="117"/>
  <c r="O57" i="117"/>
  <c r="O58" i="117"/>
  <c r="O59" i="117"/>
  <c r="O60" i="117"/>
  <c r="O61" i="117"/>
  <c r="O62" i="117"/>
  <c r="O63" i="117"/>
  <c r="O64" i="117"/>
  <c r="O65" i="117"/>
  <c r="O66" i="117"/>
  <c r="O67" i="117"/>
  <c r="O68" i="117"/>
  <c r="O69" i="117"/>
  <c r="O70" i="117"/>
  <c r="O71" i="117"/>
  <c r="O72" i="117"/>
  <c r="O73" i="117"/>
  <c r="O74" i="117"/>
  <c r="O75" i="117"/>
  <c r="O76" i="117"/>
  <c r="O77" i="117"/>
  <c r="O78" i="117"/>
  <c r="O79" i="117"/>
  <c r="O80" i="117"/>
  <c r="O81" i="117"/>
  <c r="O82" i="117"/>
  <c r="O83" i="117"/>
  <c r="O84" i="117"/>
  <c r="O85" i="117"/>
  <c r="O86" i="117"/>
  <c r="O87" i="117"/>
  <c r="O88" i="117"/>
  <c r="O89" i="117"/>
  <c r="O90" i="117"/>
  <c r="O91" i="117"/>
  <c r="O92" i="117"/>
  <c r="O93" i="117"/>
  <c r="O94" i="117"/>
  <c r="O95" i="117"/>
  <c r="O96" i="117"/>
  <c r="O97" i="117"/>
  <c r="O98" i="117"/>
  <c r="O99" i="117"/>
  <c r="O100" i="117"/>
  <c r="O101" i="117"/>
  <c r="O102" i="117"/>
  <c r="O103" i="117"/>
  <c r="O104" i="117"/>
  <c r="O105" i="117"/>
  <c r="O106" i="117"/>
  <c r="O107" i="117"/>
  <c r="O108" i="117"/>
  <c r="O109" i="117"/>
  <c r="O110" i="117"/>
  <c r="O111" i="117"/>
  <c r="O112" i="117"/>
  <c r="O113" i="117"/>
  <c r="O114" i="117"/>
  <c r="O115" i="117"/>
  <c r="O116" i="117"/>
  <c r="O117" i="117"/>
  <c r="O118" i="117"/>
  <c r="O119" i="117"/>
  <c r="O120" i="117"/>
  <c r="O121" i="117"/>
  <c r="O122" i="117"/>
  <c r="O123" i="117"/>
  <c r="O124" i="117"/>
  <c r="O125" i="117"/>
  <c r="O126" i="117"/>
  <c r="O127" i="117"/>
  <c r="O128" i="117"/>
  <c r="O129" i="117"/>
  <c r="O130" i="117"/>
  <c r="O131" i="117"/>
  <c r="O132" i="117"/>
  <c r="O133" i="117"/>
  <c r="O134" i="117"/>
  <c r="O135" i="117"/>
  <c r="O136" i="117"/>
  <c r="O137" i="117"/>
  <c r="O138" i="117"/>
  <c r="O139" i="117"/>
  <c r="O140" i="117"/>
  <c r="O141" i="117"/>
  <c r="O142" i="117"/>
  <c r="O143" i="117"/>
  <c r="O144" i="117"/>
  <c r="O145" i="117"/>
  <c r="O146" i="117"/>
  <c r="O147" i="117"/>
  <c r="O148" i="117"/>
  <c r="O149" i="117"/>
  <c r="O150" i="117"/>
  <c r="O151" i="117"/>
  <c r="O152" i="117"/>
  <c r="O153" i="117"/>
  <c r="O154" i="117"/>
  <c r="O155" i="117"/>
  <c r="O156" i="117"/>
  <c r="O157" i="117"/>
  <c r="O158" i="117"/>
  <c r="O159" i="117"/>
  <c r="O160" i="117"/>
  <c r="O161" i="117"/>
  <c r="O162" i="117"/>
  <c r="O163" i="117"/>
  <c r="O164" i="117"/>
  <c r="O165" i="117"/>
  <c r="O166" i="117"/>
  <c r="O167" i="117"/>
  <c r="O168" i="117"/>
  <c r="O169" i="117"/>
  <c r="O170" i="117"/>
  <c r="O171" i="117"/>
  <c r="O172" i="117"/>
  <c r="O173" i="117"/>
  <c r="O174" i="117"/>
  <c r="O175" i="117"/>
  <c r="O176" i="117"/>
  <c r="O177" i="117"/>
  <c r="O178" i="117"/>
  <c r="O179" i="117"/>
  <c r="O180" i="117"/>
  <c r="O181" i="117"/>
  <c r="O182" i="117"/>
  <c r="O183" i="117"/>
  <c r="O184" i="117"/>
  <c r="O185" i="117"/>
  <c r="O186" i="117"/>
  <c r="O187" i="117"/>
  <c r="O188" i="117"/>
  <c r="O189" i="117"/>
  <c r="O190" i="117"/>
  <c r="O191" i="117"/>
  <c r="O192" i="117"/>
  <c r="O193" i="117"/>
  <c r="O194" i="117"/>
  <c r="O195" i="117"/>
  <c r="O196" i="117"/>
  <c r="O197" i="117"/>
  <c r="O198" i="117"/>
  <c r="O199" i="117"/>
  <c r="O200" i="117"/>
  <c r="O201" i="117"/>
  <c r="O202" i="117"/>
  <c r="O203" i="117"/>
  <c r="O204" i="117"/>
  <c r="O205" i="117"/>
  <c r="O206" i="117"/>
  <c r="O207" i="117"/>
  <c r="O208" i="117"/>
  <c r="O209" i="117"/>
  <c r="O210" i="117"/>
  <c r="O211" i="117"/>
  <c r="O212" i="117"/>
  <c r="O213" i="117"/>
  <c r="O214" i="117"/>
  <c r="O215" i="117"/>
  <c r="O216" i="117"/>
  <c r="O217" i="117"/>
  <c r="O218" i="117"/>
  <c r="O219" i="117"/>
  <c r="O220" i="117"/>
  <c r="O221" i="117"/>
  <c r="O222" i="117"/>
  <c r="O223" i="117"/>
  <c r="O224" i="117"/>
  <c r="O225" i="117"/>
  <c r="O226" i="117"/>
  <c r="O227" i="117"/>
  <c r="O228" i="117"/>
  <c r="O229" i="117"/>
  <c r="O230" i="117"/>
  <c r="O231" i="117"/>
  <c r="O232" i="117"/>
  <c r="O233" i="117"/>
  <c r="O234" i="117"/>
  <c r="O235" i="117"/>
  <c r="O236" i="117"/>
  <c r="O237" i="117"/>
  <c r="O238" i="117"/>
  <c r="O239" i="117"/>
  <c r="O240" i="117"/>
  <c r="O241" i="117"/>
  <c r="O242" i="117"/>
  <c r="O243" i="117"/>
  <c r="O244" i="117"/>
  <c r="O245" i="117"/>
  <c r="O246" i="117"/>
  <c r="O247" i="117"/>
  <c r="O248" i="117"/>
  <c r="O249" i="117"/>
  <c r="O250" i="117"/>
  <c r="O251" i="117"/>
  <c r="O252" i="117"/>
  <c r="O253" i="117"/>
  <c r="O254" i="117"/>
  <c r="O255" i="117"/>
  <c r="O256" i="117"/>
  <c r="O257" i="117"/>
  <c r="O258" i="117"/>
  <c r="O259" i="117"/>
  <c r="O260" i="117"/>
  <c r="O261" i="117"/>
  <c r="O262" i="117"/>
  <c r="O263" i="117"/>
  <c r="O264" i="117"/>
  <c r="O265" i="117"/>
  <c r="O266" i="117"/>
  <c r="O267" i="117"/>
  <c r="O268" i="117"/>
  <c r="O269" i="117"/>
  <c r="O270" i="117"/>
  <c r="O271" i="117"/>
  <c r="O272" i="117"/>
  <c r="O273" i="117"/>
  <c r="O274" i="117"/>
  <c r="O275" i="117"/>
  <c r="O276" i="117"/>
  <c r="O277" i="117"/>
  <c r="O278" i="117"/>
  <c r="O279" i="117"/>
  <c r="O280" i="117"/>
  <c r="O281" i="117"/>
  <c r="O282" i="117"/>
  <c r="O283" i="117"/>
  <c r="O284" i="117"/>
  <c r="O285" i="117"/>
  <c r="O286" i="117"/>
  <c r="O287" i="117"/>
  <c r="O288" i="117"/>
  <c r="O289" i="117"/>
  <c r="O290" i="117"/>
  <c r="O291" i="117"/>
  <c r="O292" i="117"/>
  <c r="O293" i="117"/>
  <c r="O294" i="117"/>
  <c r="O295" i="117"/>
  <c r="O296" i="117"/>
  <c r="O297" i="117"/>
  <c r="O298" i="117"/>
  <c r="O299" i="117"/>
  <c r="O300" i="117"/>
  <c r="O301" i="117"/>
  <c r="O302" i="117"/>
  <c r="O303" i="117"/>
  <c r="O304" i="117"/>
  <c r="O305" i="117"/>
  <c r="O306" i="117"/>
  <c r="O307" i="117"/>
  <c r="O308" i="117"/>
  <c r="O309" i="117"/>
  <c r="O310" i="117"/>
  <c r="O311" i="117"/>
  <c r="O312" i="117"/>
  <c r="O313" i="117"/>
  <c r="O314" i="117"/>
  <c r="O315" i="117"/>
  <c r="O316" i="117"/>
  <c r="O317" i="117"/>
  <c r="O318" i="117"/>
  <c r="O319" i="117"/>
  <c r="O320" i="117"/>
  <c r="O321" i="117"/>
  <c r="O322" i="117"/>
  <c r="O323" i="117"/>
  <c r="O324" i="117"/>
  <c r="O325" i="117"/>
  <c r="O326" i="117"/>
  <c r="O327" i="117"/>
  <c r="O328" i="117"/>
  <c r="O329" i="117"/>
  <c r="O330" i="117"/>
  <c r="O331" i="117"/>
  <c r="O332" i="117"/>
  <c r="O333" i="117"/>
  <c r="O334" i="117"/>
  <c r="O335" i="117"/>
  <c r="O336" i="117"/>
  <c r="O337" i="117"/>
  <c r="O338" i="117"/>
  <c r="O339" i="117"/>
  <c r="O340" i="117"/>
  <c r="O341" i="117"/>
  <c r="O342" i="117"/>
  <c r="O343" i="117"/>
  <c r="O344" i="117"/>
  <c r="O345" i="117"/>
  <c r="O346" i="117"/>
  <c r="O347" i="117"/>
  <c r="O348" i="117"/>
  <c r="O349" i="117"/>
  <c r="O350" i="117"/>
  <c r="O351" i="117"/>
  <c r="O352" i="117"/>
  <c r="O353" i="117"/>
  <c r="O354" i="117"/>
  <c r="O355" i="117"/>
  <c r="O356" i="117"/>
  <c r="O357" i="117"/>
  <c r="O358" i="117"/>
  <c r="O359" i="117"/>
  <c r="O360" i="117"/>
  <c r="O361" i="117"/>
  <c r="O362" i="117"/>
  <c r="O363" i="117"/>
  <c r="O364" i="117"/>
  <c r="O365" i="117"/>
  <c r="O366" i="117"/>
  <c r="O367" i="117"/>
  <c r="O368" i="117"/>
  <c r="O369" i="117"/>
  <c r="O370" i="117"/>
  <c r="O371" i="117"/>
  <c r="O372" i="117"/>
  <c r="O373" i="117"/>
  <c r="O374" i="117"/>
  <c r="O375" i="117"/>
  <c r="O376" i="117"/>
  <c r="O377" i="117"/>
  <c r="O378" i="117"/>
  <c r="O379" i="117"/>
  <c r="O380" i="117"/>
  <c r="O381" i="117"/>
  <c r="O382" i="117"/>
  <c r="O383" i="117"/>
  <c r="O384" i="117"/>
  <c r="O385" i="117"/>
  <c r="O386" i="117"/>
  <c r="O387" i="117"/>
  <c r="O388" i="117"/>
  <c r="O389" i="117"/>
  <c r="O390" i="117"/>
  <c r="O391" i="117"/>
  <c r="O392" i="117"/>
  <c r="O393" i="117"/>
  <c r="O394" i="117"/>
  <c r="O395" i="117"/>
  <c r="O396" i="117"/>
  <c r="O397" i="117"/>
  <c r="O398" i="117"/>
  <c r="O399" i="117"/>
  <c r="O400" i="117"/>
  <c r="O401" i="117"/>
  <c r="O402" i="117"/>
  <c r="O403" i="117"/>
  <c r="O404" i="117"/>
  <c r="O405" i="117"/>
  <c r="O406" i="117"/>
  <c r="O407" i="117"/>
  <c r="O408" i="117"/>
  <c r="O409" i="117"/>
  <c r="O410" i="117"/>
  <c r="O411" i="117"/>
  <c r="O412" i="117"/>
  <c r="O413" i="117"/>
  <c r="O414" i="117"/>
  <c r="O415" i="117"/>
  <c r="O416" i="117"/>
  <c r="O417" i="117"/>
  <c r="O418" i="117"/>
  <c r="O419" i="117"/>
  <c r="O420" i="117"/>
  <c r="O421" i="117"/>
  <c r="O422" i="117"/>
  <c r="O423" i="117"/>
  <c r="O424" i="117"/>
  <c r="O425" i="117"/>
  <c r="O426" i="117"/>
  <c r="O427" i="117"/>
  <c r="O428" i="117"/>
  <c r="O429" i="117"/>
  <c r="O430" i="117"/>
  <c r="O431" i="117"/>
  <c r="O432" i="117"/>
  <c r="O433" i="117"/>
  <c r="O434" i="117"/>
  <c r="O435" i="117"/>
  <c r="O436" i="117"/>
  <c r="O437" i="117"/>
  <c r="O438" i="117"/>
  <c r="O439" i="117"/>
  <c r="O440" i="117"/>
  <c r="O441" i="117"/>
  <c r="O442" i="117"/>
  <c r="O443" i="117"/>
  <c r="O444" i="117"/>
  <c r="O445" i="117"/>
  <c r="O446" i="117"/>
  <c r="O447" i="117"/>
  <c r="O448" i="117"/>
  <c r="O449" i="117"/>
  <c r="O450" i="117"/>
  <c r="O451" i="117"/>
  <c r="O452" i="117"/>
  <c r="O453" i="117"/>
  <c r="O454" i="117"/>
  <c r="O455" i="117"/>
  <c r="O456" i="117"/>
  <c r="O457" i="117"/>
  <c r="O458" i="117"/>
  <c r="O459" i="117"/>
  <c r="O460" i="117"/>
  <c r="O461" i="117"/>
  <c r="O462" i="117"/>
  <c r="O463" i="117"/>
  <c r="O464" i="117"/>
  <c r="O465" i="117"/>
  <c r="O466" i="117"/>
  <c r="O467" i="117"/>
  <c r="O468" i="117"/>
  <c r="O469" i="117"/>
  <c r="O470" i="117"/>
  <c r="O471" i="117"/>
  <c r="O472" i="117"/>
  <c r="O473" i="117"/>
  <c r="O474" i="117"/>
  <c r="O475" i="117"/>
  <c r="O476" i="117"/>
  <c r="O477" i="117"/>
  <c r="O478" i="117"/>
  <c r="O479" i="117"/>
  <c r="O480" i="117"/>
  <c r="O481" i="117"/>
  <c r="O482" i="117"/>
  <c r="O483" i="117"/>
  <c r="O484" i="117"/>
  <c r="O485" i="117"/>
  <c r="O486" i="117"/>
  <c r="O487" i="117"/>
  <c r="O488" i="117"/>
  <c r="O489" i="117"/>
  <c r="O490" i="117"/>
  <c r="O491" i="117"/>
  <c r="O492" i="117"/>
  <c r="O493" i="117"/>
  <c r="O494" i="117"/>
  <c r="O495" i="117"/>
  <c r="O496" i="117"/>
  <c r="O497" i="117"/>
  <c r="O498" i="117"/>
  <c r="O499" i="117"/>
  <c r="O500" i="117"/>
  <c r="O501" i="117"/>
  <c r="O502" i="117"/>
  <c r="O503" i="117"/>
  <c r="O504" i="117"/>
  <c r="O505" i="117"/>
  <c r="O506" i="117"/>
  <c r="O507" i="117"/>
  <c r="O508" i="117"/>
  <c r="O509" i="117"/>
  <c r="O510" i="117"/>
  <c r="O511" i="117"/>
  <c r="O512" i="117"/>
  <c r="O513" i="117"/>
  <c r="O514" i="117"/>
  <c r="O515" i="117"/>
  <c r="O516" i="117"/>
  <c r="O517" i="117"/>
  <c r="O518" i="117"/>
  <c r="O519" i="117"/>
  <c r="O520" i="117"/>
  <c r="O521" i="117"/>
  <c r="O522" i="117"/>
  <c r="O523" i="117"/>
  <c r="O524" i="117"/>
  <c r="O525" i="117"/>
  <c r="O526" i="117"/>
  <c r="O527" i="117"/>
  <c r="O528" i="117"/>
  <c r="O529" i="117"/>
  <c r="O530" i="117"/>
  <c r="O531" i="117"/>
  <c r="O532" i="117"/>
  <c r="O533" i="117"/>
  <c r="O534" i="117"/>
  <c r="O535" i="117"/>
  <c r="O536" i="117"/>
  <c r="O537" i="117"/>
  <c r="O538" i="117"/>
  <c r="O539" i="117"/>
  <c r="O540" i="117"/>
  <c r="O541" i="117"/>
  <c r="O542" i="117"/>
  <c r="O543" i="117"/>
  <c r="O544" i="117"/>
  <c r="O545" i="117"/>
  <c r="O546" i="117"/>
  <c r="O547" i="117"/>
  <c r="O548" i="117"/>
  <c r="O6" i="117"/>
  <c r="G20" i="105" l="1"/>
  <c r="G164" i="105"/>
  <c r="G131" i="105"/>
  <c r="G24" i="105"/>
  <c r="G22" i="105"/>
  <c r="G16" i="105"/>
  <c r="K726" i="106"/>
  <c r="K727" i="106"/>
  <c r="K728" i="106"/>
  <c r="K729" i="106"/>
  <c r="K730" i="106"/>
  <c r="K731" i="106"/>
  <c r="K732" i="106"/>
  <c r="K50" i="106"/>
  <c r="K40" i="106"/>
  <c r="K41" i="106"/>
  <c r="K42" i="106"/>
  <c r="K43" i="106"/>
  <c r="K44" i="106"/>
  <c r="K45" i="106"/>
  <c r="K46" i="106"/>
  <c r="K47" i="106"/>
  <c r="K48" i="106"/>
  <c r="K49" i="106"/>
  <c r="K51" i="106"/>
  <c r="K52" i="106"/>
  <c r="K53" i="106"/>
  <c r="K54" i="106"/>
  <c r="K55" i="106"/>
  <c r="K56" i="106"/>
  <c r="K57" i="106"/>
  <c r="K58" i="106"/>
  <c r="K59" i="106"/>
  <c r="K60" i="106"/>
  <c r="K61" i="106"/>
  <c r="K62" i="106"/>
  <c r="K63" i="106"/>
  <c r="K64" i="106"/>
  <c r="K65" i="106"/>
  <c r="K66" i="106"/>
  <c r="K67" i="106"/>
  <c r="K68" i="106"/>
  <c r="K69" i="106"/>
  <c r="K70" i="106"/>
  <c r="K71" i="106"/>
  <c r="K72" i="106"/>
  <c r="K73" i="106"/>
  <c r="K74" i="106"/>
  <c r="K75" i="106"/>
  <c r="K76" i="106"/>
  <c r="K77" i="106"/>
  <c r="K78" i="106"/>
  <c r="K79" i="106"/>
  <c r="K80" i="106"/>
  <c r="K81" i="106"/>
  <c r="K82" i="106"/>
  <c r="K83" i="106"/>
  <c r="K84" i="106"/>
  <c r="K85" i="106"/>
  <c r="K86" i="106"/>
  <c r="K87" i="106"/>
  <c r="K88" i="106"/>
  <c r="K89" i="106"/>
  <c r="K90" i="106"/>
  <c r="K91" i="106"/>
  <c r="K92" i="106"/>
  <c r="K93" i="106"/>
  <c r="K94" i="106"/>
  <c r="K95" i="106"/>
  <c r="K96" i="106"/>
  <c r="K97" i="106"/>
  <c r="K98" i="106"/>
  <c r="K99" i="106"/>
  <c r="K100" i="106"/>
  <c r="K101" i="106"/>
  <c r="K102" i="106"/>
  <c r="K103" i="106"/>
  <c r="K104" i="106"/>
  <c r="K105" i="106"/>
  <c r="K106" i="106"/>
  <c r="K107" i="106"/>
  <c r="K108" i="106"/>
  <c r="K109" i="106"/>
  <c r="K110" i="106"/>
  <c r="K111" i="106"/>
  <c r="K112" i="106"/>
  <c r="K113" i="106"/>
  <c r="K114" i="106"/>
  <c r="K115" i="106"/>
  <c r="K116" i="106"/>
  <c r="K117" i="106"/>
  <c r="K118" i="106"/>
  <c r="K119" i="106"/>
  <c r="K120" i="106"/>
  <c r="K121" i="106"/>
  <c r="K122" i="106"/>
  <c r="K123" i="106"/>
  <c r="K124" i="106"/>
  <c r="K125" i="106"/>
  <c r="K126" i="106"/>
  <c r="K127" i="106"/>
  <c r="K128" i="106"/>
  <c r="K129" i="106"/>
  <c r="K130" i="106"/>
  <c r="K131" i="106"/>
  <c r="K132" i="106"/>
  <c r="K133" i="106"/>
  <c r="K134" i="106"/>
  <c r="K135" i="106"/>
  <c r="K136" i="106"/>
  <c r="K137" i="106"/>
  <c r="K138" i="106"/>
  <c r="K139" i="106"/>
  <c r="K140" i="106"/>
  <c r="K141" i="106"/>
  <c r="K142" i="106"/>
  <c r="K143" i="106"/>
  <c r="K144" i="106"/>
  <c r="K145" i="106"/>
  <c r="K146" i="106"/>
  <c r="K147" i="106"/>
  <c r="K148" i="106"/>
  <c r="K149" i="106"/>
  <c r="K150" i="106"/>
  <c r="K151" i="106"/>
  <c r="K152" i="106"/>
  <c r="K153" i="106"/>
  <c r="K154" i="106"/>
  <c r="K155" i="106"/>
  <c r="K156" i="106"/>
  <c r="K157" i="106"/>
  <c r="K158" i="106"/>
  <c r="K159" i="106"/>
  <c r="K160" i="106"/>
  <c r="K161" i="106"/>
  <c r="K162" i="106"/>
  <c r="K163" i="106"/>
  <c r="K164" i="106"/>
  <c r="K165" i="106"/>
  <c r="K166" i="106"/>
  <c r="K167" i="106"/>
  <c r="K168" i="106"/>
  <c r="K169" i="106"/>
  <c r="K170" i="106"/>
  <c r="K171" i="106"/>
  <c r="K172" i="106"/>
  <c r="K173" i="106"/>
  <c r="K174" i="106"/>
  <c r="K175" i="106"/>
  <c r="K176" i="106"/>
  <c r="K177" i="106"/>
  <c r="K178" i="106"/>
  <c r="K179" i="106"/>
  <c r="K180" i="106"/>
  <c r="K181" i="106"/>
  <c r="K182" i="106"/>
  <c r="K183" i="106"/>
  <c r="K184" i="106"/>
  <c r="K185" i="106"/>
  <c r="K186" i="106"/>
  <c r="K187" i="106"/>
  <c r="K188" i="106"/>
  <c r="K189" i="106"/>
  <c r="K190" i="106"/>
  <c r="K191" i="106"/>
  <c r="K192" i="106"/>
  <c r="K193" i="106"/>
  <c r="K194" i="106"/>
  <c r="K195" i="106"/>
  <c r="K196" i="106"/>
  <c r="K197" i="106"/>
  <c r="K198" i="106"/>
  <c r="K199" i="106"/>
  <c r="K200" i="106"/>
  <c r="K201" i="106"/>
  <c r="K202" i="106"/>
  <c r="K203" i="106"/>
  <c r="K204" i="106"/>
  <c r="K205" i="106"/>
  <c r="K206" i="106"/>
  <c r="K207" i="106"/>
  <c r="K208" i="106"/>
  <c r="K209" i="106"/>
  <c r="K210" i="106"/>
  <c r="K211" i="106"/>
  <c r="K212" i="106"/>
  <c r="K213" i="106"/>
  <c r="K214" i="106"/>
  <c r="K215" i="106"/>
  <c r="K216" i="106"/>
  <c r="K217" i="106"/>
  <c r="K218" i="106"/>
  <c r="K219" i="106"/>
  <c r="K220" i="106"/>
  <c r="K221" i="106"/>
  <c r="K222" i="106"/>
  <c r="K223" i="106"/>
  <c r="K224" i="106"/>
  <c r="K225" i="106"/>
  <c r="K226" i="106"/>
  <c r="K227" i="106"/>
  <c r="K228" i="106"/>
  <c r="K229" i="106"/>
  <c r="K230" i="106"/>
  <c r="K231" i="106"/>
  <c r="K232" i="106"/>
  <c r="K233" i="106"/>
  <c r="K234" i="106"/>
  <c r="K235" i="106"/>
  <c r="K236" i="106"/>
  <c r="K237" i="106"/>
  <c r="K238" i="106"/>
  <c r="K239" i="106"/>
  <c r="K240" i="106"/>
  <c r="K241" i="106"/>
  <c r="K242" i="106"/>
  <c r="K243" i="106"/>
  <c r="K244" i="106"/>
  <c r="K245" i="106"/>
  <c r="K246" i="106"/>
  <c r="K247" i="106"/>
  <c r="K248" i="106"/>
  <c r="K249" i="106"/>
  <c r="K250" i="106"/>
  <c r="K251" i="106"/>
  <c r="K252" i="106"/>
  <c r="K253" i="106"/>
  <c r="K254" i="106"/>
  <c r="K255" i="106"/>
  <c r="K256" i="106"/>
  <c r="K257" i="106"/>
  <c r="K258" i="106"/>
  <c r="K259" i="106"/>
  <c r="K260" i="106"/>
  <c r="K261" i="106"/>
  <c r="K262" i="106"/>
  <c r="K263" i="106"/>
  <c r="K264" i="106"/>
  <c r="K265" i="106"/>
  <c r="K266" i="106"/>
  <c r="K267" i="106"/>
  <c r="K268" i="106"/>
  <c r="K269" i="106"/>
  <c r="K270" i="106"/>
  <c r="K271" i="106"/>
  <c r="K272" i="106"/>
  <c r="K273" i="106"/>
  <c r="K274" i="106"/>
  <c r="K275" i="106"/>
  <c r="K276" i="106"/>
  <c r="K277" i="106"/>
  <c r="K278" i="106"/>
  <c r="K279" i="106"/>
  <c r="K280" i="106"/>
  <c r="K281" i="106"/>
  <c r="K282" i="106"/>
  <c r="K283" i="106"/>
  <c r="K284" i="106"/>
  <c r="K285" i="106"/>
  <c r="K286" i="106"/>
  <c r="K287" i="106"/>
  <c r="K288" i="106"/>
  <c r="K289" i="106"/>
  <c r="K290" i="106"/>
  <c r="K291" i="106"/>
  <c r="K292" i="106"/>
  <c r="K293" i="106"/>
  <c r="K294" i="106"/>
  <c r="K295" i="106"/>
  <c r="K296" i="106"/>
  <c r="K297" i="106"/>
  <c r="K298" i="106"/>
  <c r="K299" i="106"/>
  <c r="K300" i="106"/>
  <c r="K301" i="106"/>
  <c r="K302" i="106"/>
  <c r="K303" i="106"/>
  <c r="K304" i="106"/>
  <c r="K305" i="106"/>
  <c r="K306" i="106"/>
  <c r="K307" i="106"/>
  <c r="K308" i="106"/>
  <c r="K309" i="106"/>
  <c r="K310" i="106"/>
  <c r="K311" i="106"/>
  <c r="K312" i="106"/>
  <c r="K313" i="106"/>
  <c r="K314" i="106"/>
  <c r="K315" i="106"/>
  <c r="K316" i="106"/>
  <c r="K317" i="106"/>
  <c r="K318" i="106"/>
  <c r="K319" i="106"/>
  <c r="K320" i="106"/>
  <c r="K321" i="106"/>
  <c r="K322" i="106"/>
  <c r="K323" i="106"/>
  <c r="K324" i="106"/>
  <c r="K325" i="106"/>
  <c r="K326" i="106"/>
  <c r="K327" i="106"/>
  <c r="K328" i="106"/>
  <c r="K329" i="106"/>
  <c r="K330" i="106"/>
  <c r="K331" i="106"/>
  <c r="K332" i="106"/>
  <c r="K333" i="106"/>
  <c r="K334" i="106"/>
  <c r="K335" i="106"/>
  <c r="K336" i="106"/>
  <c r="K337" i="106"/>
  <c r="K338" i="106"/>
  <c r="K339" i="106"/>
  <c r="K340" i="106"/>
  <c r="K341" i="106"/>
  <c r="K342" i="106"/>
  <c r="K343" i="106"/>
  <c r="K344" i="106"/>
  <c r="K345" i="106"/>
  <c r="K346" i="106"/>
  <c r="K347" i="106"/>
  <c r="K348" i="106"/>
  <c r="K349" i="106"/>
  <c r="K350" i="106"/>
  <c r="K351" i="106"/>
  <c r="K352" i="106"/>
  <c r="K353" i="106"/>
  <c r="K354" i="106"/>
  <c r="K355" i="106"/>
  <c r="K356" i="106"/>
  <c r="K357" i="106"/>
  <c r="K358" i="106"/>
  <c r="K359" i="106"/>
  <c r="K360" i="106"/>
  <c r="K361" i="106"/>
  <c r="K362" i="106"/>
  <c r="K363" i="106"/>
  <c r="K364" i="106"/>
  <c r="K365" i="106"/>
  <c r="K366" i="106"/>
  <c r="K367" i="106"/>
  <c r="K368" i="106"/>
  <c r="K369" i="106"/>
  <c r="K370" i="106"/>
  <c r="K371" i="106"/>
  <c r="K372" i="106"/>
  <c r="K373" i="106"/>
  <c r="K374" i="106"/>
  <c r="K375" i="106"/>
  <c r="K376" i="106"/>
  <c r="K377" i="106"/>
  <c r="K378" i="106"/>
  <c r="K379" i="106"/>
  <c r="K380" i="106"/>
  <c r="K381" i="106"/>
  <c r="K382" i="106"/>
  <c r="K383" i="106"/>
  <c r="K384" i="106"/>
  <c r="K385" i="106"/>
  <c r="K386" i="106"/>
  <c r="K387" i="106"/>
  <c r="K388" i="106"/>
  <c r="K389" i="106"/>
  <c r="K390" i="106"/>
  <c r="K391" i="106"/>
  <c r="K392" i="106"/>
  <c r="K393" i="106"/>
  <c r="K394" i="106"/>
  <c r="K395" i="106"/>
  <c r="K396" i="106"/>
  <c r="K397" i="106"/>
  <c r="K398" i="106"/>
  <c r="K399" i="106"/>
  <c r="K400" i="106"/>
  <c r="K401" i="106"/>
  <c r="K402" i="106"/>
  <c r="K403" i="106"/>
  <c r="K404" i="106"/>
  <c r="K405" i="106"/>
  <c r="K406" i="106"/>
  <c r="K407" i="106"/>
  <c r="K408" i="106"/>
  <c r="K409" i="106"/>
  <c r="K410" i="106"/>
  <c r="K411" i="106"/>
  <c r="K412" i="106"/>
  <c r="K413" i="106"/>
  <c r="K414" i="106"/>
  <c r="K415" i="106"/>
  <c r="K416" i="106"/>
  <c r="K417" i="106"/>
  <c r="K418" i="106"/>
  <c r="K419" i="106"/>
  <c r="K420" i="106"/>
  <c r="K421" i="106"/>
  <c r="K422" i="106"/>
  <c r="K423" i="106"/>
  <c r="K424" i="106"/>
  <c r="K425" i="106"/>
  <c r="K426" i="106"/>
  <c r="K427" i="106"/>
  <c r="K428" i="106"/>
  <c r="K429" i="106"/>
  <c r="K430" i="106"/>
  <c r="K431" i="106"/>
  <c r="K432" i="106"/>
  <c r="K433" i="106"/>
  <c r="K434" i="106"/>
  <c r="K435" i="106"/>
  <c r="K436" i="106"/>
  <c r="K437" i="106"/>
  <c r="K438" i="106"/>
  <c r="K439" i="106"/>
  <c r="K440" i="106"/>
  <c r="K441" i="106"/>
  <c r="K442" i="106"/>
  <c r="K443" i="106"/>
  <c r="K444" i="106"/>
  <c r="K445" i="106"/>
  <c r="K446" i="106"/>
  <c r="K447" i="106"/>
  <c r="K448" i="106"/>
  <c r="K449" i="106"/>
  <c r="K450" i="106"/>
  <c r="K451" i="106"/>
  <c r="K452" i="106"/>
  <c r="K453" i="106"/>
  <c r="K454" i="106"/>
  <c r="K455" i="106"/>
  <c r="K456" i="106"/>
  <c r="K457" i="106"/>
  <c r="K458" i="106"/>
  <c r="K459" i="106"/>
  <c r="K460" i="106"/>
  <c r="K461" i="106"/>
  <c r="K462" i="106"/>
  <c r="K463" i="106"/>
  <c r="K464" i="106"/>
  <c r="K465" i="106"/>
  <c r="K466" i="106"/>
  <c r="K467" i="106"/>
  <c r="K468" i="106"/>
  <c r="K469" i="106"/>
  <c r="K470" i="106"/>
  <c r="K471" i="106"/>
  <c r="K472" i="106"/>
  <c r="K473" i="106"/>
  <c r="K474" i="106"/>
  <c r="K475" i="106"/>
  <c r="K476" i="106"/>
  <c r="K477" i="106"/>
  <c r="K478" i="106"/>
  <c r="K479" i="106"/>
  <c r="K480" i="106"/>
  <c r="K481" i="106"/>
  <c r="K482" i="106"/>
  <c r="K483" i="106"/>
  <c r="K484" i="106"/>
  <c r="K485" i="106"/>
  <c r="K486" i="106"/>
  <c r="K487" i="106"/>
  <c r="K488" i="106"/>
  <c r="K489" i="106"/>
  <c r="K490" i="106"/>
  <c r="K491" i="106"/>
  <c r="K492" i="106"/>
  <c r="K493" i="106"/>
  <c r="K494" i="106"/>
  <c r="K495" i="106"/>
  <c r="K496" i="106"/>
  <c r="K497" i="106"/>
  <c r="K498" i="106"/>
  <c r="K499" i="106"/>
  <c r="K500" i="106"/>
  <c r="K501" i="106"/>
  <c r="K502" i="106"/>
  <c r="K503" i="106"/>
  <c r="K504" i="106"/>
  <c r="K505" i="106"/>
  <c r="K506" i="106"/>
  <c r="K507" i="106"/>
  <c r="K508" i="106"/>
  <c r="K509" i="106"/>
  <c r="K510" i="106"/>
  <c r="K511" i="106"/>
  <c r="K512" i="106"/>
  <c r="K513" i="106"/>
  <c r="K514" i="106"/>
  <c r="K515" i="106"/>
  <c r="K516" i="106"/>
  <c r="K517" i="106"/>
  <c r="K518" i="106"/>
  <c r="K519" i="106"/>
  <c r="K520" i="106"/>
  <c r="K521" i="106"/>
  <c r="K522" i="106"/>
  <c r="K523" i="106"/>
  <c r="K524" i="106"/>
  <c r="K525" i="106"/>
  <c r="K526" i="106"/>
  <c r="K527" i="106"/>
  <c r="K528" i="106"/>
  <c r="K529" i="106"/>
  <c r="K530" i="106"/>
  <c r="K531" i="106"/>
  <c r="K532" i="106"/>
  <c r="K533" i="106"/>
  <c r="K534" i="106"/>
  <c r="K535" i="106"/>
  <c r="K536" i="106"/>
  <c r="K537" i="106"/>
  <c r="K538" i="106"/>
  <c r="K539" i="106"/>
  <c r="K540" i="106"/>
  <c r="K541" i="106"/>
  <c r="K542" i="106"/>
  <c r="K543" i="106"/>
  <c r="K544" i="106"/>
  <c r="K545" i="106"/>
  <c r="K546" i="106"/>
  <c r="K547" i="106"/>
  <c r="K548" i="106"/>
  <c r="K549" i="106"/>
  <c r="K550" i="106"/>
  <c r="K551" i="106"/>
  <c r="K552" i="106"/>
  <c r="K553" i="106"/>
  <c r="K554" i="106"/>
  <c r="K555" i="106"/>
  <c r="K556" i="106"/>
  <c r="K557" i="106"/>
  <c r="K558" i="106"/>
  <c r="K559" i="106"/>
  <c r="K560" i="106"/>
  <c r="K561" i="106"/>
  <c r="K562" i="106"/>
  <c r="K563" i="106"/>
  <c r="K564" i="106"/>
  <c r="K565" i="106"/>
  <c r="K566" i="106"/>
  <c r="K567" i="106"/>
  <c r="K568" i="106"/>
  <c r="K569" i="106"/>
  <c r="K570" i="106"/>
  <c r="K571" i="106"/>
  <c r="K572" i="106"/>
  <c r="K573" i="106"/>
  <c r="K574" i="106"/>
  <c r="K575" i="106"/>
  <c r="K576" i="106"/>
  <c r="K577" i="106"/>
  <c r="K578" i="106"/>
  <c r="K579" i="106"/>
  <c r="K580" i="106"/>
  <c r="K581" i="106"/>
  <c r="K582" i="106"/>
  <c r="K583" i="106"/>
  <c r="K584" i="106"/>
  <c r="K585" i="106"/>
  <c r="K586" i="106"/>
  <c r="K587" i="106"/>
  <c r="K588" i="106"/>
  <c r="K589" i="106"/>
  <c r="K590" i="106"/>
  <c r="K591" i="106"/>
  <c r="K592" i="106"/>
  <c r="K593" i="106"/>
  <c r="K594" i="106"/>
  <c r="K595" i="106"/>
  <c r="K596" i="106"/>
  <c r="K597" i="106"/>
  <c r="K598" i="106"/>
  <c r="K599" i="106"/>
  <c r="K600" i="106"/>
  <c r="K601" i="106"/>
  <c r="K602" i="106"/>
  <c r="K603" i="106"/>
  <c r="K604" i="106"/>
  <c r="K605" i="106"/>
  <c r="K606" i="106"/>
  <c r="K607" i="106"/>
  <c r="K608" i="106"/>
  <c r="K609" i="106"/>
  <c r="K610" i="106"/>
  <c r="K611" i="106"/>
  <c r="K612" i="106"/>
  <c r="K613" i="106"/>
  <c r="K614" i="106"/>
  <c r="K615" i="106"/>
  <c r="K616" i="106"/>
  <c r="K617" i="106"/>
  <c r="K618" i="106"/>
  <c r="K619" i="106"/>
  <c r="K620" i="106"/>
  <c r="K621" i="106"/>
  <c r="K622" i="106"/>
  <c r="K623" i="106"/>
  <c r="K624" i="106"/>
  <c r="K625" i="106"/>
  <c r="K626" i="106"/>
  <c r="K627" i="106"/>
  <c r="K628" i="106"/>
  <c r="K629" i="106"/>
  <c r="K630" i="106"/>
  <c r="K631" i="106"/>
  <c r="K632" i="106"/>
  <c r="K633" i="106"/>
  <c r="K634" i="106"/>
  <c r="K635" i="106"/>
  <c r="K636" i="106"/>
  <c r="K637" i="106"/>
  <c r="K638" i="106"/>
  <c r="K639" i="106"/>
  <c r="K640" i="106"/>
  <c r="K641" i="106"/>
  <c r="K642" i="106"/>
  <c r="K643" i="106"/>
  <c r="K644" i="106"/>
  <c r="K645" i="106"/>
  <c r="K646" i="106"/>
  <c r="K647" i="106"/>
  <c r="K648" i="106"/>
  <c r="K649" i="106"/>
  <c r="K650" i="106"/>
  <c r="K651" i="106"/>
  <c r="K652" i="106"/>
  <c r="K653" i="106"/>
  <c r="K654" i="106"/>
  <c r="K655" i="106"/>
  <c r="K656" i="106"/>
  <c r="K657" i="106"/>
  <c r="K658" i="106"/>
  <c r="K659" i="106"/>
  <c r="K660" i="106"/>
  <c r="K661" i="106"/>
  <c r="K662" i="106"/>
  <c r="K663" i="106"/>
  <c r="K664" i="106"/>
  <c r="K665" i="106"/>
  <c r="K666" i="106"/>
  <c r="K667" i="106"/>
  <c r="K668" i="106"/>
  <c r="K669" i="106"/>
  <c r="K670" i="106"/>
  <c r="K671" i="106"/>
  <c r="K672" i="106"/>
  <c r="K673" i="106"/>
  <c r="K674" i="106"/>
  <c r="K675" i="106"/>
  <c r="K676" i="106"/>
  <c r="K677" i="106"/>
  <c r="K678" i="106"/>
  <c r="K679" i="106"/>
  <c r="K680" i="106"/>
  <c r="K681" i="106"/>
  <c r="K682" i="106"/>
  <c r="K683" i="106"/>
  <c r="K684" i="106"/>
  <c r="K685" i="106"/>
  <c r="K686" i="106"/>
  <c r="K687" i="106"/>
  <c r="K688" i="106"/>
  <c r="K689" i="106"/>
  <c r="K690" i="106"/>
  <c r="K691" i="106"/>
  <c r="K692" i="106"/>
  <c r="K693" i="106"/>
  <c r="K694" i="106"/>
  <c r="K695" i="106"/>
  <c r="K696" i="106"/>
  <c r="K697" i="106"/>
  <c r="K698" i="106"/>
  <c r="K699" i="106"/>
  <c r="K700" i="106"/>
  <c r="K701" i="106"/>
  <c r="K702" i="106"/>
  <c r="K703" i="106"/>
  <c r="K704" i="106"/>
  <c r="K705" i="106"/>
  <c r="K706" i="106"/>
  <c r="K707" i="106"/>
  <c r="K708" i="106"/>
  <c r="K709" i="106"/>
  <c r="K710" i="106"/>
  <c r="K711" i="106"/>
  <c r="K712" i="106"/>
  <c r="K713" i="106"/>
  <c r="K714" i="106"/>
  <c r="K715" i="106"/>
  <c r="K716" i="106"/>
  <c r="K717" i="106"/>
  <c r="K718" i="106"/>
  <c r="K719" i="106"/>
  <c r="K720" i="106"/>
  <c r="K721" i="106"/>
  <c r="K722" i="106"/>
  <c r="K723" i="106"/>
  <c r="K724" i="106"/>
  <c r="K725" i="106"/>
  <c r="K14" i="106"/>
  <c r="K15" i="106"/>
  <c r="K16" i="106"/>
  <c r="K17" i="106"/>
  <c r="K18" i="106"/>
  <c r="K19" i="106"/>
  <c r="K20" i="106"/>
  <c r="K21" i="106"/>
  <c r="K22" i="106"/>
  <c r="K23" i="106"/>
  <c r="K24" i="106"/>
  <c r="K25" i="106"/>
  <c r="K26" i="106"/>
  <c r="K27" i="106"/>
  <c r="K28" i="106"/>
  <c r="K29" i="106"/>
  <c r="K30" i="106"/>
  <c r="K31" i="106"/>
  <c r="K32" i="106"/>
  <c r="K33" i="106"/>
  <c r="K34" i="106"/>
  <c r="K35" i="106"/>
  <c r="K36" i="106"/>
  <c r="K37" i="106"/>
  <c r="K38" i="106"/>
  <c r="K39" i="106"/>
  <c r="K11" i="106"/>
  <c r="K12" i="106"/>
  <c r="K13" i="106"/>
  <c r="K10" i="106"/>
  <c r="K7" i="106"/>
  <c r="J7" i="106"/>
  <c r="I7" i="106"/>
  <c r="H7" i="106"/>
  <c r="K6" i="106"/>
  <c r="J6" i="106"/>
  <c r="I6" i="106"/>
  <c r="H6" i="106"/>
  <c r="K5" i="106"/>
  <c r="J5" i="106"/>
  <c r="I5" i="106"/>
  <c r="H5" i="106"/>
  <c r="K4" i="106"/>
  <c r="J4" i="106"/>
  <c r="I4" i="106"/>
  <c r="H4" i="106"/>
  <c r="K3" i="106"/>
  <c r="J3" i="106"/>
  <c r="I3" i="106"/>
  <c r="H3" i="106"/>
  <c r="K2" i="106"/>
  <c r="J2" i="106"/>
  <c r="I2" i="106"/>
  <c r="G3" i="105"/>
  <c r="J3" i="105" s="1"/>
  <c r="H3" i="105"/>
  <c r="I3" i="105"/>
  <c r="G4" i="105"/>
  <c r="J4" i="105" s="1"/>
  <c r="H4" i="105"/>
  <c r="I4" i="105"/>
  <c r="G5" i="105"/>
  <c r="H5" i="105"/>
  <c r="I5" i="105"/>
  <c r="G6" i="105"/>
  <c r="H6" i="105"/>
  <c r="I6" i="105"/>
  <c r="G7" i="105"/>
  <c r="J7" i="105" s="1"/>
  <c r="H7" i="105"/>
  <c r="I7" i="105"/>
  <c r="I2" i="105"/>
  <c r="H2" i="105"/>
  <c r="G2" i="105"/>
  <c r="A12" i="105"/>
  <c r="H12" i="105" s="1"/>
  <c r="A13" i="105"/>
  <c r="H13" i="105" s="1"/>
  <c r="A14" i="105"/>
  <c r="H14" i="105" s="1"/>
  <c r="A15" i="105"/>
  <c r="I15" i="105" s="1"/>
  <c r="J15" i="105" s="1"/>
  <c r="A17" i="105"/>
  <c r="H17" i="105" s="1"/>
  <c r="A18" i="105"/>
  <c r="H18" i="105" s="1"/>
  <c r="A19" i="105"/>
  <c r="I19" i="105" s="1"/>
  <c r="J19" i="105" s="1"/>
  <c r="A21" i="105"/>
  <c r="I21" i="105" s="1"/>
  <c r="J21" i="105" s="1"/>
  <c r="J22" i="105" s="1"/>
  <c r="A23" i="105"/>
  <c r="H23" i="105" s="1"/>
  <c r="H24" i="105" s="1"/>
  <c r="A25" i="105"/>
  <c r="I25" i="105" s="1"/>
  <c r="J25" i="105" s="1"/>
  <c r="A26" i="105"/>
  <c r="H26" i="105" s="1"/>
  <c r="A27" i="105"/>
  <c r="I27" i="105" s="1"/>
  <c r="J27" i="105" s="1"/>
  <c r="A28" i="105"/>
  <c r="H28" i="105" s="1"/>
  <c r="A29" i="105"/>
  <c r="I29" i="105" s="1"/>
  <c r="J29" i="105" s="1"/>
  <c r="A30" i="105"/>
  <c r="I30" i="105" s="1"/>
  <c r="J30" i="105" s="1"/>
  <c r="A31" i="105"/>
  <c r="I31" i="105" s="1"/>
  <c r="J31" i="105" s="1"/>
  <c r="A32" i="105"/>
  <c r="H32" i="105" s="1"/>
  <c r="A33" i="105"/>
  <c r="I33" i="105" s="1"/>
  <c r="J33" i="105" s="1"/>
  <c r="A34" i="105"/>
  <c r="H34" i="105" s="1"/>
  <c r="A35" i="105"/>
  <c r="I35" i="105" s="1"/>
  <c r="J35" i="105" s="1"/>
  <c r="A36" i="105"/>
  <c r="H36" i="105" s="1"/>
  <c r="A37" i="105"/>
  <c r="I37" i="105" s="1"/>
  <c r="J37" i="105" s="1"/>
  <c r="A38" i="105"/>
  <c r="I38" i="105" s="1"/>
  <c r="J38" i="105" s="1"/>
  <c r="A39" i="105"/>
  <c r="I39" i="105" s="1"/>
  <c r="J39" i="105" s="1"/>
  <c r="A40" i="105"/>
  <c r="H40" i="105" s="1"/>
  <c r="A41" i="105"/>
  <c r="I41" i="105" s="1"/>
  <c r="J41" i="105" s="1"/>
  <c r="A42" i="105"/>
  <c r="H42" i="105" s="1"/>
  <c r="A43" i="105"/>
  <c r="I43" i="105" s="1"/>
  <c r="J43" i="105" s="1"/>
  <c r="A44" i="105"/>
  <c r="H44" i="105" s="1"/>
  <c r="A45" i="105"/>
  <c r="I45" i="105" s="1"/>
  <c r="J45" i="105" s="1"/>
  <c r="A46" i="105"/>
  <c r="I46" i="105" s="1"/>
  <c r="J46" i="105" s="1"/>
  <c r="A47" i="105"/>
  <c r="I47" i="105" s="1"/>
  <c r="J47" i="105" s="1"/>
  <c r="A48" i="105"/>
  <c r="H48" i="105" s="1"/>
  <c r="A49" i="105"/>
  <c r="I49" i="105" s="1"/>
  <c r="J49" i="105" s="1"/>
  <c r="A50" i="105"/>
  <c r="H50" i="105" s="1"/>
  <c r="A51" i="105"/>
  <c r="I51" i="105" s="1"/>
  <c r="J51" i="105" s="1"/>
  <c r="A52" i="105"/>
  <c r="H52" i="105" s="1"/>
  <c r="A53" i="105"/>
  <c r="I53" i="105" s="1"/>
  <c r="J53" i="105" s="1"/>
  <c r="A54" i="105"/>
  <c r="I54" i="105" s="1"/>
  <c r="J54" i="105" s="1"/>
  <c r="A55" i="105"/>
  <c r="I55" i="105" s="1"/>
  <c r="J55" i="105" s="1"/>
  <c r="A56" i="105"/>
  <c r="H56" i="105" s="1"/>
  <c r="A57" i="105"/>
  <c r="I57" i="105" s="1"/>
  <c r="J57" i="105" s="1"/>
  <c r="A58" i="105"/>
  <c r="H58" i="105" s="1"/>
  <c r="A59" i="105"/>
  <c r="I59" i="105" s="1"/>
  <c r="J59" i="105" s="1"/>
  <c r="A60" i="105"/>
  <c r="H60" i="105" s="1"/>
  <c r="A61" i="105"/>
  <c r="I61" i="105" s="1"/>
  <c r="J61" i="105" s="1"/>
  <c r="A62" i="105"/>
  <c r="I62" i="105" s="1"/>
  <c r="J62" i="105" s="1"/>
  <c r="A63" i="105"/>
  <c r="I63" i="105" s="1"/>
  <c r="J63" i="105" s="1"/>
  <c r="A64" i="105"/>
  <c r="H64" i="105" s="1"/>
  <c r="A65" i="105"/>
  <c r="I65" i="105" s="1"/>
  <c r="J65" i="105" s="1"/>
  <c r="A66" i="105"/>
  <c r="H66" i="105" s="1"/>
  <c r="A67" i="105"/>
  <c r="I67" i="105" s="1"/>
  <c r="J67" i="105" s="1"/>
  <c r="A68" i="105"/>
  <c r="H68" i="105" s="1"/>
  <c r="A69" i="105"/>
  <c r="I69" i="105" s="1"/>
  <c r="J69" i="105" s="1"/>
  <c r="A70" i="105"/>
  <c r="I70" i="105" s="1"/>
  <c r="J70" i="105" s="1"/>
  <c r="A71" i="105"/>
  <c r="I71" i="105" s="1"/>
  <c r="J71" i="105" s="1"/>
  <c r="A72" i="105"/>
  <c r="H72" i="105" s="1"/>
  <c r="A73" i="105"/>
  <c r="I73" i="105" s="1"/>
  <c r="J73" i="105" s="1"/>
  <c r="A74" i="105"/>
  <c r="H74" i="105" s="1"/>
  <c r="A75" i="105"/>
  <c r="I75" i="105" s="1"/>
  <c r="J75" i="105" s="1"/>
  <c r="A76" i="105"/>
  <c r="H76" i="105" s="1"/>
  <c r="A77" i="105"/>
  <c r="I77" i="105" s="1"/>
  <c r="J77" i="105" s="1"/>
  <c r="A78" i="105"/>
  <c r="I78" i="105" s="1"/>
  <c r="J78" i="105" s="1"/>
  <c r="A79" i="105"/>
  <c r="I79" i="105" s="1"/>
  <c r="J79" i="105" s="1"/>
  <c r="A80" i="105"/>
  <c r="H80" i="105" s="1"/>
  <c r="A81" i="105"/>
  <c r="I81" i="105" s="1"/>
  <c r="J81" i="105" s="1"/>
  <c r="A82" i="105"/>
  <c r="H82" i="105" s="1"/>
  <c r="A83" i="105"/>
  <c r="I83" i="105" s="1"/>
  <c r="J83" i="105" s="1"/>
  <c r="A84" i="105"/>
  <c r="H84" i="105" s="1"/>
  <c r="A85" i="105"/>
  <c r="I85" i="105" s="1"/>
  <c r="J85" i="105" s="1"/>
  <c r="A86" i="105"/>
  <c r="I86" i="105" s="1"/>
  <c r="J86" i="105" s="1"/>
  <c r="A87" i="105"/>
  <c r="I87" i="105" s="1"/>
  <c r="J87" i="105" s="1"/>
  <c r="A88" i="105"/>
  <c r="H88" i="105" s="1"/>
  <c r="A89" i="105"/>
  <c r="I89" i="105" s="1"/>
  <c r="J89" i="105" s="1"/>
  <c r="A90" i="105"/>
  <c r="H90" i="105" s="1"/>
  <c r="A91" i="105"/>
  <c r="I91" i="105" s="1"/>
  <c r="J91" i="105" s="1"/>
  <c r="A92" i="105"/>
  <c r="H92" i="105" s="1"/>
  <c r="A93" i="105"/>
  <c r="I93" i="105" s="1"/>
  <c r="J93" i="105" s="1"/>
  <c r="A94" i="105"/>
  <c r="I94" i="105" s="1"/>
  <c r="J94" i="105" s="1"/>
  <c r="A95" i="105"/>
  <c r="I95" i="105" s="1"/>
  <c r="J95" i="105" s="1"/>
  <c r="A96" i="105"/>
  <c r="H96" i="105" s="1"/>
  <c r="A97" i="105"/>
  <c r="I97" i="105" s="1"/>
  <c r="J97" i="105" s="1"/>
  <c r="A98" i="105"/>
  <c r="H98" i="105" s="1"/>
  <c r="A99" i="105"/>
  <c r="I99" i="105" s="1"/>
  <c r="J99" i="105" s="1"/>
  <c r="A100" i="105"/>
  <c r="H100" i="105" s="1"/>
  <c r="A101" i="105"/>
  <c r="I101" i="105" s="1"/>
  <c r="J101" i="105" s="1"/>
  <c r="A102" i="105"/>
  <c r="I102" i="105" s="1"/>
  <c r="J102" i="105" s="1"/>
  <c r="A103" i="105"/>
  <c r="I103" i="105" s="1"/>
  <c r="J103" i="105" s="1"/>
  <c r="A104" i="105"/>
  <c r="H104" i="105" s="1"/>
  <c r="A105" i="105"/>
  <c r="I105" i="105" s="1"/>
  <c r="J105" i="105" s="1"/>
  <c r="A106" i="105"/>
  <c r="H106" i="105" s="1"/>
  <c r="A107" i="105"/>
  <c r="I107" i="105" s="1"/>
  <c r="J107" i="105" s="1"/>
  <c r="A108" i="105"/>
  <c r="H108" i="105" s="1"/>
  <c r="A109" i="105"/>
  <c r="I109" i="105" s="1"/>
  <c r="J109" i="105" s="1"/>
  <c r="A110" i="105"/>
  <c r="I110" i="105" s="1"/>
  <c r="J110" i="105" s="1"/>
  <c r="A111" i="105"/>
  <c r="I111" i="105" s="1"/>
  <c r="J111" i="105" s="1"/>
  <c r="A112" i="105"/>
  <c r="H112" i="105" s="1"/>
  <c r="A113" i="105"/>
  <c r="I113" i="105" s="1"/>
  <c r="J113" i="105" s="1"/>
  <c r="A114" i="105"/>
  <c r="H114" i="105" s="1"/>
  <c r="A115" i="105"/>
  <c r="I115" i="105" s="1"/>
  <c r="J115" i="105" s="1"/>
  <c r="A116" i="105"/>
  <c r="H116" i="105" s="1"/>
  <c r="A117" i="105"/>
  <c r="I117" i="105" s="1"/>
  <c r="J117" i="105" s="1"/>
  <c r="A118" i="105"/>
  <c r="I118" i="105" s="1"/>
  <c r="J118" i="105" s="1"/>
  <c r="A119" i="105"/>
  <c r="I119" i="105" s="1"/>
  <c r="J119" i="105" s="1"/>
  <c r="A120" i="105"/>
  <c r="H120" i="105" s="1"/>
  <c r="A121" i="105"/>
  <c r="I121" i="105" s="1"/>
  <c r="J121" i="105" s="1"/>
  <c r="A122" i="105"/>
  <c r="H122" i="105" s="1"/>
  <c r="A123" i="105"/>
  <c r="I123" i="105" s="1"/>
  <c r="J123" i="105" s="1"/>
  <c r="A124" i="105"/>
  <c r="H124" i="105" s="1"/>
  <c r="A125" i="105"/>
  <c r="I125" i="105" s="1"/>
  <c r="J125" i="105" s="1"/>
  <c r="A126" i="105"/>
  <c r="I126" i="105" s="1"/>
  <c r="J126" i="105" s="1"/>
  <c r="A127" i="105"/>
  <c r="I127" i="105" s="1"/>
  <c r="J127" i="105" s="1"/>
  <c r="A128" i="105"/>
  <c r="H128" i="105" s="1"/>
  <c r="A129" i="105"/>
  <c r="I129" i="105" s="1"/>
  <c r="J129" i="105" s="1"/>
  <c r="A130" i="105"/>
  <c r="H130" i="105" s="1"/>
  <c r="A134" i="105"/>
  <c r="I134" i="105" s="1"/>
  <c r="J134" i="105" s="1"/>
  <c r="A135" i="105"/>
  <c r="I135" i="105" s="1"/>
  <c r="J135" i="105" s="1"/>
  <c r="A136" i="105"/>
  <c r="I136" i="105" s="1"/>
  <c r="J136" i="105" s="1"/>
  <c r="A137" i="105"/>
  <c r="I137" i="105" s="1"/>
  <c r="J137" i="105" s="1"/>
  <c r="A138" i="105"/>
  <c r="I138" i="105" s="1"/>
  <c r="J138" i="105" s="1"/>
  <c r="A139" i="105"/>
  <c r="I139" i="105" s="1"/>
  <c r="J139" i="105" s="1"/>
  <c r="A140" i="105"/>
  <c r="I140" i="105" s="1"/>
  <c r="J140" i="105" s="1"/>
  <c r="A141" i="105"/>
  <c r="I141" i="105" s="1"/>
  <c r="J141" i="105" s="1"/>
  <c r="A142" i="105"/>
  <c r="I142" i="105" s="1"/>
  <c r="J142" i="105" s="1"/>
  <c r="A143" i="105"/>
  <c r="I143" i="105" s="1"/>
  <c r="J143" i="105" s="1"/>
  <c r="A144" i="105"/>
  <c r="I144" i="105" s="1"/>
  <c r="J144" i="105" s="1"/>
  <c r="A145" i="105"/>
  <c r="I145" i="105" s="1"/>
  <c r="J145" i="105" s="1"/>
  <c r="A146" i="105"/>
  <c r="I146" i="105" s="1"/>
  <c r="J146" i="105" s="1"/>
  <c r="A147" i="105"/>
  <c r="I147" i="105" s="1"/>
  <c r="J147" i="105" s="1"/>
  <c r="A148" i="105"/>
  <c r="I148" i="105" s="1"/>
  <c r="J148" i="105" s="1"/>
  <c r="A149" i="105"/>
  <c r="I149" i="105" s="1"/>
  <c r="J149" i="105" s="1"/>
  <c r="A150" i="105"/>
  <c r="I150" i="105" s="1"/>
  <c r="J150" i="105" s="1"/>
  <c r="A151" i="105"/>
  <c r="I151" i="105" s="1"/>
  <c r="J151" i="105" s="1"/>
  <c r="A152" i="105"/>
  <c r="I152" i="105" s="1"/>
  <c r="J152" i="105" s="1"/>
  <c r="A153" i="105"/>
  <c r="I153" i="105" s="1"/>
  <c r="J153" i="105" s="1"/>
  <c r="A154" i="105"/>
  <c r="I154" i="105" s="1"/>
  <c r="J154" i="105" s="1"/>
  <c r="A155" i="105"/>
  <c r="I155" i="105" s="1"/>
  <c r="J155" i="105" s="1"/>
  <c r="A156" i="105"/>
  <c r="I156" i="105" s="1"/>
  <c r="J156" i="105" s="1"/>
  <c r="A157" i="105"/>
  <c r="I157" i="105" s="1"/>
  <c r="J157" i="105" s="1"/>
  <c r="A158" i="105"/>
  <c r="I158" i="105" s="1"/>
  <c r="J158" i="105" s="1"/>
  <c r="A159" i="105"/>
  <c r="I159" i="105" s="1"/>
  <c r="J159" i="105" s="1"/>
  <c r="A160" i="105"/>
  <c r="I160" i="105" s="1"/>
  <c r="J160" i="105" s="1"/>
  <c r="A161" i="105"/>
  <c r="I161" i="105" s="1"/>
  <c r="J161" i="105" s="1"/>
  <c r="A162" i="105"/>
  <c r="I162" i="105" s="1"/>
  <c r="J162" i="105" s="1"/>
  <c r="A163" i="105"/>
  <c r="I163" i="105" s="1"/>
  <c r="J163" i="105" s="1"/>
  <c r="A11" i="105"/>
  <c r="H11" i="105" s="1"/>
  <c r="J5" i="105" l="1"/>
  <c r="J2" i="105"/>
  <c r="J6" i="105"/>
  <c r="I13" i="105"/>
  <c r="J13" i="105" s="1"/>
  <c r="I18" i="105"/>
  <c r="J18" i="105" s="1"/>
  <c r="J164" i="105"/>
  <c r="I164" i="105"/>
  <c r="I22" i="105"/>
  <c r="H156" i="105"/>
  <c r="H113" i="105"/>
  <c r="H140" i="105"/>
  <c r="H49" i="105"/>
  <c r="H33" i="105"/>
  <c r="H97" i="105"/>
  <c r="H149" i="105"/>
  <c r="H81" i="105"/>
  <c r="H148" i="105"/>
  <c r="H129" i="105"/>
  <c r="H65" i="105"/>
  <c r="H157" i="105"/>
  <c r="H141" i="105"/>
  <c r="H115" i="105"/>
  <c r="H99" i="105"/>
  <c r="H83" i="105"/>
  <c r="H67" i="105"/>
  <c r="H51" i="105"/>
  <c r="H35" i="105"/>
  <c r="H15" i="105"/>
  <c r="H123" i="105"/>
  <c r="H107" i="105"/>
  <c r="H91" i="105"/>
  <c r="H75" i="105"/>
  <c r="H59" i="105"/>
  <c r="H43" i="105"/>
  <c r="H27" i="105"/>
  <c r="H161" i="105"/>
  <c r="H153" i="105"/>
  <c r="H145" i="105"/>
  <c r="H137" i="105"/>
  <c r="H121" i="105"/>
  <c r="H105" i="105"/>
  <c r="H89" i="105"/>
  <c r="H73" i="105"/>
  <c r="H57" i="105"/>
  <c r="H41" i="105"/>
  <c r="H25" i="105"/>
  <c r="H160" i="105"/>
  <c r="H152" i="105"/>
  <c r="H144" i="105"/>
  <c r="H136" i="105"/>
  <c r="I108" i="105"/>
  <c r="J108" i="105" s="1"/>
  <c r="I76" i="105"/>
  <c r="J76" i="105" s="1"/>
  <c r="I44" i="105"/>
  <c r="J44" i="105" s="1"/>
  <c r="I100" i="105"/>
  <c r="J100" i="105" s="1"/>
  <c r="I68" i="105"/>
  <c r="J68" i="105" s="1"/>
  <c r="I36" i="105"/>
  <c r="J36" i="105" s="1"/>
  <c r="I124" i="105"/>
  <c r="J124" i="105" s="1"/>
  <c r="I92" i="105"/>
  <c r="J92" i="105" s="1"/>
  <c r="I60" i="105"/>
  <c r="J60" i="105" s="1"/>
  <c r="I28" i="105"/>
  <c r="J28" i="105" s="1"/>
  <c r="H127" i="105"/>
  <c r="H119" i="105"/>
  <c r="H111" i="105"/>
  <c r="H103" i="105"/>
  <c r="H95" i="105"/>
  <c r="H87" i="105"/>
  <c r="H79" i="105"/>
  <c r="H71" i="105"/>
  <c r="H63" i="105"/>
  <c r="H55" i="105"/>
  <c r="H47" i="105"/>
  <c r="H39" i="105"/>
  <c r="H21" i="105"/>
  <c r="H22" i="105" s="1"/>
  <c r="H163" i="105"/>
  <c r="H159" i="105"/>
  <c r="H155" i="105"/>
  <c r="H151" i="105"/>
  <c r="H147" i="105"/>
  <c r="H143" i="105"/>
  <c r="H139" i="105"/>
  <c r="H135" i="105"/>
  <c r="I116" i="105"/>
  <c r="J116" i="105" s="1"/>
  <c r="I84" i="105"/>
  <c r="J84" i="105" s="1"/>
  <c r="I52" i="105"/>
  <c r="J52" i="105" s="1"/>
  <c r="I17" i="105"/>
  <c r="H125" i="105"/>
  <c r="H117" i="105"/>
  <c r="H109" i="105"/>
  <c r="H101" i="105"/>
  <c r="H93" i="105"/>
  <c r="H85" i="105"/>
  <c r="H77" i="105"/>
  <c r="H69" i="105"/>
  <c r="H61" i="105"/>
  <c r="H53" i="105"/>
  <c r="H45" i="105"/>
  <c r="H37" i="105"/>
  <c r="H29" i="105"/>
  <c r="H162" i="105"/>
  <c r="H158" i="105"/>
  <c r="H154" i="105"/>
  <c r="H150" i="105"/>
  <c r="H146" i="105"/>
  <c r="H142" i="105"/>
  <c r="H138" i="105"/>
  <c r="H134" i="105"/>
  <c r="I130" i="105"/>
  <c r="J130" i="105" s="1"/>
  <c r="I122" i="105"/>
  <c r="J122" i="105" s="1"/>
  <c r="I114" i="105"/>
  <c r="J114" i="105" s="1"/>
  <c r="I106" i="105"/>
  <c r="J106" i="105" s="1"/>
  <c r="I98" i="105"/>
  <c r="J98" i="105" s="1"/>
  <c r="I90" i="105"/>
  <c r="J90" i="105" s="1"/>
  <c r="I82" i="105"/>
  <c r="J82" i="105" s="1"/>
  <c r="I74" i="105"/>
  <c r="J74" i="105" s="1"/>
  <c r="I66" i="105"/>
  <c r="J66" i="105" s="1"/>
  <c r="I58" i="105"/>
  <c r="J58" i="105" s="1"/>
  <c r="I50" i="105"/>
  <c r="J50" i="105" s="1"/>
  <c r="I42" i="105"/>
  <c r="J42" i="105" s="1"/>
  <c r="I34" i="105"/>
  <c r="J34" i="105" s="1"/>
  <c r="I26" i="105"/>
  <c r="J26" i="105" s="1"/>
  <c r="I14" i="105"/>
  <c r="J14" i="105" s="1"/>
  <c r="H126" i="105"/>
  <c r="H118" i="105"/>
  <c r="H110" i="105"/>
  <c r="H102" i="105"/>
  <c r="H94" i="105"/>
  <c r="H86" i="105"/>
  <c r="H78" i="105"/>
  <c r="H70" i="105"/>
  <c r="H62" i="105"/>
  <c r="H54" i="105"/>
  <c r="H46" i="105"/>
  <c r="H38" i="105"/>
  <c r="H30" i="105"/>
  <c r="H19" i="105"/>
  <c r="I128" i="105"/>
  <c r="J128" i="105" s="1"/>
  <c r="I120" i="105"/>
  <c r="J120" i="105" s="1"/>
  <c r="I112" i="105"/>
  <c r="J112" i="105" s="1"/>
  <c r="I104" i="105"/>
  <c r="J104" i="105" s="1"/>
  <c r="I96" i="105"/>
  <c r="J96" i="105" s="1"/>
  <c r="I88" i="105"/>
  <c r="J88" i="105" s="1"/>
  <c r="I80" i="105"/>
  <c r="J80" i="105" s="1"/>
  <c r="I72" i="105"/>
  <c r="J72" i="105" s="1"/>
  <c r="I64" i="105"/>
  <c r="J64" i="105" s="1"/>
  <c r="I56" i="105"/>
  <c r="J56" i="105" s="1"/>
  <c r="I48" i="105"/>
  <c r="J48" i="105" s="1"/>
  <c r="I40" i="105"/>
  <c r="J40" i="105" s="1"/>
  <c r="I32" i="105"/>
  <c r="J32" i="105" s="1"/>
  <c r="I23" i="105"/>
  <c r="I24" i="105" s="1"/>
  <c r="I12" i="105"/>
  <c r="J12" i="105" s="1"/>
  <c r="I11" i="105"/>
  <c r="C47" i="55"/>
  <c r="I20" i="105" l="1"/>
  <c r="J131" i="105"/>
  <c r="H131" i="105"/>
  <c r="I131" i="105"/>
  <c r="H164" i="105"/>
  <c r="H20" i="105"/>
  <c r="I16" i="105"/>
  <c r="H16" i="105"/>
  <c r="J23" i="105"/>
  <c r="J24" i="105" s="1"/>
  <c r="J17" i="105"/>
  <c r="J20" i="105" s="1"/>
  <c r="J11" i="105"/>
  <c r="I6" i="53"/>
  <c r="K6" i="53" s="1"/>
  <c r="I7" i="53"/>
  <c r="K7" i="53" s="1"/>
  <c r="F16" i="55"/>
  <c r="G16" i="55"/>
  <c r="H16" i="55"/>
  <c r="I16" i="55"/>
  <c r="J16" i="55"/>
  <c r="K16" i="55"/>
  <c r="E16" i="55"/>
  <c r="I51" i="55"/>
  <c r="I40" i="55"/>
  <c r="I29" i="55"/>
  <c r="J16" i="105" l="1"/>
  <c r="C26" i="59"/>
  <c r="P16" i="55" l="1"/>
  <c r="B27" i="55"/>
  <c r="B26" i="55"/>
  <c r="B25" i="55"/>
  <c r="B24" i="55"/>
  <c r="B23" i="55"/>
  <c r="B36" i="55" l="1"/>
  <c r="C40" i="55"/>
  <c r="B32" i="55"/>
  <c r="B31" i="55"/>
  <c r="B33" i="55"/>
  <c r="B30" i="55"/>
  <c r="B37" i="55"/>
  <c r="H11" i="52" l="1"/>
  <c r="J11" i="52" s="1"/>
  <c r="H12" i="52"/>
  <c r="J12" i="52" s="1"/>
  <c r="H13" i="52"/>
  <c r="H14" i="52"/>
  <c r="J14" i="52" s="1"/>
  <c r="H15" i="52"/>
  <c r="H16" i="52"/>
  <c r="H17" i="52"/>
  <c r="J17" i="52" s="1"/>
  <c r="H18" i="52"/>
  <c r="J18" i="52" s="1"/>
  <c r="H19" i="52"/>
  <c r="J19" i="52" s="1"/>
  <c r="H20" i="52"/>
  <c r="H21" i="52"/>
  <c r="J21" i="52" s="1"/>
  <c r="H22" i="52"/>
  <c r="J22" i="52" s="1"/>
  <c r="H23" i="52"/>
  <c r="J23" i="52" s="1"/>
  <c r="H24" i="52"/>
  <c r="H25" i="52"/>
  <c r="J25" i="52" s="1"/>
  <c r="H26" i="52"/>
  <c r="J26" i="52" s="1"/>
  <c r="H27" i="52"/>
  <c r="J27" i="52" s="1"/>
  <c r="H10" i="52"/>
  <c r="H8" i="52"/>
  <c r="J8" i="52" s="1"/>
  <c r="E3" i="45"/>
  <c r="D3" i="45"/>
  <c r="F117" i="24"/>
  <c r="E102" i="49"/>
  <c r="E98" i="49"/>
  <c r="C98" i="49"/>
  <c r="E71" i="49"/>
  <c r="D52" i="49"/>
  <c r="C37" i="49"/>
  <c r="C24" i="49"/>
  <c r="C20" i="49"/>
  <c r="F16" i="34"/>
  <c r="D3" i="49"/>
  <c r="E119" i="49"/>
  <c r="E95" i="49"/>
  <c r="E91" i="34"/>
  <c r="C71" i="49"/>
  <c r="F21" i="49"/>
  <c r="F3" i="49"/>
  <c r="D80" i="49"/>
  <c r="E64" i="49"/>
  <c r="E41" i="49"/>
  <c r="E37" i="49"/>
  <c r="E34" i="49"/>
  <c r="E24" i="49"/>
  <c r="C7" i="49"/>
  <c r="D91" i="49"/>
  <c r="F88" i="34"/>
  <c r="F83" i="34"/>
  <c r="E80" i="49"/>
  <c r="D77" i="49"/>
  <c r="F75" i="34"/>
  <c r="F70" i="34"/>
  <c r="F67" i="49"/>
  <c r="F51" i="49"/>
  <c r="F50" i="34"/>
  <c r="F48" i="49"/>
  <c r="F46" i="34"/>
  <c r="F44" i="49"/>
  <c r="F43" i="34"/>
  <c r="F40" i="34"/>
  <c r="D37" i="49"/>
  <c r="F36" i="34"/>
  <c r="D34" i="49"/>
  <c r="F33" i="49"/>
  <c r="F31" i="49"/>
  <c r="F29" i="49"/>
  <c r="F26" i="49"/>
  <c r="E7" i="49"/>
  <c r="C64" i="49"/>
  <c r="C52" i="49"/>
  <c r="F42" i="49"/>
  <c r="C41" i="49"/>
  <c r="F30" i="34"/>
  <c r="F26" i="34"/>
  <c r="C109" i="37"/>
  <c r="C108" i="37"/>
  <c r="D105" i="37"/>
  <c r="C102" i="37"/>
  <c r="F80" i="37"/>
  <c r="D71" i="37"/>
  <c r="D64" i="37"/>
  <c r="F61" i="37"/>
  <c r="F52" i="37"/>
  <c r="F41" i="37"/>
  <c r="E23" i="37"/>
  <c r="C37" i="37"/>
  <c r="C24" i="37"/>
  <c r="C23" i="37"/>
  <c r="E20" i="37"/>
  <c r="C20" i="37"/>
  <c r="E18" i="37"/>
  <c r="C17" i="37"/>
  <c r="F13" i="37"/>
  <c r="C105" i="37"/>
  <c r="C3" i="37"/>
  <c r="E129" i="40"/>
  <c r="C129" i="40"/>
  <c r="C115" i="40"/>
  <c r="F114" i="34"/>
  <c r="F90" i="34"/>
  <c r="F77" i="34"/>
  <c r="F63" i="34"/>
  <c r="F58" i="34"/>
  <c r="F44" i="34"/>
  <c r="F25" i="34"/>
  <c r="F13" i="34"/>
  <c r="C3" i="45"/>
  <c r="D47" i="24"/>
  <c r="F95" i="24"/>
  <c r="F3" i="24"/>
  <c r="F141" i="24"/>
  <c r="E133" i="24"/>
  <c r="D117" i="24"/>
  <c r="F116" i="24"/>
  <c r="F114" i="24"/>
  <c r="F113" i="24"/>
  <c r="F112" i="24"/>
  <c r="F111" i="24"/>
  <c r="C109" i="24"/>
  <c r="E102" i="24"/>
  <c r="C102" i="24"/>
  <c r="E98" i="24"/>
  <c r="C95" i="24"/>
  <c r="E85" i="24"/>
  <c r="D85" i="24"/>
  <c r="F83" i="24"/>
  <c r="F82" i="24"/>
  <c r="F81" i="24"/>
  <c r="D80" i="24"/>
  <c r="F79" i="24"/>
  <c r="F76" i="24"/>
  <c r="F74" i="14"/>
  <c r="F73" i="24"/>
  <c r="E71" i="24"/>
  <c r="C71" i="24"/>
  <c r="F69" i="24"/>
  <c r="F66" i="24"/>
  <c r="D64" i="24"/>
  <c r="F57" i="24"/>
  <c r="E57" i="24"/>
  <c r="C52" i="24"/>
  <c r="F50" i="24"/>
  <c r="F48" i="24"/>
  <c r="F46" i="24"/>
  <c r="F44" i="24"/>
  <c r="F42" i="14"/>
  <c r="C41" i="24"/>
  <c r="F39" i="24"/>
  <c r="D37" i="24"/>
  <c r="E34" i="24"/>
  <c r="F33" i="24"/>
  <c r="F32" i="24"/>
  <c r="F31" i="24"/>
  <c r="F27" i="24"/>
  <c r="D24" i="24"/>
  <c r="D22" i="24"/>
  <c r="D19" i="24"/>
  <c r="E18" i="24"/>
  <c r="C17" i="24"/>
  <c r="F15" i="24"/>
  <c r="F13" i="24"/>
  <c r="F12" i="24"/>
  <c r="D7" i="24"/>
  <c r="C105" i="24"/>
  <c r="D3" i="24"/>
  <c r="D26" i="59"/>
  <c r="H51" i="55"/>
  <c r="G51" i="55"/>
  <c r="F51" i="55"/>
  <c r="E51" i="55"/>
  <c r="H40" i="55"/>
  <c r="G40" i="55"/>
  <c r="F40" i="55"/>
  <c r="E40" i="55"/>
  <c r="H29" i="55"/>
  <c r="G29" i="55"/>
  <c r="F29" i="55"/>
  <c r="E29" i="55"/>
  <c r="O16" i="55"/>
  <c r="N16" i="55"/>
  <c r="M16" i="55"/>
  <c r="I53" i="55"/>
  <c r="H53" i="55"/>
  <c r="G53" i="55"/>
  <c r="F53" i="55"/>
  <c r="I28" i="52"/>
  <c r="J24" i="52"/>
  <c r="J20" i="52"/>
  <c r="J16" i="52"/>
  <c r="J15" i="52"/>
  <c r="G28" i="52"/>
  <c r="J27" i="53"/>
  <c r="H27" i="53"/>
  <c r="I26" i="53"/>
  <c r="K26" i="53" s="1"/>
  <c r="I25" i="53"/>
  <c r="K25" i="53" s="1"/>
  <c r="I24" i="53"/>
  <c r="K24" i="53" s="1"/>
  <c r="I23" i="53"/>
  <c r="I22" i="53"/>
  <c r="K22" i="53" s="1"/>
  <c r="I21" i="53"/>
  <c r="K21" i="53" s="1"/>
  <c r="I20" i="53"/>
  <c r="K20" i="53" s="1"/>
  <c r="I19" i="53"/>
  <c r="K19" i="53" s="1"/>
  <c r="I18" i="53"/>
  <c r="K18" i="53" s="1"/>
  <c r="I17" i="53"/>
  <c r="K17" i="53" s="1"/>
  <c r="I16" i="53"/>
  <c r="K16" i="53" s="1"/>
  <c r="I15" i="53"/>
  <c r="K15" i="53" s="1"/>
  <c r="I14" i="53"/>
  <c r="K14" i="53" s="1"/>
  <c r="I13" i="53"/>
  <c r="K13" i="53" s="1"/>
  <c r="I12" i="53"/>
  <c r="K12" i="53" s="1"/>
  <c r="I11" i="53"/>
  <c r="K11" i="53" s="1"/>
  <c r="I10" i="53"/>
  <c r="K10" i="53" s="1"/>
  <c r="I9" i="53"/>
  <c r="K9" i="53" s="1"/>
  <c r="I8" i="53"/>
  <c r="K8" i="53" s="1"/>
  <c r="F5" i="37"/>
  <c r="E110" i="37"/>
  <c r="E109" i="37" s="1"/>
  <c r="E111" i="37"/>
  <c r="E112" i="37"/>
  <c r="E113" i="37"/>
  <c r="E114" i="37"/>
  <c r="E115" i="37"/>
  <c r="D110" i="37"/>
  <c r="D111" i="37"/>
  <c r="D112" i="37"/>
  <c r="D113" i="37"/>
  <c r="D109" i="37"/>
  <c r="D114" i="37"/>
  <c r="D115" i="37"/>
  <c r="F110" i="37"/>
  <c r="F111" i="37"/>
  <c r="F112" i="37"/>
  <c r="F113" i="37"/>
  <c r="F114" i="37"/>
  <c r="F115" i="37"/>
  <c r="D116" i="37"/>
  <c r="E116" i="37"/>
  <c r="F116" i="37"/>
  <c r="D117" i="37"/>
  <c r="E117" i="37"/>
  <c r="F117" i="37"/>
  <c r="D118" i="37"/>
  <c r="E118" i="37"/>
  <c r="F118" i="37"/>
  <c r="D119" i="37"/>
  <c r="E119" i="37"/>
  <c r="F119" i="37"/>
  <c r="D120" i="37"/>
  <c r="E120" i="37"/>
  <c r="F120" i="37"/>
  <c r="D121" i="37"/>
  <c r="E121" i="37"/>
  <c r="F121" i="37"/>
  <c r="D122" i="37"/>
  <c r="E122" i="37"/>
  <c r="F122" i="37"/>
  <c r="D123" i="37"/>
  <c r="E123" i="37"/>
  <c r="F123" i="37"/>
  <c r="D124" i="37"/>
  <c r="E124" i="37"/>
  <c r="F124" i="37"/>
  <c r="D125" i="37"/>
  <c r="E125" i="37"/>
  <c r="F125" i="37"/>
  <c r="D126" i="37"/>
  <c r="E126" i="37"/>
  <c r="F126" i="37"/>
  <c r="D127" i="37"/>
  <c r="E127" i="37"/>
  <c r="F127" i="37"/>
  <c r="D128" i="37"/>
  <c r="E128" i="37"/>
  <c r="F128" i="37"/>
  <c r="D129" i="37"/>
  <c r="E129" i="37"/>
  <c r="F129" i="37"/>
  <c r="D130" i="37"/>
  <c r="E130" i="37"/>
  <c r="F130" i="37"/>
  <c r="D131" i="37"/>
  <c r="E131" i="37"/>
  <c r="F131" i="37"/>
  <c r="D132" i="37"/>
  <c r="E132" i="37"/>
  <c r="F132" i="37"/>
  <c r="D133" i="37"/>
  <c r="E133" i="37"/>
  <c r="F133" i="37"/>
  <c r="D134" i="37"/>
  <c r="E134" i="37"/>
  <c r="F134" i="37"/>
  <c r="D135" i="37"/>
  <c r="E135" i="37"/>
  <c r="F135" i="37"/>
  <c r="D136" i="37"/>
  <c r="E136" i="37"/>
  <c r="F136" i="37"/>
  <c r="C110" i="37"/>
  <c r="C111" i="37"/>
  <c r="C112" i="37"/>
  <c r="C113" i="37"/>
  <c r="C114" i="37"/>
  <c r="C115" i="37"/>
  <c r="C116" i="37"/>
  <c r="C117" i="37"/>
  <c r="C118" i="37"/>
  <c r="C119" i="37"/>
  <c r="C120" i="37"/>
  <c r="C121" i="37"/>
  <c r="C122" i="37"/>
  <c r="C123" i="37"/>
  <c r="C124" i="37"/>
  <c r="C125" i="37"/>
  <c r="C126" i="37"/>
  <c r="C127" i="37"/>
  <c r="C128" i="37"/>
  <c r="C129" i="37"/>
  <c r="C130" i="37"/>
  <c r="C131" i="37"/>
  <c r="C132" i="37"/>
  <c r="C133" i="37"/>
  <c r="C134" i="37"/>
  <c r="C135" i="37"/>
  <c r="C136" i="37"/>
  <c r="C15" i="37"/>
  <c r="D15" i="37"/>
  <c r="E15" i="37"/>
  <c r="C16" i="37"/>
  <c r="D16" i="37"/>
  <c r="E16" i="37"/>
  <c r="C18" i="37"/>
  <c r="D18" i="37"/>
  <c r="F18" i="37"/>
  <c r="C19" i="37"/>
  <c r="D19" i="37"/>
  <c r="C21" i="37"/>
  <c r="D21" i="37"/>
  <c r="F21" i="37"/>
  <c r="C22" i="37"/>
  <c r="D22" i="37"/>
  <c r="C25" i="37"/>
  <c r="D25" i="37"/>
  <c r="E25" i="37"/>
  <c r="F25" i="37"/>
  <c r="C26" i="37"/>
  <c r="D26" i="37"/>
  <c r="E26" i="37"/>
  <c r="F26" i="37"/>
  <c r="C27" i="37"/>
  <c r="D27" i="37"/>
  <c r="E27" i="37"/>
  <c r="F27" i="37"/>
  <c r="C28" i="37"/>
  <c r="D28" i="37"/>
  <c r="E28" i="37"/>
  <c r="F28" i="37"/>
  <c r="C29" i="37"/>
  <c r="D29" i="37"/>
  <c r="E29" i="37"/>
  <c r="F29" i="37"/>
  <c r="C30" i="37"/>
  <c r="D30" i="37"/>
  <c r="E30" i="37"/>
  <c r="F30" i="37"/>
  <c r="C31" i="37"/>
  <c r="D31" i="37"/>
  <c r="E31" i="37"/>
  <c r="F31" i="37"/>
  <c r="C32" i="37"/>
  <c r="D32" i="37"/>
  <c r="E32" i="37"/>
  <c r="F32" i="37"/>
  <c r="C33" i="37"/>
  <c r="D33" i="37"/>
  <c r="E33" i="37"/>
  <c r="F33" i="37"/>
  <c r="C35" i="37"/>
  <c r="D35" i="37"/>
  <c r="E35" i="37"/>
  <c r="F35" i="37"/>
  <c r="C36" i="37"/>
  <c r="D36" i="37"/>
  <c r="E36" i="37"/>
  <c r="F36" i="37"/>
  <c r="C38" i="37"/>
  <c r="D38" i="37"/>
  <c r="E38" i="37"/>
  <c r="C39" i="37"/>
  <c r="D39" i="37"/>
  <c r="E39" i="37"/>
  <c r="F39" i="37"/>
  <c r="C40" i="37"/>
  <c r="D40" i="37"/>
  <c r="E40" i="37"/>
  <c r="F40" i="37"/>
  <c r="C42" i="37"/>
  <c r="D42" i="37"/>
  <c r="E42" i="37"/>
  <c r="F42" i="37"/>
  <c r="C43" i="37"/>
  <c r="D43" i="37"/>
  <c r="E43" i="37"/>
  <c r="F43" i="37"/>
  <c r="C44" i="37"/>
  <c r="D44" i="37"/>
  <c r="E44" i="37"/>
  <c r="F44" i="37"/>
  <c r="C45" i="37"/>
  <c r="D45" i="37"/>
  <c r="E45" i="37"/>
  <c r="F45" i="37"/>
  <c r="C46" i="37"/>
  <c r="D46" i="37"/>
  <c r="E46" i="37"/>
  <c r="F46" i="37"/>
  <c r="C47" i="37"/>
  <c r="D47" i="37"/>
  <c r="E47" i="37"/>
  <c r="F47" i="37"/>
  <c r="C48" i="37"/>
  <c r="D48" i="37"/>
  <c r="E48" i="37"/>
  <c r="F48" i="37"/>
  <c r="C49" i="37"/>
  <c r="D49" i="37"/>
  <c r="E49" i="37"/>
  <c r="F49" i="37"/>
  <c r="C50" i="37"/>
  <c r="D50" i="37"/>
  <c r="E50" i="37"/>
  <c r="F50" i="37"/>
  <c r="C51" i="37"/>
  <c r="D51" i="37"/>
  <c r="E51" i="37"/>
  <c r="F51" i="37"/>
  <c r="C53" i="37"/>
  <c r="D53" i="37"/>
  <c r="E53" i="37"/>
  <c r="F53" i="37"/>
  <c r="C54" i="37"/>
  <c r="D54" i="37"/>
  <c r="E54" i="37"/>
  <c r="F54" i="37"/>
  <c r="C55" i="37"/>
  <c r="D55" i="37"/>
  <c r="E55" i="37"/>
  <c r="F55" i="37"/>
  <c r="C56" i="37"/>
  <c r="D56" i="37"/>
  <c r="E56" i="37"/>
  <c r="F56" i="37"/>
  <c r="C58" i="37"/>
  <c r="D58" i="37"/>
  <c r="E58" i="37"/>
  <c r="F58" i="37"/>
  <c r="C59" i="37"/>
  <c r="D59" i="37"/>
  <c r="E59" i="37"/>
  <c r="F59" i="37"/>
  <c r="C60" i="37"/>
  <c r="D60" i="37"/>
  <c r="E60" i="37"/>
  <c r="F60" i="37"/>
  <c r="C61" i="37"/>
  <c r="D61" i="37"/>
  <c r="E61" i="37"/>
  <c r="C62" i="37"/>
  <c r="D62" i="37"/>
  <c r="E62" i="37"/>
  <c r="F62" i="37"/>
  <c r="C63" i="37"/>
  <c r="D63" i="37"/>
  <c r="E63" i="37"/>
  <c r="F63" i="37"/>
  <c r="F64" i="37"/>
  <c r="C65" i="37"/>
  <c r="D65" i="37"/>
  <c r="E65" i="37"/>
  <c r="F65" i="37"/>
  <c r="C66" i="37"/>
  <c r="D66" i="37"/>
  <c r="E66" i="37"/>
  <c r="F66" i="37"/>
  <c r="C67" i="37"/>
  <c r="D67" i="37"/>
  <c r="E67" i="37"/>
  <c r="F67" i="37"/>
  <c r="C68" i="37"/>
  <c r="D68" i="37"/>
  <c r="E68" i="37"/>
  <c r="F68" i="37"/>
  <c r="C69" i="37"/>
  <c r="D69" i="37"/>
  <c r="E69" i="37"/>
  <c r="F69" i="37"/>
  <c r="C70" i="37"/>
  <c r="D70" i="37"/>
  <c r="E70" i="37"/>
  <c r="F70" i="37"/>
  <c r="C72" i="37"/>
  <c r="D72" i="37"/>
  <c r="E72" i="37"/>
  <c r="F72" i="37"/>
  <c r="C73" i="37"/>
  <c r="D73" i="37"/>
  <c r="E73" i="37"/>
  <c r="F73" i="37"/>
  <c r="C74" i="37"/>
  <c r="D74" i="37"/>
  <c r="E74" i="37"/>
  <c r="F74" i="37"/>
  <c r="C75" i="37"/>
  <c r="D75" i="37"/>
  <c r="E75" i="37"/>
  <c r="F75" i="37"/>
  <c r="C76" i="37"/>
  <c r="D76" i="37"/>
  <c r="E76" i="37"/>
  <c r="F76" i="37"/>
  <c r="C77" i="37"/>
  <c r="D77" i="37"/>
  <c r="E77" i="37"/>
  <c r="F77" i="37"/>
  <c r="C78" i="37"/>
  <c r="D78" i="37"/>
  <c r="E78" i="37"/>
  <c r="F78" i="37"/>
  <c r="C79" i="37"/>
  <c r="D79" i="37"/>
  <c r="E79" i="37"/>
  <c r="F79" i="37"/>
  <c r="C81" i="37"/>
  <c r="D81" i="37"/>
  <c r="E81" i="37"/>
  <c r="F81" i="37"/>
  <c r="C82" i="37"/>
  <c r="D82" i="37"/>
  <c r="E82" i="37"/>
  <c r="F82" i="37"/>
  <c r="C83" i="37"/>
  <c r="D83" i="37"/>
  <c r="E83" i="37"/>
  <c r="F83" i="37"/>
  <c r="C84" i="37"/>
  <c r="D84" i="37"/>
  <c r="E84" i="37"/>
  <c r="F84" i="37"/>
  <c r="C86" i="37"/>
  <c r="D86" i="37"/>
  <c r="E86" i="37"/>
  <c r="F86" i="37"/>
  <c r="C87" i="37"/>
  <c r="D87" i="37"/>
  <c r="E87" i="37"/>
  <c r="F87" i="37"/>
  <c r="C88" i="37"/>
  <c r="D88" i="37"/>
  <c r="E88" i="37"/>
  <c r="F88" i="37"/>
  <c r="C89" i="37"/>
  <c r="D89" i="37"/>
  <c r="E89" i="37"/>
  <c r="F89" i="37"/>
  <c r="C90" i="37"/>
  <c r="D90" i="37"/>
  <c r="E90" i="37"/>
  <c r="F90" i="37"/>
  <c r="C91" i="37"/>
  <c r="D91" i="37"/>
  <c r="E91" i="37"/>
  <c r="F91" i="37"/>
  <c r="C92" i="37"/>
  <c r="D92" i="37"/>
  <c r="E92" i="37"/>
  <c r="F92" i="37"/>
  <c r="C93" i="37"/>
  <c r="D93" i="37"/>
  <c r="E93" i="37"/>
  <c r="F93" i="37"/>
  <c r="C94" i="37"/>
  <c r="D94" i="37"/>
  <c r="E94" i="37"/>
  <c r="F94" i="37"/>
  <c r="D95" i="37"/>
  <c r="C96" i="37"/>
  <c r="D96" i="37"/>
  <c r="E96" i="37"/>
  <c r="F96" i="37"/>
  <c r="C97" i="37"/>
  <c r="D97" i="37"/>
  <c r="E97" i="37"/>
  <c r="F97" i="37"/>
  <c r="D98" i="37"/>
  <c r="C99" i="37"/>
  <c r="D99" i="37"/>
  <c r="E99" i="37"/>
  <c r="F99" i="37"/>
  <c r="C100" i="37"/>
  <c r="D100" i="37"/>
  <c r="E100" i="37"/>
  <c r="F100" i="37"/>
  <c r="C101" i="37"/>
  <c r="D101" i="37"/>
  <c r="E101" i="37"/>
  <c r="F101" i="37"/>
  <c r="D102" i="37"/>
  <c r="F102" i="37"/>
  <c r="C103" i="37"/>
  <c r="D103" i="37"/>
  <c r="E103" i="37"/>
  <c r="F103" i="37"/>
  <c r="C104" i="37"/>
  <c r="D104" i="37"/>
  <c r="E104" i="37"/>
  <c r="F104" i="37"/>
  <c r="D14" i="37"/>
  <c r="E14" i="37"/>
  <c r="D13" i="37"/>
  <c r="E13" i="37"/>
  <c r="D12" i="37"/>
  <c r="E12" i="37"/>
  <c r="D11" i="37"/>
  <c r="E11" i="37"/>
  <c r="D10" i="37"/>
  <c r="E10" i="37"/>
  <c r="D9" i="37"/>
  <c r="E9" i="37"/>
  <c r="D8" i="37"/>
  <c r="E8" i="37"/>
  <c r="F8" i="37"/>
  <c r="D5" i="37"/>
  <c r="D4" i="37"/>
  <c r="E4" i="37"/>
  <c r="F4" i="37"/>
  <c r="C14" i="37"/>
  <c r="C13" i="37"/>
  <c r="C12" i="37"/>
  <c r="C11" i="37"/>
  <c r="C10" i="37"/>
  <c r="C9" i="37"/>
  <c r="C8" i="37"/>
  <c r="C4" i="37"/>
  <c r="F5" i="31"/>
  <c r="F3" i="31" s="1"/>
  <c r="F3" i="40" s="1"/>
  <c r="E130" i="40"/>
  <c r="E110" i="40"/>
  <c r="F13" i="40"/>
  <c r="F12" i="40"/>
  <c r="F12" i="37"/>
  <c r="D17" i="37"/>
  <c r="D20" i="37"/>
  <c r="D34" i="37"/>
  <c r="D37" i="37"/>
  <c r="D41" i="37"/>
  <c r="D52" i="37"/>
  <c r="D57" i="37"/>
  <c r="D80" i="37"/>
  <c r="D85" i="37"/>
  <c r="F11" i="37"/>
  <c r="F14" i="37"/>
  <c r="F15" i="37"/>
  <c r="F16" i="37"/>
  <c r="F24" i="37"/>
  <c r="F34" i="37"/>
  <c r="F57" i="37"/>
  <c r="F71" i="37"/>
  <c r="F85" i="37"/>
  <c r="E21" i="37"/>
  <c r="E24" i="37"/>
  <c r="E34" i="37"/>
  <c r="E37" i="37"/>
  <c r="E41" i="37"/>
  <c r="E52" i="37"/>
  <c r="E57" i="37"/>
  <c r="E64" i="37"/>
  <c r="E71" i="37"/>
  <c r="E80" i="37"/>
  <c r="E85" i="37"/>
  <c r="E102" i="37"/>
  <c r="E108" i="37"/>
  <c r="D108" i="37"/>
  <c r="D6" i="37"/>
  <c r="D3" i="37"/>
  <c r="D27" i="34"/>
  <c r="E27" i="34"/>
  <c r="C68" i="34"/>
  <c r="E68" i="34"/>
  <c r="C27" i="34"/>
  <c r="D26" i="34"/>
  <c r="E26" i="34"/>
  <c r="C10" i="34"/>
  <c r="C135" i="34"/>
  <c r="D135" i="34"/>
  <c r="E135" i="34"/>
  <c r="F135" i="34"/>
  <c r="D134" i="34"/>
  <c r="E134" i="34"/>
  <c r="F134" i="34"/>
  <c r="C121" i="34"/>
  <c r="D121" i="34"/>
  <c r="E121" i="34"/>
  <c r="F121" i="34"/>
  <c r="C122" i="34"/>
  <c r="D122" i="34"/>
  <c r="E122" i="34"/>
  <c r="F122" i="34"/>
  <c r="C123" i="34"/>
  <c r="D123" i="34"/>
  <c r="E123" i="34"/>
  <c r="F123" i="34"/>
  <c r="C124" i="34"/>
  <c r="D124" i="34"/>
  <c r="E124" i="34"/>
  <c r="F124" i="34"/>
  <c r="C125" i="34"/>
  <c r="D125" i="34"/>
  <c r="E125" i="34"/>
  <c r="F125" i="34"/>
  <c r="C126" i="34"/>
  <c r="D126" i="34"/>
  <c r="E126" i="34"/>
  <c r="F126" i="34"/>
  <c r="C127" i="34"/>
  <c r="D127" i="34"/>
  <c r="E127" i="34"/>
  <c r="F127" i="34"/>
  <c r="C128" i="34"/>
  <c r="D128" i="34"/>
  <c r="E128" i="34"/>
  <c r="F128" i="34"/>
  <c r="C129" i="34"/>
  <c r="D129" i="34"/>
  <c r="E129" i="34"/>
  <c r="F129" i="34"/>
  <c r="C130" i="34"/>
  <c r="D130" i="34"/>
  <c r="E130" i="34"/>
  <c r="F130" i="34"/>
  <c r="C131" i="34"/>
  <c r="D131" i="34"/>
  <c r="E131" i="34"/>
  <c r="F131" i="34"/>
  <c r="C132" i="34"/>
  <c r="D132" i="34"/>
  <c r="E132" i="34"/>
  <c r="F132" i="34"/>
  <c r="D120" i="34"/>
  <c r="E120" i="34"/>
  <c r="F120" i="34"/>
  <c r="C115" i="34"/>
  <c r="D115" i="34"/>
  <c r="E115" i="34"/>
  <c r="F115" i="34"/>
  <c r="C116" i="34"/>
  <c r="D116" i="34"/>
  <c r="E116" i="34"/>
  <c r="F116" i="34"/>
  <c r="C117" i="34"/>
  <c r="D117" i="34"/>
  <c r="E117" i="34"/>
  <c r="F117" i="34"/>
  <c r="C118" i="34"/>
  <c r="D118" i="34"/>
  <c r="E118" i="34"/>
  <c r="F118" i="34"/>
  <c r="D114" i="34"/>
  <c r="E114" i="34"/>
  <c r="D113" i="34"/>
  <c r="E113" i="34"/>
  <c r="F113" i="34"/>
  <c r="D112" i="34"/>
  <c r="E112" i="34"/>
  <c r="E111" i="34"/>
  <c r="D110" i="34"/>
  <c r="E110" i="34"/>
  <c r="F110" i="34"/>
  <c r="D7" i="4"/>
  <c r="D17" i="4"/>
  <c r="D20" i="4"/>
  <c r="D24" i="4"/>
  <c r="D24" i="34" s="1"/>
  <c r="D34" i="4"/>
  <c r="D37" i="4"/>
  <c r="D37" i="34" s="1"/>
  <c r="D41" i="4"/>
  <c r="D52" i="4"/>
  <c r="D57" i="4"/>
  <c r="D64" i="4"/>
  <c r="D71" i="4"/>
  <c r="D80" i="4"/>
  <c r="D85" i="4"/>
  <c r="D85" i="34" s="1"/>
  <c r="D102" i="4"/>
  <c r="D102" i="34" s="1"/>
  <c r="E7" i="4"/>
  <c r="E18" i="4"/>
  <c r="E19" i="4"/>
  <c r="E21" i="4"/>
  <c r="E21" i="34" s="1"/>
  <c r="E22" i="4"/>
  <c r="E24" i="4"/>
  <c r="E34" i="4"/>
  <c r="E37" i="4"/>
  <c r="E41" i="4"/>
  <c r="E52" i="4"/>
  <c r="E57" i="4"/>
  <c r="E57" i="34" s="1"/>
  <c r="E64" i="4"/>
  <c r="E64" i="34" s="1"/>
  <c r="E71" i="4"/>
  <c r="E71" i="34" s="1"/>
  <c r="E80" i="4"/>
  <c r="E85" i="4"/>
  <c r="E85" i="34" s="1"/>
  <c r="E102" i="4"/>
  <c r="E102" i="34" s="1"/>
  <c r="F7" i="4"/>
  <c r="F18" i="4"/>
  <c r="F19" i="4"/>
  <c r="F21" i="4"/>
  <c r="F22" i="4"/>
  <c r="F24" i="4"/>
  <c r="F34" i="4"/>
  <c r="F37" i="4"/>
  <c r="F41" i="4"/>
  <c r="F52" i="4"/>
  <c r="F57" i="4"/>
  <c r="F64" i="4"/>
  <c r="F71" i="4"/>
  <c r="F80" i="4"/>
  <c r="F85" i="4"/>
  <c r="F102" i="4"/>
  <c r="D103" i="34"/>
  <c r="E103" i="34"/>
  <c r="D100" i="34"/>
  <c r="E100" i="34"/>
  <c r="F100" i="34"/>
  <c r="D101" i="34"/>
  <c r="E101" i="34"/>
  <c r="F101" i="34"/>
  <c r="D99" i="34"/>
  <c r="E99" i="34"/>
  <c r="F99" i="34"/>
  <c r="D98" i="4"/>
  <c r="D98" i="34" s="1"/>
  <c r="E98" i="4"/>
  <c r="F98" i="4"/>
  <c r="F98" i="34" s="1"/>
  <c r="D97" i="34"/>
  <c r="E97" i="34"/>
  <c r="D96" i="34"/>
  <c r="E96" i="34"/>
  <c r="F96" i="34"/>
  <c r="D95" i="4"/>
  <c r="D95" i="34" s="1"/>
  <c r="E95" i="4"/>
  <c r="F95" i="4"/>
  <c r="D94" i="34"/>
  <c r="E94" i="34"/>
  <c r="F94" i="34"/>
  <c r="C87" i="34"/>
  <c r="D87" i="34"/>
  <c r="E87" i="34"/>
  <c r="F87" i="34"/>
  <c r="C88" i="34"/>
  <c r="E88" i="34"/>
  <c r="C89" i="34"/>
  <c r="D89" i="34"/>
  <c r="E89" i="34"/>
  <c r="F89" i="34"/>
  <c r="C90" i="34"/>
  <c r="D90" i="34"/>
  <c r="E90" i="34"/>
  <c r="D86" i="34"/>
  <c r="E86" i="34"/>
  <c r="D84" i="34"/>
  <c r="E84" i="34"/>
  <c r="F84" i="34"/>
  <c r="C82" i="34"/>
  <c r="D82" i="34"/>
  <c r="E82" i="34"/>
  <c r="F82" i="34"/>
  <c r="C83" i="34"/>
  <c r="D83" i="34"/>
  <c r="E83" i="34"/>
  <c r="D81" i="34"/>
  <c r="E81" i="34"/>
  <c r="C73" i="34"/>
  <c r="D73" i="34"/>
  <c r="E73" i="34"/>
  <c r="C74" i="34"/>
  <c r="D74" i="34"/>
  <c r="E74" i="34"/>
  <c r="F74" i="34"/>
  <c r="C75" i="34"/>
  <c r="D75" i="34"/>
  <c r="E75" i="34"/>
  <c r="C76" i="34"/>
  <c r="D76" i="34"/>
  <c r="E76" i="34"/>
  <c r="C77" i="34"/>
  <c r="E77" i="34"/>
  <c r="D72" i="34"/>
  <c r="E72" i="34"/>
  <c r="F72" i="34"/>
  <c r="C66" i="34"/>
  <c r="D66" i="34"/>
  <c r="E66" i="34"/>
  <c r="F66" i="34"/>
  <c r="C67" i="34"/>
  <c r="D67" i="34"/>
  <c r="E67" i="34"/>
  <c r="C69" i="34"/>
  <c r="D69" i="34"/>
  <c r="E69" i="34"/>
  <c r="F69" i="34"/>
  <c r="C70" i="34"/>
  <c r="D70" i="34"/>
  <c r="E70" i="34"/>
  <c r="D65" i="34"/>
  <c r="E65" i="34"/>
  <c r="F65" i="34"/>
  <c r="C59" i="34"/>
  <c r="E59" i="34"/>
  <c r="F59" i="34"/>
  <c r="C60" i="34"/>
  <c r="D60" i="34"/>
  <c r="E60" i="34"/>
  <c r="F60" i="34"/>
  <c r="C61" i="34"/>
  <c r="D61" i="34"/>
  <c r="E61" i="34"/>
  <c r="F61" i="34"/>
  <c r="C62" i="34"/>
  <c r="E62" i="34"/>
  <c r="F62" i="34"/>
  <c r="C63" i="34"/>
  <c r="D63" i="34"/>
  <c r="E63" i="34"/>
  <c r="E58" i="34"/>
  <c r="C54" i="34"/>
  <c r="D54" i="34"/>
  <c r="E54" i="34"/>
  <c r="F54" i="34"/>
  <c r="C55" i="34"/>
  <c r="D55" i="34"/>
  <c r="E55" i="34"/>
  <c r="F55" i="34"/>
  <c r="C56" i="34"/>
  <c r="D56" i="34"/>
  <c r="E56" i="34"/>
  <c r="F56" i="34"/>
  <c r="D53" i="34"/>
  <c r="E53" i="34"/>
  <c r="F53" i="34"/>
  <c r="C43" i="34"/>
  <c r="C44" i="34"/>
  <c r="E44" i="34"/>
  <c r="C45" i="34"/>
  <c r="D45" i="34"/>
  <c r="E45" i="34"/>
  <c r="F45" i="34"/>
  <c r="C46" i="34"/>
  <c r="D46" i="34"/>
  <c r="E46" i="34"/>
  <c r="C47" i="34"/>
  <c r="E47" i="34"/>
  <c r="F47" i="34"/>
  <c r="C48" i="34"/>
  <c r="D48" i="34"/>
  <c r="E48" i="34"/>
  <c r="C49" i="34"/>
  <c r="D49" i="34"/>
  <c r="E49" i="34"/>
  <c r="F49" i="34"/>
  <c r="C50" i="34"/>
  <c r="E50" i="34"/>
  <c r="C51" i="34"/>
  <c r="E51" i="34"/>
  <c r="F51" i="34"/>
  <c r="D42" i="34"/>
  <c r="E42" i="34"/>
  <c r="C42" i="34"/>
  <c r="C39" i="34"/>
  <c r="D39" i="34"/>
  <c r="E39" i="34"/>
  <c r="F39" i="34"/>
  <c r="C40" i="34"/>
  <c r="D40" i="34"/>
  <c r="E40" i="34"/>
  <c r="E38" i="34"/>
  <c r="C36" i="34"/>
  <c r="D36" i="34"/>
  <c r="E36" i="34"/>
  <c r="D35" i="34"/>
  <c r="E35" i="34"/>
  <c r="F35" i="34"/>
  <c r="C26" i="34"/>
  <c r="C28" i="34"/>
  <c r="E28" i="34"/>
  <c r="C29" i="34"/>
  <c r="D29" i="34"/>
  <c r="E29" i="34"/>
  <c r="C30" i="34"/>
  <c r="D30" i="34"/>
  <c r="E30" i="34"/>
  <c r="C31" i="34"/>
  <c r="D31" i="34"/>
  <c r="E31" i="34"/>
  <c r="F31" i="34"/>
  <c r="C32" i="34"/>
  <c r="D32" i="34"/>
  <c r="E32" i="34"/>
  <c r="F32" i="34"/>
  <c r="C33" i="34"/>
  <c r="D33" i="34"/>
  <c r="E33" i="34"/>
  <c r="C24" i="4"/>
  <c r="C34" i="4"/>
  <c r="C34" i="34" s="1"/>
  <c r="C37" i="4"/>
  <c r="C41" i="4"/>
  <c r="C52" i="4"/>
  <c r="C57" i="4"/>
  <c r="C57" i="34" s="1"/>
  <c r="C64" i="4"/>
  <c r="C64" i="34" s="1"/>
  <c r="C71" i="4"/>
  <c r="C71" i="34" s="1"/>
  <c r="C80" i="4"/>
  <c r="C85" i="4"/>
  <c r="C85" i="34" s="1"/>
  <c r="C25" i="34"/>
  <c r="C35" i="34"/>
  <c r="C38" i="34"/>
  <c r="D16" i="34"/>
  <c r="E16" i="34"/>
  <c r="D15" i="34"/>
  <c r="E15" i="34"/>
  <c r="D14" i="34"/>
  <c r="E14" i="34"/>
  <c r="D13" i="34"/>
  <c r="E13" i="34"/>
  <c r="D12" i="34"/>
  <c r="E12" i="34"/>
  <c r="D11" i="34"/>
  <c r="E11" i="34"/>
  <c r="F11" i="34"/>
  <c r="D10" i="34"/>
  <c r="E10" i="34"/>
  <c r="F10" i="34"/>
  <c r="D9" i="34"/>
  <c r="E9" i="34"/>
  <c r="D8" i="34"/>
  <c r="E8" i="34"/>
  <c r="F8" i="34"/>
  <c r="F18" i="34" s="1"/>
  <c r="F17" i="34" s="1"/>
  <c r="D4" i="34"/>
  <c r="E4" i="34"/>
  <c r="F4" i="34"/>
  <c r="C4" i="49"/>
  <c r="D4" i="49"/>
  <c r="E4" i="49"/>
  <c r="F4" i="49"/>
  <c r="C5" i="49"/>
  <c r="D5" i="49"/>
  <c r="E5" i="49"/>
  <c r="F5" i="49"/>
  <c r="C8" i="49"/>
  <c r="D8" i="49"/>
  <c r="E8" i="49"/>
  <c r="F8" i="49"/>
  <c r="C9" i="49"/>
  <c r="D9" i="49"/>
  <c r="E9" i="49"/>
  <c r="C10" i="49"/>
  <c r="D10" i="49"/>
  <c r="E10" i="49"/>
  <c r="F10" i="49"/>
  <c r="C11" i="49"/>
  <c r="D11" i="49"/>
  <c r="E11" i="49"/>
  <c r="F11" i="49"/>
  <c r="C12" i="49"/>
  <c r="D12" i="49"/>
  <c r="E12" i="49"/>
  <c r="C13" i="49"/>
  <c r="D13" i="49"/>
  <c r="E13" i="49"/>
  <c r="C14" i="49"/>
  <c r="D14" i="49"/>
  <c r="E14" i="49"/>
  <c r="C15" i="49"/>
  <c r="D15" i="49"/>
  <c r="E15" i="49"/>
  <c r="C16" i="49"/>
  <c r="D16" i="49"/>
  <c r="E16" i="49"/>
  <c r="C18" i="49"/>
  <c r="D18" i="49"/>
  <c r="C19" i="49"/>
  <c r="C21" i="49"/>
  <c r="D21" i="49"/>
  <c r="C22" i="49"/>
  <c r="C25" i="49"/>
  <c r="D25" i="49"/>
  <c r="E25" i="49"/>
  <c r="F25" i="49"/>
  <c r="C26" i="49"/>
  <c r="D26" i="49"/>
  <c r="E26" i="49"/>
  <c r="C27" i="49"/>
  <c r="D27" i="49"/>
  <c r="E27" i="49"/>
  <c r="F27" i="49"/>
  <c r="C28" i="49"/>
  <c r="E28" i="49"/>
  <c r="C29" i="49"/>
  <c r="D29" i="49"/>
  <c r="E29" i="49"/>
  <c r="C30" i="49"/>
  <c r="D30" i="49"/>
  <c r="E30" i="49"/>
  <c r="C31" i="49"/>
  <c r="D31" i="49"/>
  <c r="E31" i="49"/>
  <c r="C32" i="49"/>
  <c r="D32" i="49"/>
  <c r="E32" i="49"/>
  <c r="F32" i="49"/>
  <c r="C33" i="49"/>
  <c r="D33" i="49"/>
  <c r="E33" i="49"/>
  <c r="C35" i="49"/>
  <c r="D35" i="49"/>
  <c r="E35" i="49"/>
  <c r="C36" i="49"/>
  <c r="D36" i="49"/>
  <c r="E36" i="49"/>
  <c r="F36" i="49"/>
  <c r="C38" i="49"/>
  <c r="E38" i="49"/>
  <c r="C39" i="49"/>
  <c r="D39" i="49"/>
  <c r="E39" i="49"/>
  <c r="F39" i="49"/>
  <c r="C40" i="49"/>
  <c r="D40" i="49"/>
  <c r="E40" i="49"/>
  <c r="C42" i="49"/>
  <c r="D42" i="49"/>
  <c r="E42" i="49"/>
  <c r="C43" i="49"/>
  <c r="D43" i="49"/>
  <c r="E43" i="49"/>
  <c r="C44" i="49"/>
  <c r="E44" i="49"/>
  <c r="C45" i="49"/>
  <c r="D45" i="49"/>
  <c r="E45" i="49"/>
  <c r="F45" i="49"/>
  <c r="C46" i="49"/>
  <c r="D46" i="49"/>
  <c r="E46" i="49"/>
  <c r="C47" i="49"/>
  <c r="D47" i="49"/>
  <c r="E47" i="49"/>
  <c r="F47" i="49"/>
  <c r="C48" i="49"/>
  <c r="D48" i="49"/>
  <c r="E48" i="49"/>
  <c r="C49" i="49"/>
  <c r="D49" i="49"/>
  <c r="E49" i="49"/>
  <c r="F49" i="49"/>
  <c r="C50" i="49"/>
  <c r="E50" i="49"/>
  <c r="F50" i="49"/>
  <c r="C51" i="49"/>
  <c r="E51" i="49"/>
  <c r="C53" i="49"/>
  <c r="D53" i="49"/>
  <c r="E53" i="49"/>
  <c r="F53" i="49"/>
  <c r="C54" i="49"/>
  <c r="D54" i="49"/>
  <c r="E54" i="49"/>
  <c r="F54" i="49"/>
  <c r="C55" i="49"/>
  <c r="D55" i="49"/>
  <c r="E55" i="49"/>
  <c r="F55" i="49"/>
  <c r="C56" i="49"/>
  <c r="D56" i="49"/>
  <c r="E56" i="49"/>
  <c r="F56" i="49"/>
  <c r="C58" i="49"/>
  <c r="D58" i="49"/>
  <c r="E58" i="49"/>
  <c r="F58" i="49"/>
  <c r="C59" i="49"/>
  <c r="D59" i="49"/>
  <c r="E59" i="49"/>
  <c r="F59" i="49"/>
  <c r="C60" i="49"/>
  <c r="D60" i="49"/>
  <c r="E60" i="49"/>
  <c r="F60" i="49"/>
  <c r="C61" i="49"/>
  <c r="D61" i="49"/>
  <c r="E61" i="49"/>
  <c r="F61" i="49"/>
  <c r="C62" i="49"/>
  <c r="E62" i="49"/>
  <c r="C63" i="49"/>
  <c r="D63" i="49"/>
  <c r="E63" i="49"/>
  <c r="F63" i="49"/>
  <c r="C65" i="49"/>
  <c r="D65" i="49"/>
  <c r="E65" i="49"/>
  <c r="F65" i="49"/>
  <c r="C66" i="49"/>
  <c r="D66" i="49"/>
  <c r="E66" i="49"/>
  <c r="C67" i="49"/>
  <c r="D67" i="49"/>
  <c r="E67" i="49"/>
  <c r="C68" i="49"/>
  <c r="E68" i="49"/>
  <c r="F68" i="49"/>
  <c r="C69" i="49"/>
  <c r="D69" i="49"/>
  <c r="E69" i="49"/>
  <c r="F69" i="49"/>
  <c r="C70" i="49"/>
  <c r="D70" i="49"/>
  <c r="E70" i="49"/>
  <c r="F70" i="49"/>
  <c r="C72" i="49"/>
  <c r="D72" i="49"/>
  <c r="E72" i="49"/>
  <c r="F72" i="49"/>
  <c r="C73" i="49"/>
  <c r="D73" i="49"/>
  <c r="E73" i="49"/>
  <c r="F73" i="49"/>
  <c r="C74" i="49"/>
  <c r="D74" i="49"/>
  <c r="E74" i="49"/>
  <c r="F74" i="49"/>
  <c r="C75" i="49"/>
  <c r="D75" i="49"/>
  <c r="E75" i="49"/>
  <c r="F75" i="49"/>
  <c r="C76" i="49"/>
  <c r="D76" i="49"/>
  <c r="E76" i="49"/>
  <c r="F76" i="49"/>
  <c r="C77" i="49"/>
  <c r="E77" i="49"/>
  <c r="F77" i="49"/>
  <c r="C78" i="49"/>
  <c r="D78" i="49"/>
  <c r="E78" i="49"/>
  <c r="F78" i="49"/>
  <c r="C79" i="49"/>
  <c r="D79" i="49"/>
  <c r="E79" i="49"/>
  <c r="F79" i="49"/>
  <c r="C81" i="49"/>
  <c r="D81" i="49"/>
  <c r="E81" i="49"/>
  <c r="C82" i="49"/>
  <c r="D82" i="49"/>
  <c r="E82" i="49"/>
  <c r="F82" i="49"/>
  <c r="C83" i="49"/>
  <c r="D83" i="49"/>
  <c r="E83" i="49"/>
  <c r="C84" i="49"/>
  <c r="D84" i="49"/>
  <c r="E84" i="49"/>
  <c r="F84" i="49"/>
  <c r="C86" i="49"/>
  <c r="D86" i="49"/>
  <c r="E86" i="49"/>
  <c r="C87" i="49"/>
  <c r="D87" i="49"/>
  <c r="E87" i="49"/>
  <c r="F87" i="49"/>
  <c r="C88" i="49"/>
  <c r="E88" i="49"/>
  <c r="C89" i="49"/>
  <c r="D89" i="49"/>
  <c r="E89" i="49"/>
  <c r="F89" i="49"/>
  <c r="C90" i="49"/>
  <c r="D90" i="49"/>
  <c r="E90" i="49"/>
  <c r="F90" i="49"/>
  <c r="C91" i="49"/>
  <c r="E91" i="49"/>
  <c r="C92" i="49"/>
  <c r="D92" i="49"/>
  <c r="E92" i="49"/>
  <c r="F92" i="49"/>
  <c r="C93" i="49"/>
  <c r="D93" i="49"/>
  <c r="E93" i="49"/>
  <c r="F93" i="49"/>
  <c r="C94" i="49"/>
  <c r="D94" i="49"/>
  <c r="E94" i="49"/>
  <c r="F94" i="49"/>
  <c r="D95" i="49"/>
  <c r="C96" i="49"/>
  <c r="D96" i="49"/>
  <c r="E96" i="49"/>
  <c r="F96" i="49"/>
  <c r="C97" i="49"/>
  <c r="D97" i="49"/>
  <c r="E97" i="49"/>
  <c r="D98" i="49"/>
  <c r="C99" i="49"/>
  <c r="D99" i="49"/>
  <c r="E99" i="49"/>
  <c r="F99" i="49"/>
  <c r="C100" i="49"/>
  <c r="D100" i="49"/>
  <c r="E100" i="49"/>
  <c r="F100" i="49"/>
  <c r="C101" i="49"/>
  <c r="D101" i="49"/>
  <c r="E101" i="49"/>
  <c r="F101" i="49"/>
  <c r="D102" i="49"/>
  <c r="C103" i="49"/>
  <c r="D103" i="49"/>
  <c r="E103" i="49"/>
  <c r="C104" i="49"/>
  <c r="D104" i="49"/>
  <c r="E104" i="49"/>
  <c r="F104" i="49"/>
  <c r="C110" i="49"/>
  <c r="D110" i="49"/>
  <c r="E110" i="49"/>
  <c r="F110" i="49"/>
  <c r="C111" i="49"/>
  <c r="D111" i="49"/>
  <c r="E111" i="49"/>
  <c r="C112" i="49"/>
  <c r="D112" i="49"/>
  <c r="E112" i="49"/>
  <c r="F112" i="49"/>
  <c r="C113" i="49"/>
  <c r="D113" i="49"/>
  <c r="E113" i="49"/>
  <c r="F113" i="49"/>
  <c r="C114" i="49"/>
  <c r="D114" i="49"/>
  <c r="E114" i="49"/>
  <c r="F114" i="49"/>
  <c r="C115" i="49"/>
  <c r="D115" i="49"/>
  <c r="E115" i="49"/>
  <c r="F115" i="49"/>
  <c r="C116" i="49"/>
  <c r="D116" i="49"/>
  <c r="E116" i="49"/>
  <c r="F116" i="49"/>
  <c r="C117" i="49"/>
  <c r="D117" i="49"/>
  <c r="E117" i="49"/>
  <c r="F117" i="49"/>
  <c r="C118" i="49"/>
  <c r="D118" i="49"/>
  <c r="E118" i="49"/>
  <c r="F118" i="49"/>
  <c r="C120" i="49"/>
  <c r="D120" i="49"/>
  <c r="E120" i="49"/>
  <c r="F120" i="49"/>
  <c r="C121" i="49"/>
  <c r="D121" i="49"/>
  <c r="E121" i="49"/>
  <c r="F121" i="49"/>
  <c r="C122" i="49"/>
  <c r="D122" i="49"/>
  <c r="E122" i="49"/>
  <c r="F122" i="49"/>
  <c r="C123" i="49"/>
  <c r="D123" i="49"/>
  <c r="E123" i="49"/>
  <c r="F123" i="49"/>
  <c r="C124" i="49"/>
  <c r="D124" i="49"/>
  <c r="E124" i="49"/>
  <c r="F124" i="49"/>
  <c r="C125" i="49"/>
  <c r="D125" i="49"/>
  <c r="E125" i="49"/>
  <c r="F125" i="49"/>
  <c r="C126" i="49"/>
  <c r="D126" i="49"/>
  <c r="E126" i="49"/>
  <c r="F126" i="49"/>
  <c r="C127" i="49"/>
  <c r="D127" i="49"/>
  <c r="E127" i="49"/>
  <c r="F127" i="49"/>
  <c r="C128" i="49"/>
  <c r="D128" i="49"/>
  <c r="E128" i="49"/>
  <c r="F128" i="49"/>
  <c r="C129" i="49"/>
  <c r="D129" i="49"/>
  <c r="E129" i="49"/>
  <c r="F129" i="49"/>
  <c r="C130" i="49"/>
  <c r="D130" i="49"/>
  <c r="E130" i="49"/>
  <c r="F130" i="49"/>
  <c r="C131" i="49"/>
  <c r="D131" i="49"/>
  <c r="E131" i="49"/>
  <c r="F131" i="49"/>
  <c r="C132" i="49"/>
  <c r="D132" i="49"/>
  <c r="E132" i="49"/>
  <c r="F132" i="49"/>
  <c r="C134" i="49"/>
  <c r="D134" i="49"/>
  <c r="E134" i="49"/>
  <c r="F134" i="49"/>
  <c r="C135" i="49"/>
  <c r="D135" i="49"/>
  <c r="E135" i="49"/>
  <c r="F135" i="49"/>
  <c r="C136" i="49"/>
  <c r="D136" i="49"/>
  <c r="E136" i="49"/>
  <c r="F136" i="49"/>
  <c r="C137" i="49"/>
  <c r="D137" i="49"/>
  <c r="E137" i="49"/>
  <c r="F137" i="49"/>
  <c r="C138" i="49"/>
  <c r="D138" i="49"/>
  <c r="E138" i="49"/>
  <c r="F138" i="49"/>
  <c r="C139" i="49"/>
  <c r="D139" i="49"/>
  <c r="E139" i="49"/>
  <c r="F139" i="49"/>
  <c r="C140" i="49"/>
  <c r="D140" i="49"/>
  <c r="E140" i="49"/>
  <c r="F140" i="49"/>
  <c r="C141" i="49"/>
  <c r="D141" i="49"/>
  <c r="E141" i="49"/>
  <c r="F141" i="49"/>
  <c r="C142" i="49"/>
  <c r="D142" i="49"/>
  <c r="E142" i="49"/>
  <c r="D111" i="34"/>
  <c r="D28" i="49"/>
  <c r="D38" i="34"/>
  <c r="D62" i="34"/>
  <c r="D68" i="49"/>
  <c r="D88" i="49"/>
  <c r="D88" i="34"/>
  <c r="F13" i="49"/>
  <c r="D119" i="49"/>
  <c r="D47" i="34"/>
  <c r="D59" i="34"/>
  <c r="E88" i="24"/>
  <c r="F4" i="14"/>
  <c r="D4" i="14"/>
  <c r="E4" i="14"/>
  <c r="E5" i="16"/>
  <c r="D5" i="16"/>
  <c r="D3" i="16" s="1"/>
  <c r="E109" i="17"/>
  <c r="E117" i="17"/>
  <c r="E133" i="17"/>
  <c r="C3" i="17"/>
  <c r="F105" i="17"/>
  <c r="F3" i="17"/>
  <c r="E3" i="17"/>
  <c r="D3" i="17"/>
  <c r="D161" i="17"/>
  <c r="D159" i="17" s="1"/>
  <c r="D153" i="17"/>
  <c r="D142" i="17"/>
  <c r="D133" i="17"/>
  <c r="D117" i="17"/>
  <c r="D109" i="17"/>
  <c r="D7" i="17"/>
  <c r="D20" i="17"/>
  <c r="D24" i="17"/>
  <c r="D34" i="17"/>
  <c r="D37" i="17"/>
  <c r="D41" i="17"/>
  <c r="C4" i="45"/>
  <c r="D4" i="45"/>
  <c r="E4" i="45"/>
  <c r="F4" i="45"/>
  <c r="C5" i="45"/>
  <c r="D5" i="45"/>
  <c r="E5" i="45"/>
  <c r="F5" i="45"/>
  <c r="C106" i="45"/>
  <c r="D106" i="45"/>
  <c r="C107" i="45"/>
  <c r="D107" i="45"/>
  <c r="D142" i="24"/>
  <c r="E142" i="24"/>
  <c r="C142" i="24"/>
  <c r="D141" i="24"/>
  <c r="E141" i="24"/>
  <c r="C134" i="24"/>
  <c r="C135" i="24"/>
  <c r="C141" i="24"/>
  <c r="C4" i="24"/>
  <c r="D4" i="24"/>
  <c r="E4" i="24"/>
  <c r="F4" i="24"/>
  <c r="C5" i="24"/>
  <c r="D5" i="24"/>
  <c r="E5" i="24"/>
  <c r="F5" i="24"/>
  <c r="C8" i="24"/>
  <c r="D8" i="24"/>
  <c r="E8" i="24"/>
  <c r="C9" i="24"/>
  <c r="E9" i="24"/>
  <c r="C10" i="24"/>
  <c r="D10" i="24"/>
  <c r="E10" i="24"/>
  <c r="F10" i="24"/>
  <c r="C11" i="24"/>
  <c r="D11" i="24"/>
  <c r="E11" i="24"/>
  <c r="F11" i="24"/>
  <c r="C12" i="24"/>
  <c r="D12" i="24"/>
  <c r="E12" i="24"/>
  <c r="C13" i="24"/>
  <c r="D13" i="24"/>
  <c r="E13" i="24"/>
  <c r="C14" i="24"/>
  <c r="D14" i="24"/>
  <c r="E14" i="24"/>
  <c r="C15" i="24"/>
  <c r="D15" i="24"/>
  <c r="E15" i="24"/>
  <c r="C16" i="24"/>
  <c r="D16" i="24"/>
  <c r="E16" i="24"/>
  <c r="C18" i="24"/>
  <c r="D18" i="24"/>
  <c r="C19" i="24"/>
  <c r="C21" i="24"/>
  <c r="D21" i="24"/>
  <c r="C22" i="24"/>
  <c r="E79" i="24"/>
  <c r="C25" i="24"/>
  <c r="D25" i="24"/>
  <c r="E25" i="24"/>
  <c r="C26" i="24"/>
  <c r="D26" i="24"/>
  <c r="E26" i="24"/>
  <c r="C27" i="24"/>
  <c r="D27" i="24"/>
  <c r="E27" i="24"/>
  <c r="C28" i="24"/>
  <c r="D28" i="24"/>
  <c r="E28" i="24"/>
  <c r="C29" i="24"/>
  <c r="D29" i="24"/>
  <c r="E29" i="24"/>
  <c r="C30" i="24"/>
  <c r="D30" i="24"/>
  <c r="E30" i="24"/>
  <c r="C31" i="24"/>
  <c r="D31" i="24"/>
  <c r="E31" i="24"/>
  <c r="C32" i="24"/>
  <c r="D32" i="24"/>
  <c r="E32" i="24"/>
  <c r="C33" i="24"/>
  <c r="D33" i="24"/>
  <c r="E33" i="24"/>
  <c r="C35" i="24"/>
  <c r="D35" i="24"/>
  <c r="E35" i="24"/>
  <c r="F35" i="24"/>
  <c r="C36" i="24"/>
  <c r="D36" i="24"/>
  <c r="E36" i="24"/>
  <c r="F36" i="24"/>
  <c r="C38" i="24"/>
  <c r="D38" i="24"/>
  <c r="E38" i="24"/>
  <c r="F38" i="24"/>
  <c r="C39" i="24"/>
  <c r="D39" i="24"/>
  <c r="E39" i="24"/>
  <c r="C40" i="24"/>
  <c r="D40" i="24"/>
  <c r="E40" i="24"/>
  <c r="C42" i="24"/>
  <c r="D42" i="24"/>
  <c r="E42" i="24"/>
  <c r="C43" i="24"/>
  <c r="D43" i="24"/>
  <c r="E43" i="24"/>
  <c r="C44" i="24"/>
  <c r="E44" i="24"/>
  <c r="C45" i="24"/>
  <c r="D45" i="24"/>
  <c r="E45" i="24"/>
  <c r="C46" i="24"/>
  <c r="D46" i="24"/>
  <c r="E46" i="24"/>
  <c r="C47" i="24"/>
  <c r="C48" i="24"/>
  <c r="E48" i="24"/>
  <c r="C49" i="24"/>
  <c r="D49" i="24"/>
  <c r="E49" i="24"/>
  <c r="C50" i="24"/>
  <c r="D50" i="24"/>
  <c r="E50" i="24"/>
  <c r="C51" i="24"/>
  <c r="D51" i="24"/>
  <c r="E51" i="24"/>
  <c r="F51" i="24"/>
  <c r="D52" i="24"/>
  <c r="C53" i="24"/>
  <c r="D53" i="24"/>
  <c r="E53" i="24"/>
  <c r="F53" i="24"/>
  <c r="C54" i="24"/>
  <c r="D54" i="24"/>
  <c r="E54" i="24"/>
  <c r="F54" i="24"/>
  <c r="C55" i="24"/>
  <c r="D55" i="24"/>
  <c r="E55" i="24"/>
  <c r="F55" i="24"/>
  <c r="C56" i="24"/>
  <c r="D56" i="24"/>
  <c r="E56" i="24"/>
  <c r="F56" i="24"/>
  <c r="C58" i="24"/>
  <c r="D58" i="24"/>
  <c r="E58" i="24"/>
  <c r="F58" i="24"/>
  <c r="C59" i="24"/>
  <c r="D59" i="24"/>
  <c r="E59" i="24"/>
  <c r="F59" i="24"/>
  <c r="C60" i="24"/>
  <c r="D60" i="24"/>
  <c r="E60" i="24"/>
  <c r="F60" i="24"/>
  <c r="C61" i="24"/>
  <c r="D61" i="24"/>
  <c r="E61" i="24"/>
  <c r="F61" i="24"/>
  <c r="C62" i="24"/>
  <c r="D62" i="24"/>
  <c r="E62" i="24"/>
  <c r="F62" i="24"/>
  <c r="C63" i="24"/>
  <c r="D63" i="24"/>
  <c r="E63" i="24"/>
  <c r="F63" i="24"/>
  <c r="C65" i="24"/>
  <c r="D65" i="24"/>
  <c r="E65" i="24"/>
  <c r="C66" i="24"/>
  <c r="D66" i="24"/>
  <c r="E66" i="24"/>
  <c r="C67" i="24"/>
  <c r="D67" i="24"/>
  <c r="E67" i="24"/>
  <c r="F67" i="24"/>
  <c r="C68" i="24"/>
  <c r="C69" i="24"/>
  <c r="D69" i="24"/>
  <c r="E69" i="24"/>
  <c r="C70" i="24"/>
  <c r="D70" i="24"/>
  <c r="E70" i="24"/>
  <c r="F70" i="24"/>
  <c r="C72" i="24"/>
  <c r="E72" i="24"/>
  <c r="C73" i="24"/>
  <c r="D73" i="24"/>
  <c r="E73" i="24"/>
  <c r="C74" i="24"/>
  <c r="D74" i="24"/>
  <c r="E74" i="24"/>
  <c r="C75" i="24"/>
  <c r="D75" i="24"/>
  <c r="E75" i="24"/>
  <c r="F75" i="24"/>
  <c r="C76" i="24"/>
  <c r="D76" i="24"/>
  <c r="E76" i="24"/>
  <c r="C77" i="24"/>
  <c r="D77" i="24"/>
  <c r="E77" i="24"/>
  <c r="C78" i="24"/>
  <c r="D78" i="24"/>
  <c r="E78" i="24"/>
  <c r="F78" i="24"/>
  <c r="C79" i="24"/>
  <c r="D79" i="24"/>
  <c r="C81" i="24"/>
  <c r="D81" i="24"/>
  <c r="E81" i="24"/>
  <c r="C82" i="24"/>
  <c r="D82" i="24"/>
  <c r="E82" i="24"/>
  <c r="C83" i="24"/>
  <c r="D83" i="24"/>
  <c r="E83" i="24"/>
  <c r="C84" i="24"/>
  <c r="D84" i="24"/>
  <c r="E84" i="24"/>
  <c r="F84" i="24"/>
  <c r="C86" i="24"/>
  <c r="D86" i="24"/>
  <c r="E86" i="24"/>
  <c r="F86" i="24"/>
  <c r="C87" i="24"/>
  <c r="D87" i="24"/>
  <c r="E87" i="24"/>
  <c r="F87" i="24"/>
  <c r="C88" i="24"/>
  <c r="C89" i="24"/>
  <c r="D89" i="24"/>
  <c r="E89" i="24"/>
  <c r="F89" i="24"/>
  <c r="C90" i="24"/>
  <c r="D90" i="24"/>
  <c r="E90" i="24"/>
  <c r="F90" i="24"/>
  <c r="C91" i="24"/>
  <c r="D91" i="24"/>
  <c r="E91" i="24"/>
  <c r="C92" i="24"/>
  <c r="D92" i="24"/>
  <c r="E92" i="24"/>
  <c r="F92" i="24"/>
  <c r="C93" i="24"/>
  <c r="D93" i="24"/>
  <c r="E93" i="24"/>
  <c r="F93" i="24"/>
  <c r="C94" i="24"/>
  <c r="D94" i="24"/>
  <c r="E94" i="24"/>
  <c r="F94" i="24"/>
  <c r="D95" i="24"/>
  <c r="C96" i="24"/>
  <c r="D96" i="24"/>
  <c r="E96" i="24"/>
  <c r="F96" i="24"/>
  <c r="C97" i="24"/>
  <c r="D97" i="24"/>
  <c r="E97" i="24"/>
  <c r="F97" i="24"/>
  <c r="D98" i="24"/>
  <c r="C99" i="24"/>
  <c r="D99" i="24"/>
  <c r="E99" i="24"/>
  <c r="F99" i="24"/>
  <c r="C100" i="24"/>
  <c r="D100" i="24"/>
  <c r="E100" i="24"/>
  <c r="F100" i="24"/>
  <c r="C101" i="24"/>
  <c r="D101" i="24"/>
  <c r="E101" i="24"/>
  <c r="F101" i="24"/>
  <c r="D102" i="24"/>
  <c r="C103" i="24"/>
  <c r="D103" i="24"/>
  <c r="E103" i="24"/>
  <c r="F103" i="24"/>
  <c r="C104" i="24"/>
  <c r="D104" i="24"/>
  <c r="E104" i="24"/>
  <c r="F104" i="24"/>
  <c r="C110" i="24"/>
  <c r="E110" i="24"/>
  <c r="C111" i="24"/>
  <c r="D111" i="24"/>
  <c r="E111" i="24"/>
  <c r="C112" i="24"/>
  <c r="D112" i="24"/>
  <c r="E112" i="24"/>
  <c r="C113" i="24"/>
  <c r="D113" i="24"/>
  <c r="E113" i="24"/>
  <c r="C114" i="24"/>
  <c r="D114" i="24"/>
  <c r="E114" i="24"/>
  <c r="C115" i="24"/>
  <c r="D115" i="24"/>
  <c r="C116" i="24"/>
  <c r="D116" i="24"/>
  <c r="E116" i="24"/>
  <c r="C118" i="24"/>
  <c r="D118" i="24"/>
  <c r="E118" i="24"/>
  <c r="F118" i="24"/>
  <c r="C119" i="24"/>
  <c r="D119" i="24"/>
  <c r="E119" i="24"/>
  <c r="F119" i="24"/>
  <c r="C120" i="24"/>
  <c r="D120" i="24"/>
  <c r="E120" i="24"/>
  <c r="F120" i="24"/>
  <c r="C121" i="24"/>
  <c r="D121" i="24"/>
  <c r="E121" i="24"/>
  <c r="F121" i="24"/>
  <c r="C122" i="24"/>
  <c r="D122" i="24"/>
  <c r="E122" i="24"/>
  <c r="F122" i="24"/>
  <c r="C123" i="24"/>
  <c r="D123" i="24"/>
  <c r="E123" i="24"/>
  <c r="F123" i="24"/>
  <c r="C124" i="24"/>
  <c r="D124" i="24"/>
  <c r="E124" i="24"/>
  <c r="F124" i="24"/>
  <c r="C125" i="24"/>
  <c r="D125" i="24"/>
  <c r="E125" i="24"/>
  <c r="F125" i="24"/>
  <c r="C126" i="24"/>
  <c r="D126" i="24"/>
  <c r="E126" i="24"/>
  <c r="F126" i="24"/>
  <c r="C127" i="24"/>
  <c r="D127" i="24"/>
  <c r="E127" i="24"/>
  <c r="F127" i="24"/>
  <c r="C128" i="24"/>
  <c r="D128" i="24"/>
  <c r="E128" i="24"/>
  <c r="F128" i="24"/>
  <c r="C129" i="24"/>
  <c r="D129" i="24"/>
  <c r="E129" i="24"/>
  <c r="F129" i="24"/>
  <c r="C130" i="24"/>
  <c r="D130" i="24"/>
  <c r="E130" i="24"/>
  <c r="F130" i="24"/>
  <c r="C131" i="24"/>
  <c r="D131" i="24"/>
  <c r="E131" i="24"/>
  <c r="F131" i="24"/>
  <c r="C132" i="24"/>
  <c r="D132" i="24"/>
  <c r="E132" i="24"/>
  <c r="F132" i="24"/>
  <c r="D133" i="24"/>
  <c r="D134" i="24"/>
  <c r="E134" i="24"/>
  <c r="F134" i="24"/>
  <c r="D135" i="24"/>
  <c r="E135" i="24"/>
  <c r="F135" i="24"/>
  <c r="E3" i="24"/>
  <c r="D34" i="24"/>
  <c r="D88" i="24"/>
  <c r="F142" i="24"/>
  <c r="D44" i="24"/>
  <c r="F95" i="37"/>
  <c r="F98" i="37"/>
  <c r="K141" i="15"/>
  <c r="K139" i="15"/>
  <c r="C5" i="31"/>
  <c r="C3" i="31" s="1"/>
  <c r="C3" i="40" s="1"/>
  <c r="E119" i="4"/>
  <c r="F133" i="4"/>
  <c r="F133" i="34" s="1"/>
  <c r="K5" i="15"/>
  <c r="K3" i="15" s="1"/>
  <c r="E161" i="17"/>
  <c r="E153" i="17"/>
  <c r="E160" i="17" s="1"/>
  <c r="E142" i="17"/>
  <c r="F5" i="15"/>
  <c r="F5" i="14" s="1"/>
  <c r="K7" i="15"/>
  <c r="K17" i="15"/>
  <c r="K20" i="15"/>
  <c r="F57" i="16"/>
  <c r="K24" i="15"/>
  <c r="K34" i="15"/>
  <c r="K37" i="15"/>
  <c r="K41" i="15"/>
  <c r="F57" i="15"/>
  <c r="K57" i="15" s="1"/>
  <c r="K64" i="15"/>
  <c r="K71" i="15"/>
  <c r="K78" i="15"/>
  <c r="K80" i="15"/>
  <c r="F133" i="16"/>
  <c r="K109" i="15"/>
  <c r="K117" i="15"/>
  <c r="E18" i="16"/>
  <c r="E19" i="16"/>
  <c r="E21" i="16"/>
  <c r="E22" i="16"/>
  <c r="J8" i="15"/>
  <c r="J9" i="15"/>
  <c r="J10" i="15"/>
  <c r="J11" i="15"/>
  <c r="L11" i="15" s="1"/>
  <c r="J12" i="15"/>
  <c r="L12" i="15" s="1"/>
  <c r="J13" i="15"/>
  <c r="J14" i="15"/>
  <c r="L14" i="15" s="1"/>
  <c r="J15" i="15"/>
  <c r="L15" i="15" s="1"/>
  <c r="J16" i="15"/>
  <c r="E18" i="15"/>
  <c r="J18" i="15" s="1"/>
  <c r="L18" i="15" s="1"/>
  <c r="E19" i="15"/>
  <c r="J19" i="15" s="1"/>
  <c r="L19" i="15" s="1"/>
  <c r="E21" i="15"/>
  <c r="J21" i="15" s="1"/>
  <c r="L21" i="15" s="1"/>
  <c r="E22" i="15"/>
  <c r="J22" i="15" s="1"/>
  <c r="E52" i="16"/>
  <c r="E57" i="16"/>
  <c r="J25" i="15"/>
  <c r="L25" i="15" s="1"/>
  <c r="J26" i="15"/>
  <c r="L26" i="15" s="1"/>
  <c r="J27" i="15"/>
  <c r="L27" i="15" s="1"/>
  <c r="J28" i="15"/>
  <c r="L28" i="15" s="1"/>
  <c r="J29" i="15"/>
  <c r="L29" i="15" s="1"/>
  <c r="J30" i="15"/>
  <c r="L30" i="15" s="1"/>
  <c r="J31" i="15"/>
  <c r="L31" i="15" s="1"/>
  <c r="J32" i="15"/>
  <c r="L32" i="15" s="1"/>
  <c r="J33" i="15"/>
  <c r="L33" i="15" s="1"/>
  <c r="J35" i="15"/>
  <c r="J34" i="15" s="1"/>
  <c r="J38" i="15"/>
  <c r="J39" i="15"/>
  <c r="L39" i="15" s="1"/>
  <c r="J40" i="15"/>
  <c r="L40" i="15" s="1"/>
  <c r="J43" i="15"/>
  <c r="J44" i="15"/>
  <c r="J45" i="15"/>
  <c r="L45" i="15" s="1"/>
  <c r="J46" i="15"/>
  <c r="L46" i="15" s="1"/>
  <c r="J47" i="15"/>
  <c r="L47" i="15" s="1"/>
  <c r="J48" i="15"/>
  <c r="L48" i="15" s="1"/>
  <c r="J49" i="15"/>
  <c r="J50" i="15"/>
  <c r="L50" i="15" s="1"/>
  <c r="J51" i="15"/>
  <c r="L51" i="15" s="1"/>
  <c r="E52" i="15"/>
  <c r="J52" i="15" s="1"/>
  <c r="L52" i="15" s="1"/>
  <c r="E57" i="15"/>
  <c r="J57" i="15" s="1"/>
  <c r="J65" i="15"/>
  <c r="L65" i="15" s="1"/>
  <c r="J66" i="15"/>
  <c r="L66" i="15" s="1"/>
  <c r="J67" i="15"/>
  <c r="J68" i="15"/>
  <c r="L68" i="15" s="1"/>
  <c r="J69" i="15"/>
  <c r="L69" i="15" s="1"/>
  <c r="J70" i="15"/>
  <c r="L70" i="15" s="1"/>
  <c r="J72" i="15"/>
  <c r="L72" i="15" s="1"/>
  <c r="J73" i="15"/>
  <c r="L73" i="15" s="1"/>
  <c r="J74" i="15"/>
  <c r="L74" i="15" s="1"/>
  <c r="J75" i="15"/>
  <c r="L75" i="15" s="1"/>
  <c r="J76" i="15"/>
  <c r="L76" i="15" s="1"/>
  <c r="J77" i="15"/>
  <c r="L77" i="15" s="1"/>
  <c r="J78" i="15"/>
  <c r="J79" i="15"/>
  <c r="L79" i="15" s="1"/>
  <c r="J81" i="15"/>
  <c r="L81" i="15" s="1"/>
  <c r="J82" i="15"/>
  <c r="L82" i="15" s="1"/>
  <c r="J83" i="15"/>
  <c r="L83" i="15" s="1"/>
  <c r="J84" i="15"/>
  <c r="L84" i="15" s="1"/>
  <c r="J86" i="15"/>
  <c r="L86" i="15" s="1"/>
  <c r="J87" i="15"/>
  <c r="L87" i="15" s="1"/>
  <c r="J88" i="15"/>
  <c r="L88" i="15" s="1"/>
  <c r="J89" i="15"/>
  <c r="L89" i="15" s="1"/>
  <c r="J90" i="15"/>
  <c r="L90" i="15" s="1"/>
  <c r="J91" i="15"/>
  <c r="L91" i="15" s="1"/>
  <c r="J92" i="15"/>
  <c r="L92" i="15" s="1"/>
  <c r="J93" i="15"/>
  <c r="L93" i="15" s="1"/>
  <c r="J94" i="15"/>
  <c r="L94" i="15" s="1"/>
  <c r="J36" i="15"/>
  <c r="L36" i="15" s="1"/>
  <c r="J53" i="15"/>
  <c r="L53" i="15" s="1"/>
  <c r="J54" i="15"/>
  <c r="L54" i="15" s="1"/>
  <c r="J55" i="15"/>
  <c r="L55" i="15" s="1"/>
  <c r="J56" i="15"/>
  <c r="L56" i="15" s="1"/>
  <c r="J58" i="15"/>
  <c r="L58" i="15" s="1"/>
  <c r="J59" i="15"/>
  <c r="J60" i="15"/>
  <c r="L60" i="15" s="1"/>
  <c r="J61" i="15"/>
  <c r="L61" i="15" s="1"/>
  <c r="J62" i="15"/>
  <c r="L62" i="15" s="1"/>
  <c r="J63" i="15"/>
  <c r="L63" i="15" s="1"/>
  <c r="E95" i="16"/>
  <c r="E95" i="15"/>
  <c r="J95" i="15" s="1"/>
  <c r="L95" i="15" s="1"/>
  <c r="J96" i="15"/>
  <c r="L96" i="15" s="1"/>
  <c r="J97" i="15"/>
  <c r="L97" i="15" s="1"/>
  <c r="E98" i="16"/>
  <c r="E98" i="15"/>
  <c r="J98" i="15" s="1"/>
  <c r="L98" i="15" s="1"/>
  <c r="J99" i="15"/>
  <c r="L99" i="15" s="1"/>
  <c r="J100" i="15"/>
  <c r="J101" i="15"/>
  <c r="L101" i="15" s="1"/>
  <c r="E102" i="16"/>
  <c r="E102" i="15"/>
  <c r="J102" i="15" s="1"/>
  <c r="L102" i="15" s="1"/>
  <c r="J103" i="15"/>
  <c r="L103" i="15" s="1"/>
  <c r="J104" i="15"/>
  <c r="L104" i="15" s="1"/>
  <c r="J110" i="15"/>
  <c r="J111" i="15"/>
  <c r="L111" i="15" s="1"/>
  <c r="J112" i="15"/>
  <c r="L112" i="15" s="1"/>
  <c r="J113" i="15"/>
  <c r="L113" i="15" s="1"/>
  <c r="J114" i="15"/>
  <c r="J115" i="15"/>
  <c r="L115" i="15" s="1"/>
  <c r="J116" i="15"/>
  <c r="L116" i="15" s="1"/>
  <c r="J118" i="15"/>
  <c r="L118" i="15" s="1"/>
  <c r="J119" i="15"/>
  <c r="L119" i="15"/>
  <c r="J120" i="15"/>
  <c r="L120" i="15" s="1"/>
  <c r="J121" i="15"/>
  <c r="J122" i="15"/>
  <c r="L122" i="15" s="1"/>
  <c r="J123" i="15"/>
  <c r="L123" i="15" s="1"/>
  <c r="J124" i="15"/>
  <c r="J125" i="15"/>
  <c r="L125" i="15" s="1"/>
  <c r="J126" i="15"/>
  <c r="L126" i="15" s="1"/>
  <c r="J127" i="15"/>
  <c r="L127" i="15" s="1"/>
  <c r="J128" i="15"/>
  <c r="L128" i="15" s="1"/>
  <c r="J129" i="15"/>
  <c r="J130" i="15"/>
  <c r="L130" i="15" s="1"/>
  <c r="J131" i="15"/>
  <c r="L131" i="15" s="1"/>
  <c r="J132" i="15"/>
  <c r="L132" i="15" s="1"/>
  <c r="E95" i="37"/>
  <c r="E98" i="37"/>
  <c r="E131" i="40"/>
  <c r="E117" i="40"/>
  <c r="E118" i="40"/>
  <c r="E119" i="40"/>
  <c r="E120" i="40"/>
  <c r="E121" i="40"/>
  <c r="E122" i="40"/>
  <c r="E123" i="40"/>
  <c r="E124" i="40"/>
  <c r="E125" i="40"/>
  <c r="E126" i="40"/>
  <c r="E127" i="40"/>
  <c r="E128" i="40"/>
  <c r="E116" i="40"/>
  <c r="E115" i="40"/>
  <c r="E114" i="40"/>
  <c r="E113" i="40"/>
  <c r="E112" i="40"/>
  <c r="E111" i="40"/>
  <c r="E4" i="40"/>
  <c r="E8" i="40"/>
  <c r="E10" i="40"/>
  <c r="E11" i="40"/>
  <c r="E12" i="40"/>
  <c r="E13" i="40"/>
  <c r="E14" i="40"/>
  <c r="E15" i="40"/>
  <c r="E16" i="40"/>
  <c r="E18" i="31"/>
  <c r="E18" i="40" s="1"/>
  <c r="E19" i="31"/>
  <c r="E19" i="40" s="1"/>
  <c r="E21" i="31"/>
  <c r="E21" i="40" s="1"/>
  <c r="E22" i="31"/>
  <c r="E22" i="40" s="1"/>
  <c r="E25" i="40"/>
  <c r="E26" i="40"/>
  <c r="E27" i="40"/>
  <c r="E28" i="40"/>
  <c r="E29" i="40"/>
  <c r="E30" i="40"/>
  <c r="E31" i="40"/>
  <c r="E32" i="40"/>
  <c r="E33" i="40"/>
  <c r="E35" i="40"/>
  <c r="E38" i="40"/>
  <c r="E39" i="40"/>
  <c r="E40" i="40"/>
  <c r="E43" i="40"/>
  <c r="E44" i="40"/>
  <c r="E45" i="40"/>
  <c r="E46" i="40"/>
  <c r="E47" i="40"/>
  <c r="E48" i="40"/>
  <c r="E49" i="40"/>
  <c r="E50" i="40"/>
  <c r="E51" i="40"/>
  <c r="E53" i="40"/>
  <c r="E54" i="40"/>
  <c r="E55" i="40"/>
  <c r="E56" i="40"/>
  <c r="E57" i="40"/>
  <c r="E59" i="40"/>
  <c r="E60" i="40"/>
  <c r="E61" i="40"/>
  <c r="E62" i="40"/>
  <c r="E63" i="40"/>
  <c r="E64" i="40"/>
  <c r="E66" i="40"/>
  <c r="E67" i="40"/>
  <c r="E68" i="40"/>
  <c r="E69" i="40"/>
  <c r="E70" i="40"/>
  <c r="E71" i="40"/>
  <c r="E73" i="40"/>
  <c r="E74" i="40"/>
  <c r="E75" i="40"/>
  <c r="E76" i="40"/>
  <c r="E77" i="40"/>
  <c r="E78" i="40"/>
  <c r="E79" i="40"/>
  <c r="E82" i="40"/>
  <c r="E83" i="40"/>
  <c r="E84" i="40"/>
  <c r="E85" i="40"/>
  <c r="E92" i="40"/>
  <c r="E93" i="40"/>
  <c r="E94" i="40"/>
  <c r="E95" i="40"/>
  <c r="E97" i="40"/>
  <c r="F96" i="40"/>
  <c r="E98" i="40"/>
  <c r="E100" i="40"/>
  <c r="F99" i="40"/>
  <c r="E101" i="40"/>
  <c r="E102" i="40"/>
  <c r="E103" i="31"/>
  <c r="E103" i="40" s="1"/>
  <c r="E104" i="40"/>
  <c r="F103" i="40"/>
  <c r="E99" i="31"/>
  <c r="E99" i="40" s="1"/>
  <c r="E96" i="31"/>
  <c r="E91" i="40"/>
  <c r="E90" i="40"/>
  <c r="E89" i="40"/>
  <c r="E88" i="40"/>
  <c r="E87" i="40"/>
  <c r="E36" i="40"/>
  <c r="D7" i="31"/>
  <c r="D17" i="31"/>
  <c r="D20" i="31"/>
  <c r="D20" i="40" s="1"/>
  <c r="D24" i="31"/>
  <c r="D24" i="40" s="1"/>
  <c r="D34" i="31"/>
  <c r="D34" i="40" s="1"/>
  <c r="D37" i="31"/>
  <c r="D41" i="31"/>
  <c r="D41" i="40" s="1"/>
  <c r="D52" i="31"/>
  <c r="D58" i="31"/>
  <c r="D58" i="40" s="1"/>
  <c r="D65" i="31"/>
  <c r="D72" i="31"/>
  <c r="D72" i="40" s="1"/>
  <c r="D81" i="31"/>
  <c r="D81" i="40" s="1"/>
  <c r="D86" i="31"/>
  <c r="D86" i="40" s="1"/>
  <c r="D103" i="31"/>
  <c r="E7" i="31"/>
  <c r="E7" i="40" s="1"/>
  <c r="E24" i="31"/>
  <c r="E34" i="31"/>
  <c r="E37" i="31"/>
  <c r="E37" i="40" s="1"/>
  <c r="E41" i="31"/>
  <c r="E41" i="40" s="1"/>
  <c r="E52" i="31"/>
  <c r="E52" i="40" s="1"/>
  <c r="E58" i="31"/>
  <c r="E58" i="40" s="1"/>
  <c r="E65" i="31"/>
  <c r="E65" i="40" s="1"/>
  <c r="E72" i="31"/>
  <c r="E72" i="40" s="1"/>
  <c r="E81" i="31"/>
  <c r="E81" i="40" s="1"/>
  <c r="E86" i="31"/>
  <c r="E86" i="40" s="1"/>
  <c r="F7" i="31"/>
  <c r="F7" i="40" s="1"/>
  <c r="F18" i="31"/>
  <c r="F19" i="31"/>
  <c r="F21" i="31"/>
  <c r="F22" i="31"/>
  <c r="F24" i="31"/>
  <c r="F34" i="31"/>
  <c r="F37" i="31"/>
  <c r="F41" i="31"/>
  <c r="F52" i="31"/>
  <c r="F58" i="31"/>
  <c r="F65" i="31"/>
  <c r="F72" i="31"/>
  <c r="F81" i="31"/>
  <c r="F86" i="31"/>
  <c r="F103" i="31"/>
  <c r="C7" i="31"/>
  <c r="C17" i="31"/>
  <c r="C17" i="40" s="1"/>
  <c r="C20" i="31"/>
  <c r="C20" i="40" s="1"/>
  <c r="C24" i="31"/>
  <c r="C34" i="31"/>
  <c r="C34" i="40" s="1"/>
  <c r="C37" i="31"/>
  <c r="C37" i="40" s="1"/>
  <c r="C41" i="31"/>
  <c r="C41" i="40" s="1"/>
  <c r="C52" i="31"/>
  <c r="C52" i="40" s="1"/>
  <c r="C58" i="31"/>
  <c r="C65" i="31"/>
  <c r="C65" i="40" s="1"/>
  <c r="C72" i="31"/>
  <c r="C72" i="40" s="1"/>
  <c r="C81" i="31"/>
  <c r="C81" i="40" s="1"/>
  <c r="C86" i="31"/>
  <c r="C86" i="40" s="1"/>
  <c r="C103" i="31"/>
  <c r="C103" i="40" s="1"/>
  <c r="H105" i="31"/>
  <c r="I105" i="31"/>
  <c r="F96" i="31"/>
  <c r="F99" i="31"/>
  <c r="E78" i="34"/>
  <c r="E79" i="34"/>
  <c r="E92" i="34"/>
  <c r="E93" i="34"/>
  <c r="J5" i="15"/>
  <c r="L5" i="15" s="1"/>
  <c r="J135" i="15"/>
  <c r="J134" i="15"/>
  <c r="L134" i="15" s="1"/>
  <c r="L129" i="15"/>
  <c r="L124" i="15"/>
  <c r="L114" i="15"/>
  <c r="L110" i="15"/>
  <c r="J4" i="15"/>
  <c r="L4" i="15" s="1"/>
  <c r="L100" i="15"/>
  <c r="L59" i="15"/>
  <c r="L43" i="15"/>
  <c r="L35" i="15"/>
  <c r="L34" i="15" s="1"/>
  <c r="L16" i="15"/>
  <c r="L13" i="15"/>
  <c r="L10" i="15"/>
  <c r="L9" i="15"/>
  <c r="E21" i="24"/>
  <c r="C95" i="49"/>
  <c r="F142" i="49"/>
  <c r="C134" i="34"/>
  <c r="D133" i="4"/>
  <c r="D133" i="34" s="1"/>
  <c r="E133" i="4"/>
  <c r="E133" i="34" s="1"/>
  <c r="C133" i="4"/>
  <c r="C133" i="34" s="1"/>
  <c r="C120" i="34"/>
  <c r="D119" i="4"/>
  <c r="D119" i="34" s="1"/>
  <c r="C119" i="4"/>
  <c r="C119" i="34" s="1"/>
  <c r="C111" i="34"/>
  <c r="C112" i="34"/>
  <c r="C113" i="34"/>
  <c r="C114" i="34"/>
  <c r="C110" i="34"/>
  <c r="D109" i="4"/>
  <c r="D109" i="34" s="1"/>
  <c r="E109" i="4"/>
  <c r="E108" i="4" s="1"/>
  <c r="C109" i="4"/>
  <c r="D133" i="16"/>
  <c r="E133" i="16"/>
  <c r="E5" i="15"/>
  <c r="E3" i="15" s="1"/>
  <c r="E7" i="15"/>
  <c r="E24" i="15"/>
  <c r="E34" i="15"/>
  <c r="E37" i="15"/>
  <c r="E41" i="15"/>
  <c r="E64" i="15"/>
  <c r="E71" i="15"/>
  <c r="E80" i="15"/>
  <c r="E85" i="15"/>
  <c r="E7" i="16"/>
  <c r="E24" i="16"/>
  <c r="E34" i="16"/>
  <c r="E34" i="14" s="1"/>
  <c r="E37" i="16"/>
  <c r="E41" i="16"/>
  <c r="E64" i="16"/>
  <c r="E71" i="16"/>
  <c r="E71" i="14" s="1"/>
  <c r="E80" i="16"/>
  <c r="E85" i="16"/>
  <c r="E105" i="17"/>
  <c r="D5" i="15"/>
  <c r="D3" i="15" s="1"/>
  <c r="D7" i="15"/>
  <c r="D17" i="15"/>
  <c r="D20" i="15"/>
  <c r="D24" i="15"/>
  <c r="D34" i="15"/>
  <c r="D37" i="15"/>
  <c r="D41" i="15"/>
  <c r="D52" i="15"/>
  <c r="D57" i="15"/>
  <c r="D64" i="15"/>
  <c r="D71" i="15"/>
  <c r="D80" i="15"/>
  <c r="D85" i="15"/>
  <c r="D102" i="15"/>
  <c r="F7" i="15"/>
  <c r="F18" i="15"/>
  <c r="F19" i="15"/>
  <c r="F21" i="15"/>
  <c r="F22" i="15"/>
  <c r="F24" i="15"/>
  <c r="F34" i="15"/>
  <c r="F37" i="15"/>
  <c r="F41" i="15"/>
  <c r="F52" i="15"/>
  <c r="F64" i="15"/>
  <c r="F71" i="15"/>
  <c r="F80" i="15"/>
  <c r="F85" i="15"/>
  <c r="F102" i="15"/>
  <c r="C5" i="15"/>
  <c r="C3" i="15" s="1"/>
  <c r="C7" i="15"/>
  <c r="C17" i="15"/>
  <c r="C17" i="14" s="1"/>
  <c r="C20" i="15"/>
  <c r="C20" i="14" s="1"/>
  <c r="C24" i="15"/>
  <c r="C34" i="15"/>
  <c r="C37" i="15"/>
  <c r="C37" i="14" s="1"/>
  <c r="C41" i="15"/>
  <c r="C52" i="15"/>
  <c r="C57" i="15"/>
  <c r="C64" i="15"/>
  <c r="C71" i="15"/>
  <c r="C80" i="15"/>
  <c r="C85" i="15"/>
  <c r="C102" i="15"/>
  <c r="C102" i="14" s="1"/>
  <c r="D117" i="15"/>
  <c r="E117" i="15"/>
  <c r="F117" i="15"/>
  <c r="C117" i="15"/>
  <c r="F133" i="15"/>
  <c r="K133" i="15" s="1"/>
  <c r="E133" i="15"/>
  <c r="D133" i="15"/>
  <c r="C133" i="15"/>
  <c r="F109" i="15"/>
  <c r="E109" i="15"/>
  <c r="E108" i="15" s="1"/>
  <c r="D109" i="15"/>
  <c r="C109" i="15"/>
  <c r="C108" i="15" s="1"/>
  <c r="F98" i="15"/>
  <c r="D98" i="15"/>
  <c r="C98" i="15"/>
  <c r="F95" i="15"/>
  <c r="D95" i="15"/>
  <c r="C95" i="15"/>
  <c r="F109" i="37"/>
  <c r="C34" i="37"/>
  <c r="C52" i="37"/>
  <c r="C57" i="37"/>
  <c r="C64" i="37"/>
  <c r="C71" i="37"/>
  <c r="C80" i="37"/>
  <c r="C85" i="37"/>
  <c r="C98" i="37"/>
  <c r="C95" i="37"/>
  <c r="C6" i="37"/>
  <c r="F3" i="37"/>
  <c r="D109" i="16"/>
  <c r="D117" i="16"/>
  <c r="E117" i="16"/>
  <c r="C133" i="16"/>
  <c r="C4" i="14"/>
  <c r="F52" i="14"/>
  <c r="C109" i="16"/>
  <c r="C117" i="16"/>
  <c r="C7" i="16"/>
  <c r="C6" i="16" s="1"/>
  <c r="D7" i="16"/>
  <c r="D17" i="16"/>
  <c r="D20" i="16"/>
  <c r="C24" i="16"/>
  <c r="C34" i="16"/>
  <c r="C34" i="14" s="1"/>
  <c r="C37" i="16"/>
  <c r="C41" i="16"/>
  <c r="C52" i="16"/>
  <c r="C57" i="16"/>
  <c r="C57" i="14" s="1"/>
  <c r="C64" i="16"/>
  <c r="C71" i="16"/>
  <c r="C80" i="16"/>
  <c r="C85" i="16"/>
  <c r="C85" i="14" s="1"/>
  <c r="D24" i="16"/>
  <c r="D34" i="16"/>
  <c r="D37" i="16"/>
  <c r="D41" i="16"/>
  <c r="D41" i="14" s="1"/>
  <c r="D52" i="16"/>
  <c r="D57" i="16"/>
  <c r="D64" i="16"/>
  <c r="D71" i="16"/>
  <c r="D71" i="14" s="1"/>
  <c r="D80" i="16"/>
  <c r="D85" i="16"/>
  <c r="C95" i="16"/>
  <c r="D95" i="16"/>
  <c r="D95" i="14" s="1"/>
  <c r="C98" i="16"/>
  <c r="D98" i="16"/>
  <c r="D98" i="14" s="1"/>
  <c r="C102" i="16"/>
  <c r="D102" i="16"/>
  <c r="D102" i="14" s="1"/>
  <c r="E109" i="16"/>
  <c r="C105" i="17"/>
  <c r="C5" i="16"/>
  <c r="C3" i="16" s="1"/>
  <c r="D18" i="34"/>
  <c r="D21" i="34"/>
  <c r="D78" i="34"/>
  <c r="D79" i="34"/>
  <c r="D92" i="34"/>
  <c r="D93" i="34"/>
  <c r="D104" i="34"/>
  <c r="E104" i="34"/>
  <c r="C21" i="34"/>
  <c r="C22" i="34"/>
  <c r="C53" i="34"/>
  <c r="C58" i="34"/>
  <c r="C65" i="34"/>
  <c r="C72" i="34"/>
  <c r="C78" i="34"/>
  <c r="C79" i="34"/>
  <c r="C81" i="34"/>
  <c r="C84" i="34"/>
  <c r="C86" i="34"/>
  <c r="C91" i="34"/>
  <c r="C92" i="34"/>
  <c r="C93" i="34"/>
  <c r="C94" i="34"/>
  <c r="C96" i="34"/>
  <c r="C97" i="34"/>
  <c r="C99" i="34"/>
  <c r="C100" i="34"/>
  <c r="C101" i="34"/>
  <c r="C103" i="34"/>
  <c r="C104" i="34"/>
  <c r="C11" i="34"/>
  <c r="C12" i="34"/>
  <c r="C13" i="34"/>
  <c r="C14" i="34"/>
  <c r="C15" i="34"/>
  <c r="C16" i="34"/>
  <c r="C17" i="4"/>
  <c r="C17" i="34" s="1"/>
  <c r="C18" i="34"/>
  <c r="C19" i="34"/>
  <c r="C20" i="4"/>
  <c r="C20" i="34" s="1"/>
  <c r="C4" i="34"/>
  <c r="C8" i="34"/>
  <c r="C9" i="34"/>
  <c r="C95" i="4"/>
  <c r="C95" i="34" s="1"/>
  <c r="C98" i="4"/>
  <c r="C98" i="34" s="1"/>
  <c r="C102" i="4"/>
  <c r="C102" i="34" s="1"/>
  <c r="C7" i="4"/>
  <c r="C7" i="34" s="1"/>
  <c r="D4" i="40"/>
  <c r="D8" i="40"/>
  <c r="D9" i="40"/>
  <c r="D10" i="40"/>
  <c r="D11" i="40"/>
  <c r="D12" i="40"/>
  <c r="D13" i="40"/>
  <c r="D14" i="40"/>
  <c r="D15" i="40"/>
  <c r="D16" i="40"/>
  <c r="D17" i="40"/>
  <c r="D18" i="40"/>
  <c r="D19" i="40"/>
  <c r="D21" i="40"/>
  <c r="D22" i="40"/>
  <c r="D25" i="40"/>
  <c r="D26" i="40"/>
  <c r="D27" i="40"/>
  <c r="D28" i="40"/>
  <c r="D29" i="40"/>
  <c r="D30" i="40"/>
  <c r="D31" i="40"/>
  <c r="D32" i="40"/>
  <c r="D33" i="40"/>
  <c r="D35" i="40"/>
  <c r="D36" i="40"/>
  <c r="D38" i="40"/>
  <c r="D39" i="40"/>
  <c r="D40" i="40"/>
  <c r="D43" i="40"/>
  <c r="D44" i="40"/>
  <c r="D45" i="40"/>
  <c r="D46" i="40"/>
  <c r="D47" i="40"/>
  <c r="D49" i="40"/>
  <c r="D50" i="40"/>
  <c r="D51" i="40"/>
  <c r="D53" i="40"/>
  <c r="D54" i="40"/>
  <c r="D55" i="40"/>
  <c r="D56" i="40"/>
  <c r="D57" i="40"/>
  <c r="D59" i="40"/>
  <c r="D60" i="40"/>
  <c r="D61" i="40"/>
  <c r="D62" i="40"/>
  <c r="D63" i="40"/>
  <c r="D64" i="40"/>
  <c r="D66" i="40"/>
  <c r="D67" i="40"/>
  <c r="D68" i="40"/>
  <c r="D69" i="40"/>
  <c r="D70" i="40"/>
  <c r="D71" i="40"/>
  <c r="D74" i="40"/>
  <c r="D75" i="40"/>
  <c r="D76" i="40"/>
  <c r="D77" i="40"/>
  <c r="D79" i="40"/>
  <c r="D80" i="40"/>
  <c r="E80" i="40"/>
  <c r="D82" i="40"/>
  <c r="D83" i="40"/>
  <c r="D84" i="40"/>
  <c r="D85" i="40"/>
  <c r="D87" i="40"/>
  <c r="D88" i="40"/>
  <c r="D89" i="40"/>
  <c r="D90" i="40"/>
  <c r="D91" i="40"/>
  <c r="D92" i="40"/>
  <c r="D93" i="40"/>
  <c r="D94" i="40"/>
  <c r="D95" i="40"/>
  <c r="D97" i="40"/>
  <c r="D98" i="40"/>
  <c r="D100" i="40"/>
  <c r="D101" i="40"/>
  <c r="D102" i="40"/>
  <c r="D104" i="40"/>
  <c r="D110" i="40"/>
  <c r="D111" i="40"/>
  <c r="D112" i="40"/>
  <c r="D113" i="40"/>
  <c r="D114" i="40"/>
  <c r="D116" i="40"/>
  <c r="D117" i="40"/>
  <c r="D118" i="40"/>
  <c r="D119" i="40"/>
  <c r="D120" i="40"/>
  <c r="D121" i="40"/>
  <c r="D122" i="40"/>
  <c r="D123" i="40"/>
  <c r="D124" i="40"/>
  <c r="D125" i="40"/>
  <c r="D126" i="40"/>
  <c r="D127" i="40"/>
  <c r="D128" i="40"/>
  <c r="D130" i="40"/>
  <c r="D131" i="40"/>
  <c r="C4" i="40"/>
  <c r="C8" i="40"/>
  <c r="C9" i="40"/>
  <c r="C10" i="40"/>
  <c r="C11" i="40"/>
  <c r="C12" i="40"/>
  <c r="C13" i="40"/>
  <c r="C14" i="40"/>
  <c r="C15" i="40"/>
  <c r="C16" i="40"/>
  <c r="C18" i="40"/>
  <c r="C19" i="40"/>
  <c r="C21" i="40"/>
  <c r="C22" i="40"/>
  <c r="C25" i="40"/>
  <c r="C26" i="40"/>
  <c r="C27" i="40"/>
  <c r="C28" i="40"/>
  <c r="C29" i="40"/>
  <c r="C30" i="40"/>
  <c r="C31" i="40"/>
  <c r="C32" i="40"/>
  <c r="C33" i="40"/>
  <c r="C35" i="40"/>
  <c r="C36" i="40"/>
  <c r="C38" i="40"/>
  <c r="C39" i="40"/>
  <c r="C40" i="40"/>
  <c r="C43" i="40"/>
  <c r="C44" i="40"/>
  <c r="C45" i="40"/>
  <c r="C46" i="40"/>
  <c r="C47" i="40"/>
  <c r="C48" i="40"/>
  <c r="C49" i="40"/>
  <c r="C50" i="40"/>
  <c r="C51" i="40"/>
  <c r="C53" i="40"/>
  <c r="C54" i="40"/>
  <c r="C55" i="40"/>
  <c r="C56" i="40"/>
  <c r="C57" i="40"/>
  <c r="C59" i="40"/>
  <c r="C60" i="40"/>
  <c r="C61" i="40"/>
  <c r="C62" i="40"/>
  <c r="C63" i="40"/>
  <c r="C64" i="40"/>
  <c r="C66" i="40"/>
  <c r="C67" i="40"/>
  <c r="C68" i="40"/>
  <c r="C69" i="40"/>
  <c r="C70" i="40"/>
  <c r="C71" i="40"/>
  <c r="C73" i="40"/>
  <c r="C74" i="40"/>
  <c r="C75" i="40"/>
  <c r="C76" i="40"/>
  <c r="C77" i="40"/>
  <c r="C78" i="40"/>
  <c r="C79" i="40"/>
  <c r="C80" i="40"/>
  <c r="C82" i="40"/>
  <c r="C83" i="40"/>
  <c r="C84" i="40"/>
  <c r="C85" i="40"/>
  <c r="C87" i="40"/>
  <c r="C88" i="40"/>
  <c r="C89" i="40"/>
  <c r="C90" i="40"/>
  <c r="C91" i="40"/>
  <c r="C92" i="40"/>
  <c r="C93" i="40"/>
  <c r="C94" i="40"/>
  <c r="C95" i="40"/>
  <c r="C97" i="40"/>
  <c r="C98" i="40"/>
  <c r="C100" i="40"/>
  <c r="C101" i="40"/>
  <c r="C102" i="40"/>
  <c r="C104" i="40"/>
  <c r="C110" i="40"/>
  <c r="C111" i="40"/>
  <c r="C112" i="40"/>
  <c r="C113" i="40"/>
  <c r="C114" i="40"/>
  <c r="C116" i="40"/>
  <c r="C117" i="40"/>
  <c r="C118" i="40"/>
  <c r="C119" i="40"/>
  <c r="C120" i="40"/>
  <c r="C121" i="40"/>
  <c r="C122" i="40"/>
  <c r="C123" i="40"/>
  <c r="C124" i="40"/>
  <c r="C125" i="40"/>
  <c r="C126" i="40"/>
  <c r="C127" i="40"/>
  <c r="C128" i="40"/>
  <c r="C130" i="40"/>
  <c r="C131" i="40"/>
  <c r="F129" i="40"/>
  <c r="F115" i="40"/>
  <c r="F109" i="40"/>
  <c r="F18" i="40"/>
  <c r="F21" i="40"/>
  <c r="F24" i="40"/>
  <c r="F34" i="40"/>
  <c r="F37" i="40"/>
  <c r="F41" i="40"/>
  <c r="F52" i="40"/>
  <c r="F58" i="40"/>
  <c r="F65" i="40"/>
  <c r="F72" i="40"/>
  <c r="F81" i="40"/>
  <c r="F86" i="40"/>
  <c r="E24" i="40"/>
  <c r="D37" i="40"/>
  <c r="D48" i="40"/>
  <c r="D52" i="40"/>
  <c r="D65" i="40"/>
  <c r="D73" i="40"/>
  <c r="D78" i="40"/>
  <c r="D96" i="31"/>
  <c r="D96" i="40" s="1"/>
  <c r="D99" i="31"/>
  <c r="D99" i="40" s="1"/>
  <c r="D103" i="40"/>
  <c r="D109" i="31"/>
  <c r="D108" i="31" s="1"/>
  <c r="D108" i="40" s="1"/>
  <c r="E109" i="31"/>
  <c r="E109" i="40" s="1"/>
  <c r="D115" i="40"/>
  <c r="D129" i="40"/>
  <c r="C7" i="40"/>
  <c r="C58" i="40"/>
  <c r="C96" i="31"/>
  <c r="C96" i="40" s="1"/>
  <c r="C99" i="40"/>
  <c r="C99" i="31"/>
  <c r="C109" i="31"/>
  <c r="C109" i="40" s="1"/>
  <c r="F119" i="4"/>
  <c r="F109" i="4"/>
  <c r="F109" i="34" s="1"/>
  <c r="F7" i="16"/>
  <c r="F18" i="16"/>
  <c r="F19" i="16"/>
  <c r="F21" i="16"/>
  <c r="F22" i="16"/>
  <c r="F24" i="16"/>
  <c r="F34" i="16"/>
  <c r="F34" i="14" s="1"/>
  <c r="F37" i="16"/>
  <c r="F41" i="16"/>
  <c r="F41" i="14" s="1"/>
  <c r="F52" i="16"/>
  <c r="F64" i="16"/>
  <c r="F71" i="16"/>
  <c r="F80" i="16"/>
  <c r="F80" i="14" s="1"/>
  <c r="F85" i="16"/>
  <c r="F102" i="16"/>
  <c r="F102" i="14" s="1"/>
  <c r="F117" i="16"/>
  <c r="F109" i="16"/>
  <c r="F98" i="16"/>
  <c r="F98" i="14" s="1"/>
  <c r="F95" i="16"/>
  <c r="F3" i="16"/>
  <c r="F109" i="31"/>
  <c r="F108" i="31" s="1"/>
  <c r="C159" i="17"/>
  <c r="C142" i="17"/>
  <c r="F108" i="37"/>
  <c r="E95" i="24"/>
  <c r="E98" i="34"/>
  <c r="E96" i="40"/>
  <c r="C24" i="24"/>
  <c r="F98" i="24"/>
  <c r="E52" i="49"/>
  <c r="F14" i="24"/>
  <c r="D58" i="34"/>
  <c r="D43" i="34"/>
  <c r="D38" i="49"/>
  <c r="E57" i="49"/>
  <c r="C80" i="49"/>
  <c r="C133" i="24"/>
  <c r="E85" i="49"/>
  <c r="D77" i="34"/>
  <c r="D19" i="34"/>
  <c r="D19" i="49"/>
  <c r="F43" i="24"/>
  <c r="D9" i="24"/>
  <c r="D25" i="34"/>
  <c r="D51" i="34"/>
  <c r="D51" i="49"/>
  <c r="D24" i="37"/>
  <c r="D44" i="34"/>
  <c r="D50" i="49"/>
  <c r="D44" i="49"/>
  <c r="D68" i="34"/>
  <c r="D62" i="49"/>
  <c r="F9" i="40"/>
  <c r="F22" i="40" s="1"/>
  <c r="E5" i="31"/>
  <c r="D7" i="37"/>
  <c r="D5" i="31"/>
  <c r="D3" i="31" s="1"/>
  <c r="D3" i="40" s="1"/>
  <c r="C5" i="37"/>
  <c r="E17" i="4"/>
  <c r="F10" i="37"/>
  <c r="E20" i="4"/>
  <c r="E20" i="34" s="1"/>
  <c r="D5" i="4"/>
  <c r="D5" i="34" s="1"/>
  <c r="C5" i="4"/>
  <c r="C5" i="34" s="1"/>
  <c r="E3" i="37"/>
  <c r="E5" i="37"/>
  <c r="F91" i="24"/>
  <c r="D68" i="24"/>
  <c r="E41" i="24"/>
  <c r="E47" i="24"/>
  <c r="C57" i="24"/>
  <c r="C37" i="24"/>
  <c r="L38" i="15"/>
  <c r="C34" i="24"/>
  <c r="C41" i="37"/>
  <c r="D48" i="24"/>
  <c r="F52" i="24"/>
  <c r="E80" i="24"/>
  <c r="E24" i="24"/>
  <c r="F18" i="24"/>
  <c r="D110" i="24"/>
  <c r="E18" i="49"/>
  <c r="E23" i="4"/>
  <c r="F108" i="15"/>
  <c r="C20" i="24"/>
  <c r="C23" i="4"/>
  <c r="C23" i="34" s="1"/>
  <c r="F103" i="34"/>
  <c r="F103" i="49"/>
  <c r="F97" i="49"/>
  <c r="D23" i="4"/>
  <c r="D23" i="34" s="1"/>
  <c r="F5" i="4"/>
  <c r="F3" i="4" s="1"/>
  <c r="F3" i="34" s="1"/>
  <c r="E5" i="4"/>
  <c r="F21" i="24"/>
  <c r="F102" i="24"/>
  <c r="F133" i="24"/>
  <c r="F47" i="24"/>
  <c r="F8" i="24"/>
  <c r="F29" i="24"/>
  <c r="E37" i="24"/>
  <c r="F40" i="24"/>
  <c r="E117" i="24"/>
  <c r="D109" i="24"/>
  <c r="C3" i="24"/>
  <c r="F74" i="24"/>
  <c r="C85" i="24"/>
  <c r="D41" i="24"/>
  <c r="C7" i="24"/>
  <c r="F26" i="24"/>
  <c r="F30" i="24"/>
  <c r="C64" i="24"/>
  <c r="F9" i="24"/>
  <c r="F65" i="24"/>
  <c r="D57" i="24"/>
  <c r="F88" i="24"/>
  <c r="D17" i="24"/>
  <c r="E25" i="34"/>
  <c r="E43" i="34"/>
  <c r="E41" i="34"/>
  <c r="D64" i="34"/>
  <c r="E119" i="34"/>
  <c r="F112" i="34"/>
  <c r="D22" i="34"/>
  <c r="F86" i="49"/>
  <c r="F76" i="34"/>
  <c r="F42" i="34"/>
  <c r="F35" i="49"/>
  <c r="F30" i="49"/>
  <c r="F86" i="34"/>
  <c r="C34" i="49"/>
  <c r="F66" i="49"/>
  <c r="F23" i="37"/>
  <c r="F37" i="37"/>
  <c r="E22" i="37"/>
  <c r="F38" i="37"/>
  <c r="D23" i="37"/>
  <c r="C7" i="37"/>
  <c r="E17" i="37"/>
  <c r="C52" i="34"/>
  <c r="E9" i="40"/>
  <c r="F9" i="37"/>
  <c r="F20" i="37"/>
  <c r="F22" i="37"/>
  <c r="E19" i="37"/>
  <c r="E7" i="37"/>
  <c r="E6" i="37"/>
  <c r="E105" i="37"/>
  <c r="F17" i="37"/>
  <c r="F19" i="37"/>
  <c r="F7" i="37"/>
  <c r="F105" i="37"/>
  <c r="F6" i="37"/>
  <c r="C37" i="34"/>
  <c r="E18" i="34"/>
  <c r="C17" i="49"/>
  <c r="D109" i="49"/>
  <c r="C133" i="49"/>
  <c r="E21" i="49"/>
  <c r="C109" i="49"/>
  <c r="D57" i="34"/>
  <c r="D108" i="49"/>
  <c r="D7" i="34"/>
  <c r="C57" i="49"/>
  <c r="D71" i="34"/>
  <c r="C24" i="34"/>
  <c r="D52" i="34"/>
  <c r="D7" i="49"/>
  <c r="F16" i="49"/>
  <c r="D64" i="49"/>
  <c r="D41" i="34"/>
  <c r="D41" i="49"/>
  <c r="E133" i="49"/>
  <c r="C41" i="34"/>
  <c r="D17" i="49"/>
  <c r="C85" i="49"/>
  <c r="D50" i="34"/>
  <c r="E95" i="34"/>
  <c r="F34" i="34"/>
  <c r="C102" i="49"/>
  <c r="F133" i="49"/>
  <c r="F98" i="49"/>
  <c r="E52" i="34"/>
  <c r="F14" i="34"/>
  <c r="F15" i="34"/>
  <c r="F18" i="49"/>
  <c r="F7" i="49"/>
  <c r="F7" i="34"/>
  <c r="F102" i="49"/>
  <c r="F102" i="34"/>
  <c r="F64" i="49"/>
  <c r="E22" i="34"/>
  <c r="E24" i="34"/>
  <c r="F97" i="34"/>
  <c r="F9" i="49"/>
  <c r="E22" i="49"/>
  <c r="E34" i="34"/>
  <c r="D85" i="49"/>
  <c r="C3" i="49"/>
  <c r="F95" i="34"/>
  <c r="E37" i="34"/>
  <c r="F15" i="49"/>
  <c r="D80" i="34"/>
  <c r="E20" i="49"/>
  <c r="F85" i="49"/>
  <c r="F9" i="34"/>
  <c r="D23" i="49"/>
  <c r="F52" i="34"/>
  <c r="D20" i="49"/>
  <c r="D20" i="34"/>
  <c r="C23" i="49"/>
  <c r="C105" i="49"/>
  <c r="F28" i="49"/>
  <c r="F28" i="34"/>
  <c r="E23" i="34"/>
  <c r="E23" i="49"/>
  <c r="F37" i="49"/>
  <c r="F37" i="34"/>
  <c r="F71" i="49"/>
  <c r="F71" i="34"/>
  <c r="E17" i="49"/>
  <c r="F57" i="49"/>
  <c r="F57" i="34"/>
  <c r="F80" i="49"/>
  <c r="F80" i="34"/>
  <c r="F111" i="49"/>
  <c r="F111" i="34"/>
  <c r="F21" i="34"/>
  <c r="C119" i="49"/>
  <c r="D133" i="49"/>
  <c r="F85" i="34"/>
  <c r="F34" i="49"/>
  <c r="E7" i="34"/>
  <c r="D34" i="34"/>
  <c r="F14" i="49"/>
  <c r="C80" i="34"/>
  <c r="F52" i="49"/>
  <c r="F119" i="49"/>
  <c r="E3" i="49"/>
  <c r="F95" i="49"/>
  <c r="D24" i="49"/>
  <c r="F12" i="49"/>
  <c r="F83" i="49"/>
  <c r="F81" i="49"/>
  <c r="F40" i="49"/>
  <c r="F38" i="49"/>
  <c r="F29" i="34"/>
  <c r="F38" i="34"/>
  <c r="F67" i="34"/>
  <c r="F73" i="34"/>
  <c r="F81" i="34"/>
  <c r="D17" i="34"/>
  <c r="F48" i="34"/>
  <c r="C108" i="49"/>
  <c r="F64" i="34"/>
  <c r="E19" i="34"/>
  <c r="C6" i="49"/>
  <c r="D71" i="49"/>
  <c r="E80" i="34"/>
  <c r="F62" i="49"/>
  <c r="F43" i="49"/>
  <c r="F33" i="34"/>
  <c r="F20" i="49"/>
  <c r="E19" i="49"/>
  <c r="D57" i="49"/>
  <c r="D22" i="49"/>
  <c r="D91" i="34"/>
  <c r="F88" i="49"/>
  <c r="F46" i="49"/>
  <c r="D28" i="34"/>
  <c r="F12" i="34"/>
  <c r="F24" i="49"/>
  <c r="F24" i="34"/>
  <c r="D105" i="49"/>
  <c r="E105" i="49"/>
  <c r="D6" i="49"/>
  <c r="F22" i="49"/>
  <c r="F22" i="34"/>
  <c r="F20" i="34"/>
  <c r="F91" i="34"/>
  <c r="F91" i="49"/>
  <c r="F109" i="49"/>
  <c r="F108" i="49"/>
  <c r="E108" i="49"/>
  <c r="E109" i="49"/>
  <c r="F41" i="34"/>
  <c r="F41" i="49"/>
  <c r="F19" i="34"/>
  <c r="F19" i="49"/>
  <c r="E6" i="49"/>
  <c r="F17" i="49"/>
  <c r="F23" i="49"/>
  <c r="F6" i="49"/>
  <c r="F105" i="49"/>
  <c r="F3" i="45"/>
  <c r="F34" i="24"/>
  <c r="E68" i="24"/>
  <c r="F49" i="24"/>
  <c r="E52" i="24"/>
  <c r="F45" i="24"/>
  <c r="C80" i="24"/>
  <c r="F37" i="24"/>
  <c r="F16" i="24"/>
  <c r="F28" i="24"/>
  <c r="F7" i="24"/>
  <c r="F142" i="45"/>
  <c r="F141" i="45"/>
  <c r="F140" i="45"/>
  <c r="F139" i="45"/>
  <c r="F138" i="45"/>
  <c r="F137" i="45"/>
  <c r="F136" i="45"/>
  <c r="F135" i="45"/>
  <c r="F133" i="45"/>
  <c r="F132" i="45"/>
  <c r="F131" i="45"/>
  <c r="F130" i="45"/>
  <c r="F129" i="45"/>
  <c r="F128" i="45"/>
  <c r="F127" i="45"/>
  <c r="F126" i="45"/>
  <c r="F125" i="45"/>
  <c r="F124" i="45"/>
  <c r="F123" i="45"/>
  <c r="F122" i="45"/>
  <c r="F121" i="45"/>
  <c r="F120" i="45"/>
  <c r="F119" i="45"/>
  <c r="F118" i="45"/>
  <c r="F117" i="45"/>
  <c r="F116" i="45"/>
  <c r="F116" i="14"/>
  <c r="F115" i="45"/>
  <c r="F114" i="45"/>
  <c r="F113" i="45"/>
  <c r="F112" i="14"/>
  <c r="F112" i="45"/>
  <c r="F109" i="45"/>
  <c r="F108" i="45"/>
  <c r="D104" i="45"/>
  <c r="D103" i="14"/>
  <c r="D103" i="45"/>
  <c r="D102" i="45"/>
  <c r="D101" i="14"/>
  <c r="D101" i="45"/>
  <c r="D100" i="14"/>
  <c r="D100" i="45"/>
  <c r="D99" i="14"/>
  <c r="D99" i="45"/>
  <c r="D98" i="45"/>
  <c r="D97" i="14"/>
  <c r="D97" i="45"/>
  <c r="D96" i="45"/>
  <c r="D96" i="14"/>
  <c r="D95" i="45"/>
  <c r="D94" i="45"/>
  <c r="D94" i="14"/>
  <c r="D93" i="14"/>
  <c r="D93" i="45"/>
  <c r="D92" i="14"/>
  <c r="D92" i="45"/>
  <c r="D91" i="14"/>
  <c r="D91" i="45"/>
  <c r="D90" i="14"/>
  <c r="D90" i="45"/>
  <c r="D89" i="14"/>
  <c r="D89" i="45"/>
  <c r="D88" i="14"/>
  <c r="D88" i="45"/>
  <c r="D87" i="14"/>
  <c r="D87" i="45"/>
  <c r="D86" i="14"/>
  <c r="D86" i="45"/>
  <c r="D85" i="45"/>
  <c r="D84" i="14"/>
  <c r="D84" i="45"/>
  <c r="D83" i="45"/>
  <c r="D83" i="14"/>
  <c r="D82" i="45"/>
  <c r="D82" i="14"/>
  <c r="F111" i="45"/>
  <c r="F111" i="14"/>
  <c r="D81" i="45"/>
  <c r="D81" i="14"/>
  <c r="D80" i="45"/>
  <c r="D79" i="14"/>
  <c r="D79" i="45"/>
  <c r="D78" i="45"/>
  <c r="D78" i="14"/>
  <c r="D77" i="14"/>
  <c r="D77" i="45"/>
  <c r="D76" i="45"/>
  <c r="D76" i="14"/>
  <c r="D75" i="14"/>
  <c r="D75" i="45"/>
  <c r="D74" i="45"/>
  <c r="D74" i="14"/>
  <c r="D73" i="45"/>
  <c r="D73" i="14"/>
  <c r="D72" i="45"/>
  <c r="D71" i="45"/>
  <c r="D70" i="45"/>
  <c r="D70" i="14"/>
  <c r="D69" i="45"/>
  <c r="D69" i="14"/>
  <c r="D142" i="45"/>
  <c r="F134" i="45"/>
  <c r="F110" i="45"/>
  <c r="D141" i="45"/>
  <c r="D140" i="45"/>
  <c r="D139" i="45"/>
  <c r="D138" i="45"/>
  <c r="D137" i="45"/>
  <c r="D136" i="45"/>
  <c r="D135" i="45"/>
  <c r="D134" i="45"/>
  <c r="D133" i="45"/>
  <c r="D132" i="45"/>
  <c r="D132" i="14"/>
  <c r="D131" i="14"/>
  <c r="D131" i="45"/>
  <c r="D130" i="14"/>
  <c r="D130" i="45"/>
  <c r="D129" i="45"/>
  <c r="D129" i="14"/>
  <c r="D128" i="45"/>
  <c r="D128" i="14"/>
  <c r="D127" i="14"/>
  <c r="D127" i="45"/>
  <c r="D126" i="14"/>
  <c r="D126" i="45"/>
  <c r="D125" i="45"/>
  <c r="D125" i="14"/>
  <c r="D124" i="45"/>
  <c r="D124" i="14"/>
  <c r="D123" i="45"/>
  <c r="D123" i="14"/>
  <c r="D122" i="14"/>
  <c r="D122" i="45"/>
  <c r="D121" i="45"/>
  <c r="D121" i="14"/>
  <c r="D120" i="45"/>
  <c r="D120" i="14"/>
  <c r="F134" i="14"/>
  <c r="F133" i="14" s="1"/>
  <c r="D119" i="14"/>
  <c r="D119" i="45"/>
  <c r="D118" i="45"/>
  <c r="D117" i="45"/>
  <c r="D116" i="45"/>
  <c r="D116" i="14"/>
  <c r="D115" i="45"/>
  <c r="D115" i="14"/>
  <c r="D114" i="14"/>
  <c r="D114" i="45"/>
  <c r="D113" i="14"/>
  <c r="D113" i="45"/>
  <c r="D112" i="14"/>
  <c r="D112" i="45"/>
  <c r="D111" i="14"/>
  <c r="D111" i="45"/>
  <c r="D110" i="45"/>
  <c r="D109" i="45"/>
  <c r="D108" i="45"/>
  <c r="F105" i="45"/>
  <c r="F104" i="45"/>
  <c r="F103" i="14"/>
  <c r="F103" i="45"/>
  <c r="F102" i="45"/>
  <c r="F101" i="45"/>
  <c r="F101" i="14"/>
  <c r="F100" i="14"/>
  <c r="F100" i="45"/>
  <c r="F99" i="14"/>
  <c r="F99" i="45"/>
  <c r="F98" i="45"/>
  <c r="F97" i="14"/>
  <c r="F97" i="45"/>
  <c r="F96" i="45"/>
  <c r="F96" i="14"/>
  <c r="F95" i="45"/>
  <c r="F94" i="14"/>
  <c r="F94" i="45"/>
  <c r="F93" i="14"/>
  <c r="F93" i="45"/>
  <c r="F92" i="14"/>
  <c r="F92" i="45"/>
  <c r="F91" i="14"/>
  <c r="F91" i="45"/>
  <c r="F90" i="45"/>
  <c r="F90" i="14"/>
  <c r="F89" i="14"/>
  <c r="F89" i="45"/>
  <c r="F88" i="45"/>
  <c r="F87" i="14"/>
  <c r="F87" i="45"/>
  <c r="F86" i="45"/>
  <c r="F86" i="14"/>
  <c r="F85" i="45"/>
  <c r="F84" i="45"/>
  <c r="F83" i="45"/>
  <c r="F83" i="14"/>
  <c r="F82" i="14"/>
  <c r="F82" i="45"/>
  <c r="F81" i="45"/>
  <c r="F81" i="14"/>
  <c r="F80" i="45"/>
  <c r="F79" i="45"/>
  <c r="F79" i="14"/>
  <c r="F78" i="14"/>
  <c r="F78" i="45"/>
  <c r="F77" i="45"/>
  <c r="F76" i="45"/>
  <c r="F75" i="45"/>
  <c r="F75" i="14"/>
  <c r="F74" i="45"/>
  <c r="F73" i="14"/>
  <c r="F73" i="45"/>
  <c r="F72" i="45"/>
  <c r="F71" i="45"/>
  <c r="F70" i="45"/>
  <c r="F70" i="14"/>
  <c r="F69" i="45"/>
  <c r="F68" i="45"/>
  <c r="F67" i="45"/>
  <c r="F67" i="14"/>
  <c r="F66" i="45"/>
  <c r="F66" i="14"/>
  <c r="F65" i="14"/>
  <c r="F65" i="45"/>
  <c r="F64" i="45"/>
  <c r="F63" i="14"/>
  <c r="F63" i="45"/>
  <c r="F62" i="45"/>
  <c r="F62" i="14"/>
  <c r="F61" i="14"/>
  <c r="F61" i="45"/>
  <c r="F60" i="14"/>
  <c r="F60" i="45"/>
  <c r="F59" i="45"/>
  <c r="F59" i="14"/>
  <c r="F57" i="45"/>
  <c r="F56" i="45"/>
  <c r="C142" i="45"/>
  <c r="C141" i="45"/>
  <c r="C140" i="45"/>
  <c r="C139" i="45"/>
  <c r="C138" i="45"/>
  <c r="C137" i="45"/>
  <c r="C136" i="45"/>
  <c r="C135" i="14"/>
  <c r="C135" i="45"/>
  <c r="C133" i="45"/>
  <c r="C132" i="14"/>
  <c r="C132" i="45"/>
  <c r="C131" i="45"/>
  <c r="C131" i="14"/>
  <c r="C130" i="14"/>
  <c r="C130" i="45"/>
  <c r="C129" i="14"/>
  <c r="C129" i="45"/>
  <c r="C128" i="14"/>
  <c r="C128" i="45"/>
  <c r="C127" i="45"/>
  <c r="C127" i="14"/>
  <c r="C126" i="14"/>
  <c r="C126" i="45"/>
  <c r="C125" i="14"/>
  <c r="C125" i="45"/>
  <c r="C124" i="14"/>
  <c r="C124" i="45"/>
  <c r="C123" i="45"/>
  <c r="C123" i="14"/>
  <c r="C122" i="14"/>
  <c r="C122" i="45"/>
  <c r="F58" i="45"/>
  <c r="C121" i="45"/>
  <c r="C121" i="14"/>
  <c r="C120" i="14"/>
  <c r="C120" i="45"/>
  <c r="C119" i="45"/>
  <c r="C119" i="14"/>
  <c r="C117" i="45"/>
  <c r="C116" i="45"/>
  <c r="C116" i="14"/>
  <c r="C115" i="45"/>
  <c r="C115" i="14"/>
  <c r="C114" i="45"/>
  <c r="C114" i="14"/>
  <c r="C113" i="14"/>
  <c r="C113" i="45"/>
  <c r="C112" i="14"/>
  <c r="C112" i="45"/>
  <c r="C111" i="45"/>
  <c r="C111" i="14"/>
  <c r="C110" i="45"/>
  <c r="C109" i="45"/>
  <c r="C108" i="45"/>
  <c r="E105" i="45"/>
  <c r="E104" i="45"/>
  <c r="E103" i="45"/>
  <c r="E103" i="14"/>
  <c r="E102" i="45"/>
  <c r="E101" i="45"/>
  <c r="E101" i="14"/>
  <c r="E100" i="45"/>
  <c r="E100" i="14"/>
  <c r="E99" i="14"/>
  <c r="E99" i="45"/>
  <c r="E98" i="45"/>
  <c r="E97" i="45"/>
  <c r="E97" i="14"/>
  <c r="E96" i="14"/>
  <c r="E96" i="45"/>
  <c r="E95" i="45"/>
  <c r="E94" i="45"/>
  <c r="E94" i="14"/>
  <c r="E93" i="45"/>
  <c r="E93" i="14"/>
  <c r="E142" i="45"/>
  <c r="C134" i="45"/>
  <c r="E138" i="45"/>
  <c r="E130" i="45"/>
  <c r="E130" i="14"/>
  <c r="E126" i="45"/>
  <c r="E126" i="14"/>
  <c r="E122" i="45"/>
  <c r="E122" i="14"/>
  <c r="E114" i="14"/>
  <c r="E114" i="45"/>
  <c r="C105" i="45"/>
  <c r="C101" i="45"/>
  <c r="C101" i="14"/>
  <c r="E134" i="45"/>
  <c r="F128" i="14"/>
  <c r="F117" i="14" s="1"/>
  <c r="C97" i="45"/>
  <c r="C97" i="14"/>
  <c r="C93" i="45"/>
  <c r="C93" i="14"/>
  <c r="E110" i="45"/>
  <c r="C91" i="14"/>
  <c r="C91" i="45"/>
  <c r="C89" i="45"/>
  <c r="C89" i="14"/>
  <c r="C87" i="45"/>
  <c r="C87" i="14"/>
  <c r="C85" i="45"/>
  <c r="C83" i="45"/>
  <c r="C83" i="14"/>
  <c r="C81" i="14"/>
  <c r="C81" i="45"/>
  <c r="C79" i="45"/>
  <c r="C79" i="14"/>
  <c r="C77" i="45"/>
  <c r="C77" i="14"/>
  <c r="C75" i="45"/>
  <c r="C75" i="14"/>
  <c r="C73" i="45"/>
  <c r="C73" i="14"/>
  <c r="C71" i="45"/>
  <c r="C69" i="45"/>
  <c r="C69" i="14"/>
  <c r="E67" i="14"/>
  <c r="E67" i="45"/>
  <c r="D66" i="45"/>
  <c r="D66" i="14"/>
  <c r="C65" i="45"/>
  <c r="C65" i="14"/>
  <c r="E63" i="14"/>
  <c r="E63" i="45"/>
  <c r="D62" i="45"/>
  <c r="D62" i="14"/>
  <c r="C61" i="45"/>
  <c r="C61" i="14"/>
  <c r="E59" i="45"/>
  <c r="E59" i="14"/>
  <c r="D58" i="14"/>
  <c r="D58" i="45"/>
  <c r="C57" i="45"/>
  <c r="F55" i="45"/>
  <c r="F54" i="45"/>
  <c r="F53" i="45"/>
  <c r="F52" i="45"/>
  <c r="F51" i="14"/>
  <c r="F51" i="45"/>
  <c r="F50" i="14"/>
  <c r="F50" i="45"/>
  <c r="F49" i="45"/>
  <c r="F49" i="14"/>
  <c r="F48" i="45"/>
  <c r="F47" i="45"/>
  <c r="F47" i="14"/>
  <c r="F46" i="45"/>
  <c r="F45" i="45"/>
  <c r="F45" i="14"/>
  <c r="F44" i="45"/>
  <c r="F43" i="14"/>
  <c r="F43" i="45"/>
  <c r="F42" i="45"/>
  <c r="F41" i="45"/>
  <c r="F40" i="45"/>
  <c r="F40" i="14"/>
  <c r="F39" i="45"/>
  <c r="F37" i="45"/>
  <c r="F36" i="45"/>
  <c r="F36" i="14"/>
  <c r="F35" i="14"/>
  <c r="F35" i="45"/>
  <c r="F34" i="45"/>
  <c r="F33" i="45"/>
  <c r="F33" i="14"/>
  <c r="F32" i="45"/>
  <c r="F32" i="14"/>
  <c r="F31" i="14"/>
  <c r="F31" i="45"/>
  <c r="F30" i="45"/>
  <c r="F30" i="14"/>
  <c r="F29" i="45"/>
  <c r="F29" i="14"/>
  <c r="F28" i="14"/>
  <c r="F28" i="45"/>
  <c r="F27" i="45"/>
  <c r="F27" i="14"/>
  <c r="F26" i="14"/>
  <c r="F26" i="45"/>
  <c r="F25" i="45"/>
  <c r="F24" i="45"/>
  <c r="F23" i="45"/>
  <c r="F22" i="45"/>
  <c r="F21" i="45"/>
  <c r="F20" i="45"/>
  <c r="F19" i="45"/>
  <c r="E118" i="45"/>
  <c r="F18" i="45"/>
  <c r="F17" i="45"/>
  <c r="F16" i="14"/>
  <c r="F16" i="45"/>
  <c r="F15" i="45"/>
  <c r="F14" i="45"/>
  <c r="F14" i="14"/>
  <c r="F13" i="45"/>
  <c r="C118" i="45"/>
  <c r="F38" i="45"/>
  <c r="F12" i="45"/>
  <c r="F12" i="14"/>
  <c r="F11" i="45"/>
  <c r="F11" i="14"/>
  <c r="F10" i="14"/>
  <c r="F10" i="45"/>
  <c r="F9" i="45"/>
  <c r="F7" i="14"/>
  <c r="F7" i="45"/>
  <c r="F6" i="45"/>
  <c r="E141" i="45"/>
  <c r="E137" i="45"/>
  <c r="E133" i="45"/>
  <c r="E129" i="14"/>
  <c r="E129" i="45"/>
  <c r="E125" i="14"/>
  <c r="E125" i="45"/>
  <c r="E121" i="14"/>
  <c r="E121" i="45"/>
  <c r="E117" i="45"/>
  <c r="E113" i="14"/>
  <c r="E113" i="45"/>
  <c r="E109" i="45"/>
  <c r="C104" i="45"/>
  <c r="C100" i="14"/>
  <c r="C100" i="45"/>
  <c r="C96" i="45"/>
  <c r="C96" i="14"/>
  <c r="E92" i="14"/>
  <c r="E92" i="45"/>
  <c r="E90" i="45"/>
  <c r="E90" i="14"/>
  <c r="F8" i="45"/>
  <c r="E88" i="14"/>
  <c r="E88" i="45"/>
  <c r="E86" i="14"/>
  <c r="E86" i="45"/>
  <c r="E84" i="14"/>
  <c r="E84" i="45"/>
  <c r="E82" i="14"/>
  <c r="E82" i="45"/>
  <c r="E80" i="45"/>
  <c r="E78" i="14"/>
  <c r="E78" i="45"/>
  <c r="E76" i="14"/>
  <c r="E76" i="45"/>
  <c r="E74" i="45"/>
  <c r="E74" i="14"/>
  <c r="E72" i="14"/>
  <c r="E72" i="45"/>
  <c r="E70" i="14"/>
  <c r="E70" i="45"/>
  <c r="E68" i="45"/>
  <c r="D67" i="14"/>
  <c r="D67" i="45"/>
  <c r="C66" i="14"/>
  <c r="C66" i="45"/>
  <c r="E64" i="45"/>
  <c r="D63" i="14"/>
  <c r="D63" i="45"/>
  <c r="C62" i="45"/>
  <c r="C62" i="14"/>
  <c r="E60" i="14"/>
  <c r="E60" i="45"/>
  <c r="D59" i="45"/>
  <c r="D59" i="14"/>
  <c r="C58" i="14"/>
  <c r="C58" i="45"/>
  <c r="E56" i="45"/>
  <c r="E56" i="14"/>
  <c r="E55" i="45"/>
  <c r="E55" i="14"/>
  <c r="E54" i="45"/>
  <c r="E54" i="14"/>
  <c r="E53" i="45"/>
  <c r="E53" i="14"/>
  <c r="E52" i="45"/>
  <c r="E52" i="14"/>
  <c r="E51" i="14"/>
  <c r="E51" i="45"/>
  <c r="E50" i="14"/>
  <c r="E50" i="45"/>
  <c r="E49" i="45"/>
  <c r="E49" i="14"/>
  <c r="E48" i="14"/>
  <c r="E48" i="45"/>
  <c r="E47" i="45"/>
  <c r="E47" i="14"/>
  <c r="E46" i="14"/>
  <c r="E46" i="45"/>
  <c r="E45" i="14"/>
  <c r="E45" i="45"/>
  <c r="E44" i="45"/>
  <c r="E44" i="14"/>
  <c r="E43" i="45"/>
  <c r="E43" i="14"/>
  <c r="E42" i="45"/>
  <c r="E42" i="14"/>
  <c r="E41" i="45"/>
  <c r="E40" i="45"/>
  <c r="E40" i="14"/>
  <c r="E39" i="14"/>
  <c r="E39" i="45"/>
  <c r="E38" i="14"/>
  <c r="E38" i="45"/>
  <c r="E37" i="45"/>
  <c r="E36" i="45"/>
  <c r="E36" i="14"/>
  <c r="E35" i="45"/>
  <c r="E35" i="14"/>
  <c r="E34" i="45"/>
  <c r="E33" i="14"/>
  <c r="E33" i="45"/>
  <c r="E32" i="14"/>
  <c r="E32" i="45"/>
  <c r="E31" i="45"/>
  <c r="E31" i="14"/>
  <c r="E30" i="14"/>
  <c r="E30" i="45"/>
  <c r="E29" i="14"/>
  <c r="E29" i="45"/>
  <c r="E28" i="45"/>
  <c r="E28" i="14"/>
  <c r="E27" i="45"/>
  <c r="E27" i="14"/>
  <c r="E26" i="45"/>
  <c r="E26" i="14"/>
  <c r="E25" i="14"/>
  <c r="E25" i="45"/>
  <c r="E24" i="45"/>
  <c r="E23" i="45"/>
  <c r="E22" i="45"/>
  <c r="E21" i="45"/>
  <c r="E20" i="45"/>
  <c r="E19" i="45"/>
  <c r="E18" i="45"/>
  <c r="E17" i="45"/>
  <c r="E16" i="14"/>
  <c r="E16" i="45"/>
  <c r="E15" i="14"/>
  <c r="E15" i="45"/>
  <c r="E14" i="14"/>
  <c r="E14" i="45"/>
  <c r="E13" i="14"/>
  <c r="E13" i="45"/>
  <c r="E12" i="14"/>
  <c r="E12" i="45"/>
  <c r="E11" i="45"/>
  <c r="E11" i="14"/>
  <c r="E140" i="45"/>
  <c r="E136" i="45"/>
  <c r="E132" i="14"/>
  <c r="E132" i="45"/>
  <c r="E128" i="45"/>
  <c r="E128" i="14"/>
  <c r="E124" i="14"/>
  <c r="E124" i="45"/>
  <c r="E120" i="45"/>
  <c r="E120" i="14"/>
  <c r="E116" i="14"/>
  <c r="E116" i="45"/>
  <c r="E112" i="45"/>
  <c r="E112" i="14"/>
  <c r="E108" i="45"/>
  <c r="C103" i="14"/>
  <c r="C103" i="45"/>
  <c r="C99" i="45"/>
  <c r="C99" i="14"/>
  <c r="C95" i="45"/>
  <c r="C95" i="14"/>
  <c r="C92" i="45"/>
  <c r="C92" i="14"/>
  <c r="C90" i="45"/>
  <c r="C90" i="14"/>
  <c r="C88" i="45"/>
  <c r="C88" i="14"/>
  <c r="C86" i="45"/>
  <c r="C86" i="14"/>
  <c r="C84" i="45"/>
  <c r="C84" i="14"/>
  <c r="C82" i="45"/>
  <c r="C82" i="14"/>
  <c r="C80" i="45"/>
  <c r="C78" i="14"/>
  <c r="C78" i="45"/>
  <c r="C76" i="14"/>
  <c r="C76" i="45"/>
  <c r="C74" i="45"/>
  <c r="C74" i="14"/>
  <c r="C72" i="14"/>
  <c r="C72" i="45"/>
  <c r="C70" i="14"/>
  <c r="C70" i="45"/>
  <c r="D68" i="45"/>
  <c r="D68" i="14"/>
  <c r="C67" i="14"/>
  <c r="C67" i="45"/>
  <c r="E65" i="45"/>
  <c r="E65" i="14"/>
  <c r="D64" i="45"/>
  <c r="C63" i="45"/>
  <c r="C63" i="14"/>
  <c r="E61" i="14"/>
  <c r="E61" i="45"/>
  <c r="D60" i="14"/>
  <c r="D60" i="45"/>
  <c r="C59" i="14"/>
  <c r="C59" i="45"/>
  <c r="E57" i="45"/>
  <c r="E57" i="14"/>
  <c r="D56" i="14"/>
  <c r="D56" i="45"/>
  <c r="D55" i="14"/>
  <c r="D55" i="45"/>
  <c r="D54" i="14"/>
  <c r="D54" i="45"/>
  <c r="D53" i="45"/>
  <c r="D53" i="14"/>
  <c r="D52" i="45"/>
  <c r="D51" i="14"/>
  <c r="D51" i="45"/>
  <c r="D50" i="14"/>
  <c r="D50" i="45"/>
  <c r="D49" i="45"/>
  <c r="D49" i="14"/>
  <c r="D48" i="14"/>
  <c r="D48" i="45"/>
  <c r="D47" i="14"/>
  <c r="D47" i="45"/>
  <c r="D46" i="14"/>
  <c r="D46" i="45"/>
  <c r="D45" i="14"/>
  <c r="D45" i="45"/>
  <c r="D44" i="45"/>
  <c r="D44" i="14"/>
  <c r="D43" i="14"/>
  <c r="D43" i="45"/>
  <c r="D42" i="45"/>
  <c r="D42" i="14"/>
  <c r="D41" i="45"/>
  <c r="D40" i="45"/>
  <c r="D40" i="14"/>
  <c r="D39" i="45"/>
  <c r="D39" i="14"/>
  <c r="D38" i="14"/>
  <c r="D38" i="45"/>
  <c r="D37" i="45"/>
  <c r="D36" i="45"/>
  <c r="D36" i="14"/>
  <c r="D35" i="14"/>
  <c r="D35" i="45"/>
  <c r="D34" i="14"/>
  <c r="D34" i="45"/>
  <c r="D33" i="14"/>
  <c r="D33" i="45"/>
  <c r="D32" i="14"/>
  <c r="D32" i="45"/>
  <c r="D31" i="14"/>
  <c r="D31" i="45"/>
  <c r="D30" i="45"/>
  <c r="D30" i="14"/>
  <c r="D29" i="14"/>
  <c r="D29" i="45"/>
  <c r="D28" i="14"/>
  <c r="D28" i="45"/>
  <c r="D27" i="45"/>
  <c r="D27" i="14"/>
  <c r="D26" i="14"/>
  <c r="D26" i="45"/>
  <c r="D25" i="14"/>
  <c r="D25" i="45"/>
  <c r="D24" i="45"/>
  <c r="D23" i="45"/>
  <c r="D22" i="45"/>
  <c r="D22" i="14"/>
  <c r="D21" i="14"/>
  <c r="D21" i="45"/>
  <c r="D20" i="45"/>
  <c r="D19" i="45"/>
  <c r="D19" i="14"/>
  <c r="D18" i="45"/>
  <c r="D18" i="14"/>
  <c r="D17" i="45"/>
  <c r="D17" i="14"/>
  <c r="D16" i="14"/>
  <c r="D16" i="45"/>
  <c r="D15" i="45"/>
  <c r="D15" i="14"/>
  <c r="D14" i="45"/>
  <c r="D14" i="14"/>
  <c r="D13" i="14"/>
  <c r="D13" i="45"/>
  <c r="D12" i="14"/>
  <c r="D12" i="45"/>
  <c r="E139" i="45"/>
  <c r="E123" i="14"/>
  <c r="E123" i="45"/>
  <c r="E91" i="14"/>
  <c r="E91" i="45"/>
  <c r="E83" i="14"/>
  <c r="E83" i="45"/>
  <c r="E75" i="45"/>
  <c r="E75" i="14"/>
  <c r="E134" i="14"/>
  <c r="E133" i="14" s="1"/>
  <c r="C68" i="14"/>
  <c r="C68" i="45"/>
  <c r="E62" i="45"/>
  <c r="E62" i="14"/>
  <c r="D57" i="45"/>
  <c r="C53" i="14"/>
  <c r="C53" i="45"/>
  <c r="C49" i="45"/>
  <c r="C49" i="14"/>
  <c r="C45" i="14"/>
  <c r="C45" i="45"/>
  <c r="C41" i="45"/>
  <c r="C41" i="14"/>
  <c r="C37" i="45"/>
  <c r="C33" i="45"/>
  <c r="C33" i="14"/>
  <c r="C29" i="45"/>
  <c r="C29" i="14"/>
  <c r="C25" i="45"/>
  <c r="C25" i="14"/>
  <c r="C21" i="45"/>
  <c r="C21" i="14"/>
  <c r="C17" i="45"/>
  <c r="C13" i="45"/>
  <c r="C13" i="14"/>
  <c r="E10" i="14"/>
  <c r="E10" i="45"/>
  <c r="D9" i="14"/>
  <c r="D9" i="45"/>
  <c r="C8" i="14"/>
  <c r="C8" i="45"/>
  <c r="E6" i="45"/>
  <c r="E135" i="45"/>
  <c r="E131" i="14"/>
  <c r="E131" i="45"/>
  <c r="E115" i="45"/>
  <c r="C98" i="45"/>
  <c r="E87" i="45"/>
  <c r="E87" i="14"/>
  <c r="E79" i="45"/>
  <c r="E79" i="14"/>
  <c r="E71" i="45"/>
  <c r="D65" i="14"/>
  <c r="D65" i="45"/>
  <c r="C60" i="45"/>
  <c r="C60" i="14"/>
  <c r="C55" i="45"/>
  <c r="C55" i="14"/>
  <c r="C51" i="14"/>
  <c r="C51" i="45"/>
  <c r="C47" i="14"/>
  <c r="C47" i="45"/>
  <c r="C43" i="45"/>
  <c r="C43" i="14"/>
  <c r="C39" i="45"/>
  <c r="C39" i="14"/>
  <c r="C35" i="45"/>
  <c r="C35" i="14"/>
  <c r="C31" i="45"/>
  <c r="C31" i="14"/>
  <c r="C27" i="14"/>
  <c r="C27" i="45"/>
  <c r="C23" i="45"/>
  <c r="C19" i="14"/>
  <c r="C19" i="45"/>
  <c r="C15" i="45"/>
  <c r="C15" i="14"/>
  <c r="D11" i="14"/>
  <c r="D11" i="45"/>
  <c r="C10" i="14"/>
  <c r="C10" i="45"/>
  <c r="E8" i="45"/>
  <c r="E8" i="14"/>
  <c r="D7" i="45"/>
  <c r="C6" i="45"/>
  <c r="E127" i="14"/>
  <c r="E127" i="45"/>
  <c r="E111" i="14"/>
  <c r="E111" i="45"/>
  <c r="C94" i="45"/>
  <c r="C94" i="14"/>
  <c r="E85" i="45"/>
  <c r="E77" i="14"/>
  <c r="E77" i="45"/>
  <c r="E69" i="45"/>
  <c r="E69" i="14"/>
  <c r="C64" i="45"/>
  <c r="E58" i="14"/>
  <c r="E58" i="45"/>
  <c r="C54" i="14"/>
  <c r="C54" i="45"/>
  <c r="C50" i="14"/>
  <c r="C50" i="45"/>
  <c r="C46" i="45"/>
  <c r="C46" i="14"/>
  <c r="C42" i="14"/>
  <c r="C42" i="45"/>
  <c r="C38" i="14"/>
  <c r="C38" i="45"/>
  <c r="C34" i="45"/>
  <c r="C30" i="45"/>
  <c r="C30" i="14"/>
  <c r="C26" i="14"/>
  <c r="C26" i="45"/>
  <c r="C22" i="14"/>
  <c r="C22" i="45"/>
  <c r="C18" i="14"/>
  <c r="C18" i="45"/>
  <c r="C14" i="45"/>
  <c r="C14" i="14"/>
  <c r="C11" i="14"/>
  <c r="C11" i="45"/>
  <c r="E9" i="45"/>
  <c r="E9" i="14"/>
  <c r="D8" i="45"/>
  <c r="D8" i="14"/>
  <c r="C7" i="45"/>
  <c r="E119" i="45"/>
  <c r="E119" i="14"/>
  <c r="C102" i="45"/>
  <c r="E73" i="45"/>
  <c r="E73" i="14"/>
  <c r="C52" i="45"/>
  <c r="C36" i="45"/>
  <c r="C36" i="14"/>
  <c r="C20" i="45"/>
  <c r="C9" i="45"/>
  <c r="C9" i="14"/>
  <c r="D61" i="14"/>
  <c r="D61" i="45"/>
  <c r="D10" i="45"/>
  <c r="D10" i="14"/>
  <c r="D6" i="45"/>
  <c r="E66" i="45"/>
  <c r="E66" i="14"/>
  <c r="C48" i="14"/>
  <c r="C48" i="45"/>
  <c r="C32" i="14"/>
  <c r="C32" i="45"/>
  <c r="C16" i="45"/>
  <c r="C16" i="14"/>
  <c r="E7" i="45"/>
  <c r="C56" i="45"/>
  <c r="C56" i="14"/>
  <c r="C44" i="14"/>
  <c r="C44" i="45"/>
  <c r="E81" i="45"/>
  <c r="E81" i="14"/>
  <c r="C28" i="45"/>
  <c r="C28" i="14"/>
  <c r="C12" i="45"/>
  <c r="C12" i="14"/>
  <c r="F38" i="14"/>
  <c r="F37" i="14" s="1"/>
  <c r="C40" i="45"/>
  <c r="C40" i="14"/>
  <c r="E89" i="14"/>
  <c r="E89" i="45"/>
  <c r="E118" i="14"/>
  <c r="E117" i="14" s="1"/>
  <c r="C24" i="14"/>
  <c r="C24" i="45"/>
  <c r="C134" i="14"/>
  <c r="C133" i="14" s="1"/>
  <c r="F9" i="14"/>
  <c r="D134" i="14"/>
  <c r="D133" i="14" s="1"/>
  <c r="E110" i="14"/>
  <c r="E109" i="14" s="1"/>
  <c r="D105" i="45"/>
  <c r="F8" i="14"/>
  <c r="F18" i="14" s="1"/>
  <c r="F17" i="14" s="1"/>
  <c r="D118" i="14"/>
  <c r="D117" i="14" s="1"/>
  <c r="D110" i="14"/>
  <c r="D109" i="14" s="1"/>
  <c r="C110" i="14"/>
  <c r="C109" i="14" s="1"/>
  <c r="C118" i="14"/>
  <c r="C117" i="14" s="1"/>
  <c r="F58" i="14"/>
  <c r="F57" i="14" s="1"/>
  <c r="F3" i="15"/>
  <c r="F19" i="40"/>
  <c r="E115" i="14"/>
  <c r="F69" i="14"/>
  <c r="F113" i="14"/>
  <c r="F42" i="24"/>
  <c r="E115" i="24"/>
  <c r="E64" i="24"/>
  <c r="F64" i="24"/>
  <c r="F68" i="14"/>
  <c r="F68" i="24"/>
  <c r="E64" i="14"/>
  <c r="E68" i="14"/>
  <c r="F13" i="14"/>
  <c r="F15" i="14"/>
  <c r="F25" i="14"/>
  <c r="F39" i="14"/>
  <c r="F44" i="14"/>
  <c r="F46" i="14"/>
  <c r="F48" i="14"/>
  <c r="C71" i="14"/>
  <c r="F76" i="14"/>
  <c r="F88" i="14"/>
  <c r="D72" i="14"/>
  <c r="F114" i="14"/>
  <c r="F25" i="24"/>
  <c r="D72" i="24"/>
  <c r="C23" i="24"/>
  <c r="C6" i="24"/>
  <c r="F85" i="24"/>
  <c r="F110" i="14"/>
  <c r="F109" i="14" s="1"/>
  <c r="F110" i="24"/>
  <c r="F77" i="14"/>
  <c r="F77" i="24"/>
  <c r="F72" i="24"/>
  <c r="F71" i="24"/>
  <c r="F72" i="14"/>
  <c r="F71" i="14" s="1"/>
  <c r="F115" i="14"/>
  <c r="F115" i="24"/>
  <c r="F64" i="14"/>
  <c r="E7" i="24"/>
  <c r="F24" i="24"/>
  <c r="C117" i="24"/>
  <c r="F41" i="24"/>
  <c r="D108" i="24"/>
  <c r="E23" i="24"/>
  <c r="C98" i="24"/>
  <c r="C108" i="24"/>
  <c r="D23" i="24"/>
  <c r="D20" i="24"/>
  <c r="D71" i="24"/>
  <c r="E109" i="24"/>
  <c r="F109" i="24"/>
  <c r="E19" i="24"/>
  <c r="F80" i="24"/>
  <c r="E22" i="24"/>
  <c r="D6" i="24"/>
  <c r="D105" i="24"/>
  <c r="F20" i="24"/>
  <c r="F22" i="24"/>
  <c r="F23" i="24"/>
  <c r="F19" i="24"/>
  <c r="E17" i="24"/>
  <c r="E20" i="24"/>
  <c r="F108" i="24"/>
  <c r="E108" i="24"/>
  <c r="E6" i="24"/>
  <c r="E105" i="24"/>
  <c r="F17" i="24"/>
  <c r="F105" i="24"/>
  <c r="F6" i="24"/>
  <c r="I27" i="53"/>
  <c r="L49" i="15"/>
  <c r="J10" i="52"/>
  <c r="E106" i="49" l="1"/>
  <c r="E107" i="49" s="1"/>
  <c r="E22" i="14"/>
  <c r="D52" i="14"/>
  <c r="D24" i="14"/>
  <c r="F3" i="14"/>
  <c r="F20" i="40"/>
  <c r="E109" i="34"/>
  <c r="E108" i="34" s="1"/>
  <c r="F108" i="4"/>
  <c r="D6" i="17"/>
  <c r="D108" i="4"/>
  <c r="D23" i="16"/>
  <c r="E18" i="14"/>
  <c r="F85" i="14"/>
  <c r="F108" i="40"/>
  <c r="D64" i="14"/>
  <c r="D37" i="14"/>
  <c r="C80" i="14"/>
  <c r="C52" i="14"/>
  <c r="C105" i="15"/>
  <c r="D20" i="14"/>
  <c r="E85" i="14"/>
  <c r="E41" i="14"/>
  <c r="E7" i="14"/>
  <c r="C108" i="4"/>
  <c r="E20" i="16"/>
  <c r="F17" i="4"/>
  <c r="F17" i="40"/>
  <c r="E17" i="31"/>
  <c r="E105" i="31" s="1"/>
  <c r="E105" i="40" s="1"/>
  <c r="E19" i="14"/>
  <c r="D105" i="15"/>
  <c r="E21" i="14"/>
  <c r="E98" i="14"/>
  <c r="L78" i="15"/>
  <c r="E20" i="31"/>
  <c r="E20" i="40" s="1"/>
  <c r="E106" i="45"/>
  <c r="E107" i="45" s="1"/>
  <c r="C98" i="14"/>
  <c r="C108" i="16"/>
  <c r="D6" i="15"/>
  <c r="E80" i="14"/>
  <c r="F23" i="31"/>
  <c r="F20" i="16"/>
  <c r="C6" i="4"/>
  <c r="C6" i="34" s="1"/>
  <c r="F20" i="15"/>
  <c r="E37" i="14"/>
  <c r="J7" i="15"/>
  <c r="L7" i="15" s="1"/>
  <c r="D108" i="17"/>
  <c r="D6" i="16"/>
  <c r="D6" i="14" s="1"/>
  <c r="C64" i="14"/>
  <c r="J80" i="15"/>
  <c r="J109" i="15"/>
  <c r="L109" i="15" s="1"/>
  <c r="F23" i="16"/>
  <c r="E95" i="14"/>
  <c r="D105" i="17"/>
  <c r="E106" i="17" s="1"/>
  <c r="E107" i="17" s="1"/>
  <c r="C109" i="34"/>
  <c r="C108" i="34" s="1"/>
  <c r="E108" i="31"/>
  <c r="E108" i="40" s="1"/>
  <c r="C6" i="31"/>
  <c r="C6" i="40" s="1"/>
  <c r="L80" i="15"/>
  <c r="F23" i="40"/>
  <c r="E108" i="16"/>
  <c r="D85" i="14"/>
  <c r="D57" i="14"/>
  <c r="E24" i="14"/>
  <c r="C23" i="31"/>
  <c r="C23" i="40" s="1"/>
  <c r="E102" i="14"/>
  <c r="K23" i="53"/>
  <c r="E53" i="55"/>
  <c r="K105" i="15"/>
  <c r="K23" i="15"/>
  <c r="L22" i="15"/>
  <c r="J20" i="15"/>
  <c r="L20" i="15" s="1"/>
  <c r="E23" i="16"/>
  <c r="J3" i="15"/>
  <c r="L3" i="15" s="1"/>
  <c r="F95" i="14"/>
  <c r="C23" i="16"/>
  <c r="E23" i="15"/>
  <c r="D108" i="34"/>
  <c r="F20" i="31"/>
  <c r="L8" i="15"/>
  <c r="E17" i="16"/>
  <c r="E6" i="16" s="1"/>
  <c r="E159" i="17"/>
  <c r="D23" i="17"/>
  <c r="E108" i="17"/>
  <c r="F23" i="4"/>
  <c r="F23" i="34" s="1"/>
  <c r="D6" i="4"/>
  <c r="D6" i="34" s="1"/>
  <c r="E23" i="31"/>
  <c r="E23" i="40" s="1"/>
  <c r="J41" i="15"/>
  <c r="L41" i="15" s="1"/>
  <c r="F24" i="14"/>
  <c r="D23" i="31"/>
  <c r="D23" i="40" s="1"/>
  <c r="E20" i="15"/>
  <c r="E20" i="14" s="1"/>
  <c r="F108" i="16"/>
  <c r="F17" i="16"/>
  <c r="D108" i="16"/>
  <c r="D108" i="15"/>
  <c r="C6" i="15"/>
  <c r="C6" i="14" s="1"/>
  <c r="F17" i="15"/>
  <c r="D80" i="14"/>
  <c r="D23" i="15"/>
  <c r="L57" i="15"/>
  <c r="K6" i="15"/>
  <c r="H28" i="52"/>
  <c r="C7" i="14"/>
  <c r="D7" i="14"/>
  <c r="E6" i="4"/>
  <c r="E6" i="34" s="1"/>
  <c r="C24" i="40"/>
  <c r="C23" i="15"/>
  <c r="F23" i="15"/>
  <c r="F17" i="31"/>
  <c r="D6" i="31"/>
  <c r="D6" i="40" s="1"/>
  <c r="J117" i="15"/>
  <c r="J64" i="15"/>
  <c r="L64" i="15" s="1"/>
  <c r="K108" i="15"/>
  <c r="F20" i="4"/>
  <c r="F6" i="4" s="1"/>
  <c r="F6" i="34" s="1"/>
  <c r="J17" i="15"/>
  <c r="J71" i="15"/>
  <c r="L71" i="15" s="1"/>
  <c r="D3" i="14"/>
  <c r="D109" i="40"/>
  <c r="C108" i="31"/>
  <c r="C108" i="40" s="1"/>
  <c r="J24" i="15"/>
  <c r="D7" i="40"/>
  <c r="L44" i="15"/>
  <c r="L67" i="15"/>
  <c r="L121" i="15"/>
  <c r="L117" i="15" s="1"/>
  <c r="E5" i="14"/>
  <c r="J13" i="52"/>
  <c r="J28" i="52" s="1"/>
  <c r="J31" i="52" s="1"/>
  <c r="J32" i="52" s="1"/>
  <c r="F119" i="34"/>
  <c r="F108" i="34" s="1"/>
  <c r="E34" i="40"/>
  <c r="E105" i="4"/>
  <c r="E105" i="34" s="1"/>
  <c r="J133" i="15"/>
  <c r="L133" i="15" s="1"/>
  <c r="J37" i="15"/>
  <c r="L37" i="15" s="1"/>
  <c r="C3" i="14"/>
  <c r="E17" i="15"/>
  <c r="E17" i="34"/>
  <c r="J85" i="15"/>
  <c r="L85" i="15" s="1"/>
  <c r="D3" i="4"/>
  <c r="D3" i="34" s="1"/>
  <c r="F5" i="40"/>
  <c r="D105" i="4"/>
  <c r="D105" i="34" s="1"/>
  <c r="E5" i="40"/>
  <c r="E106" i="37"/>
  <c r="E107" i="37" s="1"/>
  <c r="E3" i="31"/>
  <c r="E3" i="40" s="1"/>
  <c r="D5" i="40"/>
  <c r="D105" i="31"/>
  <c r="C105" i="31"/>
  <c r="C105" i="40" s="1"/>
  <c r="C5" i="40"/>
  <c r="C105" i="16"/>
  <c r="C105" i="14" s="1"/>
  <c r="C5" i="14"/>
  <c r="E3" i="16"/>
  <c r="E3" i="14" s="1"/>
  <c r="E5" i="34"/>
  <c r="E3" i="4"/>
  <c r="E3" i="34" s="1"/>
  <c r="C105" i="4"/>
  <c r="C105" i="34" s="1"/>
  <c r="C3" i="4"/>
  <c r="C3" i="34" s="1"/>
  <c r="F5" i="34"/>
  <c r="E105" i="16"/>
  <c r="D5" i="14"/>
  <c r="D105" i="16"/>
  <c r="E106" i="24"/>
  <c r="E107" i="24" s="1"/>
  <c r="F21" i="14"/>
  <c r="F20" i="14" s="1"/>
  <c r="C108" i="14"/>
  <c r="F108" i="14"/>
  <c r="D108" i="14"/>
  <c r="E108" i="14"/>
  <c r="F19" i="14"/>
  <c r="F22" i="14"/>
  <c r="F105" i="4" l="1"/>
  <c r="F105" i="34" s="1"/>
  <c r="E106" i="34" s="1"/>
  <c r="E107" i="34" s="1"/>
  <c r="E17" i="40"/>
  <c r="E6" i="31"/>
  <c r="E6" i="40" s="1"/>
  <c r="F23" i="14"/>
  <c r="F105" i="31"/>
  <c r="F105" i="40" s="1"/>
  <c r="D23" i="14"/>
  <c r="K27" i="53"/>
  <c r="K29" i="53" s="1"/>
  <c r="J33" i="52"/>
  <c r="F6" i="31"/>
  <c r="F6" i="40" s="1"/>
  <c r="E23" i="14"/>
  <c r="F6" i="15"/>
  <c r="F105" i="15"/>
  <c r="E106" i="15" s="1"/>
  <c r="F6" i="16"/>
  <c r="F105" i="16"/>
  <c r="C23" i="14"/>
  <c r="E6" i="15"/>
  <c r="E6" i="14" s="1"/>
  <c r="E105" i="15"/>
  <c r="E17" i="14"/>
  <c r="J108" i="15"/>
  <c r="L108" i="15" s="1"/>
  <c r="L24" i="15"/>
  <c r="J23" i="15"/>
  <c r="L23" i="15" s="1"/>
  <c r="J105" i="15"/>
  <c r="L105" i="15" s="1"/>
  <c r="J6" i="15"/>
  <c r="L6" i="15" s="1"/>
  <c r="L17" i="15"/>
  <c r="D105" i="40"/>
  <c r="E106" i="40" s="1"/>
  <c r="E107" i="40" s="1"/>
  <c r="E106" i="31"/>
  <c r="E107" i="31" s="1"/>
  <c r="E106" i="4"/>
  <c r="E107" i="4" s="1"/>
  <c r="D105" i="14"/>
  <c r="F105" i="14" l="1"/>
  <c r="F6" i="14"/>
  <c r="E107" i="15"/>
  <c r="K30" i="53"/>
  <c r="K31" i="53"/>
  <c r="E106" i="14"/>
  <c r="E106" i="16"/>
  <c r="E107" i="16" s="1"/>
  <c r="E105" i="14"/>
  <c r="E107" i="14" l="1"/>
</calcChain>
</file>

<file path=xl/comments1.xml><?xml version="1.0" encoding="utf-8"?>
<comments xmlns="http://schemas.openxmlformats.org/spreadsheetml/2006/main">
  <authors>
    <author>maie</author>
  </authors>
  <commentList>
    <comment ref="F2" authorId="0" shapeId="0">
      <text>
        <r>
          <rPr>
            <b/>
            <sz val="8"/>
            <color indexed="81"/>
            <rFont val="Tahoma"/>
            <family val="2"/>
            <charset val="186"/>
          </rPr>
          <t>maie:</t>
        </r>
        <r>
          <rPr>
            <sz val="8"/>
            <color indexed="81"/>
            <rFont val="Tahoma"/>
            <family val="2"/>
            <charset val="186"/>
          </rPr>
          <t xml:space="preserve">
siin täita lisatotluse summa, mis peab kajastuma ka tulbas E.
</t>
        </r>
      </text>
    </comment>
  </commentList>
</comments>
</file>

<file path=xl/comments10.xml><?xml version="1.0" encoding="utf-8"?>
<comments xmlns="http://schemas.openxmlformats.org/spreadsheetml/2006/main">
  <authors>
    <author>maie</author>
  </authors>
  <commentList>
    <comment ref="F2" authorId="0" shapeId="0">
      <text>
        <r>
          <rPr>
            <b/>
            <sz val="8"/>
            <color indexed="81"/>
            <rFont val="Tahoma"/>
            <family val="2"/>
            <charset val="186"/>
          </rPr>
          <t>maie:</t>
        </r>
        <r>
          <rPr>
            <sz val="8"/>
            <color indexed="81"/>
            <rFont val="Tahoma"/>
            <family val="2"/>
            <charset val="186"/>
          </rPr>
          <t xml:space="preserve">
siin täita lisatotluse summa, mis peab kajastuma ka tulbas E.
</t>
        </r>
      </text>
    </comment>
  </commentList>
</comments>
</file>

<file path=xl/comments11.xml><?xml version="1.0" encoding="utf-8"?>
<comments xmlns="http://schemas.openxmlformats.org/spreadsheetml/2006/main">
  <authors>
    <author>maie</author>
  </authors>
  <commentList>
    <comment ref="F2" authorId="0" shapeId="0">
      <text>
        <r>
          <rPr>
            <b/>
            <sz val="8"/>
            <color indexed="81"/>
            <rFont val="Tahoma"/>
            <family val="2"/>
            <charset val="186"/>
          </rPr>
          <t>maie:</t>
        </r>
        <r>
          <rPr>
            <sz val="8"/>
            <color indexed="81"/>
            <rFont val="Tahoma"/>
            <family val="2"/>
            <charset val="186"/>
          </rPr>
          <t xml:space="preserve">
siin täita lisatotluse summa, mis peab kajastuma ka tulbas E.
</t>
        </r>
      </text>
    </comment>
  </commentList>
</comments>
</file>

<file path=xl/comments2.xml><?xml version="1.0" encoding="utf-8"?>
<comments xmlns="http://schemas.openxmlformats.org/spreadsheetml/2006/main">
  <authors>
    <author>maie</author>
  </authors>
  <commentList>
    <comment ref="F2" authorId="0" shapeId="0">
      <text>
        <r>
          <rPr>
            <b/>
            <sz val="8"/>
            <color indexed="81"/>
            <rFont val="Tahoma"/>
            <family val="2"/>
            <charset val="186"/>
          </rPr>
          <t>maie:</t>
        </r>
        <r>
          <rPr>
            <sz val="8"/>
            <color indexed="81"/>
            <rFont val="Tahoma"/>
            <family val="2"/>
            <charset val="186"/>
          </rPr>
          <t xml:space="preserve">
siin täita lisatotluse summa, mis peab kajastuma ka tulbas E.
</t>
        </r>
      </text>
    </comment>
  </commentList>
</comments>
</file>

<file path=xl/comments3.xml><?xml version="1.0" encoding="utf-8"?>
<comments xmlns="http://schemas.openxmlformats.org/spreadsheetml/2006/main">
  <authors>
    <author>maie</author>
  </authors>
  <commentList>
    <comment ref="F2" authorId="0" shapeId="0">
      <text>
        <r>
          <rPr>
            <b/>
            <sz val="8"/>
            <color indexed="81"/>
            <rFont val="Tahoma"/>
            <family val="2"/>
            <charset val="186"/>
          </rPr>
          <t>maie:</t>
        </r>
        <r>
          <rPr>
            <sz val="8"/>
            <color indexed="81"/>
            <rFont val="Tahoma"/>
            <family val="2"/>
            <charset val="186"/>
          </rPr>
          <t xml:space="preserve">
siin täita lisatotluse summa, mis peab kajastuma ka tulbas E.
</t>
        </r>
      </text>
    </comment>
  </commentList>
</comments>
</file>

<file path=xl/comments4.xml><?xml version="1.0" encoding="utf-8"?>
<comments xmlns="http://schemas.openxmlformats.org/spreadsheetml/2006/main">
  <authors>
    <author>maie</author>
  </authors>
  <commentList>
    <comment ref="F2" authorId="0" shapeId="0">
      <text>
        <r>
          <rPr>
            <b/>
            <sz val="8"/>
            <color indexed="81"/>
            <rFont val="Tahoma"/>
            <family val="2"/>
            <charset val="186"/>
          </rPr>
          <t>maie:</t>
        </r>
        <r>
          <rPr>
            <sz val="8"/>
            <color indexed="81"/>
            <rFont val="Tahoma"/>
            <family val="2"/>
            <charset val="186"/>
          </rPr>
          <t xml:space="preserve">
siin täita lisatotluse summa, mis peab kajastuma ka tulbas E.
</t>
        </r>
      </text>
    </comment>
  </commentList>
</comments>
</file>

<file path=xl/comments5.xml><?xml version="1.0" encoding="utf-8"?>
<comments xmlns="http://schemas.openxmlformats.org/spreadsheetml/2006/main">
  <authors>
    <author>maie</author>
  </authors>
  <commentList>
    <comment ref="F2" authorId="0" shapeId="0">
      <text>
        <r>
          <rPr>
            <b/>
            <sz val="8"/>
            <color indexed="81"/>
            <rFont val="Tahoma"/>
            <family val="2"/>
            <charset val="186"/>
          </rPr>
          <t>maie:</t>
        </r>
        <r>
          <rPr>
            <sz val="8"/>
            <color indexed="81"/>
            <rFont val="Tahoma"/>
            <family val="2"/>
            <charset val="186"/>
          </rPr>
          <t xml:space="preserve">
siin täita lisatotluse summa, mis peab kajastuma ka tulbas E.
</t>
        </r>
      </text>
    </comment>
  </commentList>
</comments>
</file>

<file path=xl/comments6.xml><?xml version="1.0" encoding="utf-8"?>
<comments xmlns="http://schemas.openxmlformats.org/spreadsheetml/2006/main">
  <authors>
    <author>maie</author>
  </authors>
  <commentList>
    <comment ref="F2" authorId="0" shapeId="0">
      <text>
        <r>
          <rPr>
            <b/>
            <sz val="8"/>
            <color indexed="81"/>
            <rFont val="Tahoma"/>
            <family val="2"/>
            <charset val="186"/>
          </rPr>
          <t>maie:</t>
        </r>
        <r>
          <rPr>
            <sz val="8"/>
            <color indexed="81"/>
            <rFont val="Tahoma"/>
            <family val="2"/>
            <charset val="186"/>
          </rPr>
          <t xml:space="preserve">
siin täita lisatotluse summa, mis peab kajastuma ka tulbas E.
</t>
        </r>
      </text>
    </comment>
  </commentList>
</comments>
</file>

<file path=xl/comments7.xml><?xml version="1.0" encoding="utf-8"?>
<comments xmlns="http://schemas.openxmlformats.org/spreadsheetml/2006/main">
  <authors>
    <author>maie</author>
  </authors>
  <commentList>
    <comment ref="F2" authorId="0" shapeId="0">
      <text>
        <r>
          <rPr>
            <b/>
            <sz val="8"/>
            <color indexed="81"/>
            <rFont val="Tahoma"/>
            <family val="2"/>
            <charset val="186"/>
          </rPr>
          <t>maie:</t>
        </r>
        <r>
          <rPr>
            <sz val="8"/>
            <color indexed="81"/>
            <rFont val="Tahoma"/>
            <family val="2"/>
            <charset val="186"/>
          </rPr>
          <t xml:space="preserve">
siin täita lisatotluse summa, mis peab kajastuma ka tulbas E.
</t>
        </r>
      </text>
    </comment>
  </commentList>
</comments>
</file>

<file path=xl/comments8.xml><?xml version="1.0" encoding="utf-8"?>
<comments xmlns="http://schemas.openxmlformats.org/spreadsheetml/2006/main">
  <authors>
    <author>maie</author>
  </authors>
  <commentList>
    <comment ref="F2" authorId="0" shapeId="0">
      <text>
        <r>
          <rPr>
            <b/>
            <sz val="8"/>
            <color indexed="81"/>
            <rFont val="Tahoma"/>
            <family val="2"/>
            <charset val="186"/>
          </rPr>
          <t>maie:</t>
        </r>
        <r>
          <rPr>
            <sz val="8"/>
            <color indexed="81"/>
            <rFont val="Tahoma"/>
            <family val="2"/>
            <charset val="186"/>
          </rPr>
          <t xml:space="preserve">
siin täita lisatotluse summa, mis peab kajastuma ka tulbas E.
</t>
        </r>
      </text>
    </comment>
  </commentList>
</comments>
</file>

<file path=xl/comments9.xml><?xml version="1.0" encoding="utf-8"?>
<comments xmlns="http://schemas.openxmlformats.org/spreadsheetml/2006/main">
  <authors>
    <author>maie</author>
  </authors>
  <commentList>
    <comment ref="F2" authorId="0" shapeId="0">
      <text>
        <r>
          <rPr>
            <b/>
            <sz val="8"/>
            <color indexed="81"/>
            <rFont val="Tahoma"/>
            <family val="2"/>
            <charset val="186"/>
          </rPr>
          <t>maie:</t>
        </r>
        <r>
          <rPr>
            <sz val="8"/>
            <color indexed="81"/>
            <rFont val="Tahoma"/>
            <family val="2"/>
            <charset val="186"/>
          </rPr>
          <t xml:space="preserve">
siin täita lisatotluse summa, mis peab kajastuma ka tulbas E.
</t>
        </r>
      </text>
    </comment>
  </commentList>
</comments>
</file>

<file path=xl/sharedStrings.xml><?xml version="1.0" encoding="utf-8"?>
<sst xmlns="http://schemas.openxmlformats.org/spreadsheetml/2006/main" count="15146" uniqueCount="2219">
  <si>
    <t>2011.a. kinnitatud eelarve    (ilma sihtlaeku-misteta ja ületoomis-teta)</t>
  </si>
  <si>
    <t>2010.eel-arve täitmine- eurodes</t>
  </si>
  <si>
    <t>Kulud elektrile</t>
  </si>
  <si>
    <t>55113</t>
  </si>
  <si>
    <t>Kulud veele ja kanalisatsioonile</t>
  </si>
  <si>
    <t>55114</t>
  </si>
  <si>
    <t>Kulud korrashoiule</t>
  </si>
  <si>
    <t>55115</t>
  </si>
  <si>
    <t>Kulud valvele</t>
  </si>
  <si>
    <t>55116</t>
  </si>
  <si>
    <t>Kulud jooksvale remondile</t>
  </si>
  <si>
    <t>55117</t>
  </si>
  <si>
    <t>Kindlustusmaksed</t>
  </si>
  <si>
    <t>55118</t>
  </si>
  <si>
    <t>Üüri- ja rendimaksed</t>
  </si>
  <si>
    <t>55119</t>
  </si>
  <si>
    <t>Muud majandamiskulud</t>
  </si>
  <si>
    <r>
      <t>5512</t>
    </r>
    <r>
      <rPr>
        <b/>
        <sz val="8"/>
        <rFont val="Arial"/>
        <family val="2"/>
      </rPr>
      <t>(55124-55129)</t>
    </r>
  </si>
  <si>
    <t>Rajatiste majandamiskulud</t>
  </si>
  <si>
    <t>55124</t>
  </si>
  <si>
    <t>55125</t>
  </si>
  <si>
    <t>55126</t>
  </si>
  <si>
    <t>55129</t>
  </si>
  <si>
    <r>
      <t>5513</t>
    </r>
    <r>
      <rPr>
        <b/>
        <sz val="8"/>
        <rFont val="Arial"/>
        <family val="2"/>
      </rPr>
      <t>(55131-55136)</t>
    </r>
  </si>
  <si>
    <t>Sõidukite ülalpidamise kulud, v.a kaitseotstarbelised kulud</t>
  </si>
  <si>
    <t>55131</t>
  </si>
  <si>
    <t>Kulud kütusele</t>
  </si>
  <si>
    <t>55132</t>
  </si>
  <si>
    <t>Kulud remondile ja hooldusele</t>
  </si>
  <si>
    <t>55133</t>
  </si>
  <si>
    <t>55134</t>
  </si>
  <si>
    <t>55135</t>
  </si>
  <si>
    <t>Isikliku sõiduauto kasuamise kulud</t>
  </si>
  <si>
    <t>55136</t>
  </si>
  <si>
    <t>Muud sõidukite ülalpidamise kulud</t>
  </si>
  <si>
    <r>
      <t>5514</t>
    </r>
    <r>
      <rPr>
        <b/>
        <sz val="8"/>
        <rFont val="Arial"/>
        <family val="2"/>
      </rPr>
      <t>(55141-55146)</t>
    </r>
  </si>
  <si>
    <t>Info- ja kommunikatsioonitehnoloogia kulud</t>
  </si>
  <si>
    <t>55141</t>
  </si>
  <si>
    <t>Kulud riist- ja tarkvara ostmiseks</t>
  </si>
  <si>
    <t>55142</t>
  </si>
  <si>
    <t>Kulud riistvara remondile ja hooldusele</t>
  </si>
  <si>
    <t>55143</t>
  </si>
  <si>
    <t>Kulud riist- ja tarkvara rendile</t>
  </si>
  <si>
    <t>55144</t>
  </si>
  <si>
    <t>Kulud andmesidele</t>
  </si>
  <si>
    <t>55145</t>
  </si>
  <si>
    <t>Muud info ja kommunikatsioonitehnoloogia kulud</t>
  </si>
  <si>
    <t>55146</t>
  </si>
  <si>
    <t>Telefonide ost</t>
  </si>
  <si>
    <r>
      <t>5515</t>
    </r>
    <r>
      <rPr>
        <b/>
        <sz val="8"/>
        <rFont val="Arial"/>
        <family val="2"/>
      </rPr>
      <t>(55151-55159)</t>
    </r>
  </si>
  <si>
    <t>Inventari kulud, v.a infotehnoloogia ja kaitseotstarbelised kulud</t>
  </si>
  <si>
    <t>55151</t>
  </si>
  <si>
    <t>Ruumide sisustus, mööbel</t>
  </si>
  <si>
    <t>55152</t>
  </si>
  <si>
    <t>Büroomasinad, olmetehnika</t>
  </si>
  <si>
    <t>põhjendused muutuste ja lisataotluste kohta</t>
  </si>
  <si>
    <t>2012.a.eel-arve projekt koos lisataotlus-tega</t>
  </si>
  <si>
    <t>riigirahade muudatus</t>
  </si>
  <si>
    <t>Kulude suurendus</t>
  </si>
  <si>
    <t xml:space="preserve">KOKKU   HARIDUS     2012.a. eelarve projekt </t>
  </si>
  <si>
    <t>Haridusüritused  2012.a. eelarve projekt</t>
  </si>
  <si>
    <t xml:space="preserve">  Muud hariduskulud 2012.a. eelarve projekt</t>
  </si>
  <si>
    <t xml:space="preserve">Waldorfühing  2012.a. eelarve projekt </t>
  </si>
  <si>
    <t xml:space="preserve">LA  KOKKU     2012.a. eelarve projekt </t>
  </si>
  <si>
    <t>Kokku  huvikoolid    2012.a. eelarve projekt</t>
  </si>
  <si>
    <t>Tulude muudatus</t>
  </si>
  <si>
    <t>Kokku kulude suurendus</t>
  </si>
  <si>
    <t>Kokku  tulude muudatus(vähenemine)</t>
  </si>
  <si>
    <t>kokku kulude muudatus</t>
  </si>
  <si>
    <t>projekti raha jääk ületoodud</t>
  </si>
  <si>
    <t>55153</t>
  </si>
  <si>
    <t>Inventari remondikulud</t>
  </si>
  <si>
    <t>55154</t>
  </si>
  <si>
    <t>Inventari rent</t>
  </si>
  <si>
    <t>55155</t>
  </si>
  <si>
    <t>Õppeotstarbeline inventar</t>
  </si>
  <si>
    <t>55159</t>
  </si>
  <si>
    <t>Muud inventarikulud</t>
  </si>
  <si>
    <t>5516</t>
  </si>
  <si>
    <t>Masinate ja seadm. ülalpidam.kulud, v.a. infotehn. ja kaitseotstarb. kulud</t>
  </si>
  <si>
    <t>5521</t>
  </si>
  <si>
    <t>Toiduained ja toitlustusteenused</t>
  </si>
  <si>
    <r>
      <t>5522</t>
    </r>
    <r>
      <rPr>
        <b/>
        <sz val="8"/>
        <rFont val="Arial"/>
        <family val="2"/>
      </rPr>
      <t>(55221-55223)</t>
    </r>
  </si>
  <si>
    <t>Meditsiinikulud ja hügieenitarbed</t>
  </si>
  <si>
    <t>55221</t>
  </si>
  <si>
    <t>Hügieenitarbed</t>
  </si>
  <si>
    <t>55222</t>
  </si>
  <si>
    <t>Ravimid, töökaitsevahendid</t>
  </si>
  <si>
    <t>55223</t>
  </si>
  <si>
    <t>Tervisekontroll</t>
  </si>
  <si>
    <t>5523</t>
  </si>
  <si>
    <t>Teavikud ja kunstiesemed</t>
  </si>
  <si>
    <r>
      <t>5524</t>
    </r>
    <r>
      <rPr>
        <b/>
        <sz val="8"/>
        <rFont val="Arial"/>
        <family val="2"/>
      </rPr>
      <t>(55241-55245)</t>
    </r>
  </si>
  <si>
    <t>Õppevahendid</t>
  </si>
  <si>
    <t>55241</t>
  </si>
  <si>
    <t>Kulud õpikutele</t>
  </si>
  <si>
    <t>55242</t>
  </si>
  <si>
    <t>Kulud õpikutele tasandusfondist</t>
  </si>
  <si>
    <t>55243</t>
  </si>
  <si>
    <t>Kulud muudele õppevahenditele</t>
  </si>
  <si>
    <t>55244</t>
  </si>
  <si>
    <t>Kulud kolmandate isikute koolitusele</t>
  </si>
  <si>
    <t>55245</t>
  </si>
  <si>
    <t>Töövihikud</t>
  </si>
  <si>
    <t>55251</t>
  </si>
  <si>
    <t>Kommunikatsiooni-,kultuuri-ja vaba aja sisustamise kulud</t>
  </si>
  <si>
    <t>55266</t>
  </si>
  <si>
    <t>Nõustamisteenus</t>
  </si>
  <si>
    <t>5539</t>
  </si>
  <si>
    <t>Muu erivarustus ja erimaterjalid(kemikaalid)</t>
  </si>
  <si>
    <t>5540</t>
  </si>
  <si>
    <t>Muud mitmesugused majanduskulud</t>
  </si>
  <si>
    <t>6011</t>
  </si>
  <si>
    <t>Käibemaksukulu</t>
  </si>
  <si>
    <t>6502</t>
  </si>
  <si>
    <t>Intressi- ja viivisekulud kapitaliliisingult</t>
  </si>
  <si>
    <t>1551</t>
  </si>
  <si>
    <t>Rajatiste ja hoonete soetamine ja renoveerimine</t>
  </si>
  <si>
    <t>1554</t>
  </si>
  <si>
    <t>Masinate ja seadmete, sh transpordivahendite soetamine ja renoveerimine</t>
  </si>
  <si>
    <t>1555</t>
  </si>
  <si>
    <t>taotlused, valemi viga rajatiste maj.kuludes</t>
  </si>
  <si>
    <t>lumesaan</t>
  </si>
  <si>
    <t>lumetõrjekulud</t>
  </si>
  <si>
    <t>Info- ja kommunikatsioonitehnoloogia seadmete soetamine ja renoveerimine</t>
  </si>
  <si>
    <t>2082</t>
  </si>
  <si>
    <t>Kapitaliliisingu maksed</t>
  </si>
  <si>
    <t>KULUD JA FINANTSEERIMISTEHINGUD KOKKU</t>
  </si>
  <si>
    <t xml:space="preserve">TULUD  KOKKU    </t>
  </si>
  <si>
    <t>Kaupade ja teenuste müük</t>
  </si>
  <si>
    <t>personali toiduraha</t>
  </si>
  <si>
    <t>töövihikute müük</t>
  </si>
  <si>
    <t>Toetused</t>
  </si>
  <si>
    <t>Kultuurkapital</t>
  </si>
  <si>
    <t>Kultuuriministeerium</t>
  </si>
  <si>
    <t>Maavalitsus</t>
  </si>
  <si>
    <t>muud residendid, sponsorid</t>
  </si>
  <si>
    <t xml:space="preserve">Haridus- ja Teadusministeerium </t>
  </si>
  <si>
    <t xml:space="preserve">                                           s.h. linn</t>
  </si>
  <si>
    <t xml:space="preserve">                                         kokku riik</t>
  </si>
  <si>
    <t>Linna pool lasteaia kohamaksuks  2000.-kr.</t>
  </si>
  <si>
    <t>Kooliõpilase kohamaks linna pool  565.-kr.</t>
  </si>
  <si>
    <t>linna pool lastea.kohamaks 127,82€</t>
  </si>
  <si>
    <t>kooli kohamaks linna pool  36,11 €</t>
  </si>
  <si>
    <t>kokku linna pool</t>
  </si>
  <si>
    <t xml:space="preserve">Viljandist koolis, 10.09.10 seisuga </t>
  </si>
  <si>
    <t>riigi poolt täpsustatakse</t>
  </si>
  <si>
    <t>hiljem täpsustatakse</t>
  </si>
  <si>
    <t>2011.a.-st laekunud,kuid kasutamata jääk</t>
  </si>
  <si>
    <t>Keskkonnainvesteeringute Keskus  KIK</t>
  </si>
  <si>
    <t>Muud tulud</t>
  </si>
  <si>
    <t>Käibemaksu tagastamine</t>
  </si>
  <si>
    <t>2010.a. kinnitatud eelarve(ilma sihtlaekumisteta ja ületoomisteta)</t>
  </si>
  <si>
    <t>2009.a.eel-arve täitmine</t>
  </si>
  <si>
    <t>Viljandimaa Omavalitsuste Liit</t>
  </si>
  <si>
    <t>32</t>
  </si>
  <si>
    <t>35</t>
  </si>
  <si>
    <t>38</t>
  </si>
  <si>
    <t>3220 1</t>
  </si>
  <si>
    <t>3220 2</t>
  </si>
  <si>
    <t>3220 3</t>
  </si>
  <si>
    <t>3220 4</t>
  </si>
  <si>
    <t>3220 9</t>
  </si>
  <si>
    <t>3220 5</t>
  </si>
  <si>
    <t>3220 6</t>
  </si>
  <si>
    <t xml:space="preserve">Vanemate poolt kaetav osa õppekuludes </t>
  </si>
  <si>
    <t>lasteaedade toiduraha</t>
  </si>
  <si>
    <t>kaotatud õpikud, raamatud,teenused,kursused</t>
  </si>
  <si>
    <t>haridusasutuste ruumide üüritulu, kommunaalteenused</t>
  </si>
  <si>
    <t>3888 1</t>
  </si>
  <si>
    <t>Kokku</t>
  </si>
  <si>
    <t>3500 02</t>
  </si>
  <si>
    <t>3500 00</t>
  </si>
  <si>
    <t>3500 03</t>
  </si>
  <si>
    <t>3500 8</t>
  </si>
  <si>
    <t xml:space="preserve">muud tulud haridusalasest tegevusest,maagümn. kunstiringitasu </t>
  </si>
  <si>
    <t>4134</t>
  </si>
  <si>
    <t>Õppetoetused (koolipiim)</t>
  </si>
  <si>
    <t>Materiaalse ja immateriaalse vara soetamine ja renoveerimine</t>
  </si>
  <si>
    <t>Muud eraldised</t>
  </si>
  <si>
    <t>155</t>
  </si>
  <si>
    <t>Finantseerimistehingud</t>
  </si>
  <si>
    <t>Personalikulud</t>
  </si>
  <si>
    <t>50</t>
  </si>
  <si>
    <t>Majandamiskulud</t>
  </si>
  <si>
    <t>55</t>
  </si>
  <si>
    <t>41, 45</t>
  </si>
  <si>
    <t>Muud kulud</t>
  </si>
  <si>
    <t>60,65</t>
  </si>
  <si>
    <t>Laste arv eelarve aluseks</t>
  </si>
  <si>
    <t>õpilaste arv eelarve aluseks</t>
  </si>
  <si>
    <t>SA Archimedes</t>
  </si>
  <si>
    <t xml:space="preserve">SA Archimedes ületulnud kasutamata jääk LA Midrimaa </t>
  </si>
  <si>
    <t xml:space="preserve">2011.a. kulueelarve kontrollarv </t>
  </si>
  <si>
    <t>Kaitseministeerium</t>
  </si>
  <si>
    <t>Tiigrihüpe SA</t>
  </si>
  <si>
    <t>3500 99</t>
  </si>
  <si>
    <t>Eesti Rahvuskultuuri Fond SA</t>
  </si>
  <si>
    <t>kaotatud õpikud, raamatud</t>
  </si>
  <si>
    <t>SA Innove Elukestva Õppe Arendamise SA-Valuoja PK</t>
  </si>
  <si>
    <t>Õppelaenud</t>
  </si>
  <si>
    <t>Omavalitsuste Liit</t>
  </si>
  <si>
    <t xml:space="preserve">laste arv koolis kokku </t>
  </si>
  <si>
    <t>laste arv lasteaias kokku</t>
  </si>
  <si>
    <t>Viljandist lasteaias</t>
  </si>
  <si>
    <t>4502</t>
  </si>
  <si>
    <t>Finantseerimine Helile kõik kokku</t>
  </si>
  <si>
    <t>s.h.õpetajatele</t>
  </si>
  <si>
    <t>Investeeringud</t>
  </si>
  <si>
    <t>lasteaiaõpet.koolitus</t>
  </si>
  <si>
    <t>koolilõuna</t>
  </si>
  <si>
    <t>26</t>
  </si>
  <si>
    <t>Kooliminekutoetus</t>
  </si>
  <si>
    <t xml:space="preserve">             </t>
  </si>
  <si>
    <t>Strassburgist laekub loodetavasti 5752€</t>
  </si>
  <si>
    <t>Eesti Vabariigi aastapäev</t>
  </si>
  <si>
    <t>Muusikaüritused</t>
  </si>
  <si>
    <t>Koolid kokku  2012.a. eelarve projekt</t>
  </si>
  <si>
    <t>55110</t>
  </si>
  <si>
    <t>Lumetõrje kulud</t>
  </si>
  <si>
    <t>Spordistipendiumid</t>
  </si>
  <si>
    <t>2011..eelarve projekt eurodes</t>
  </si>
  <si>
    <t>muudatus</t>
  </si>
  <si>
    <t>tegelik kulu kroonides</t>
  </si>
  <si>
    <t>tegelik kulu eurodes</t>
  </si>
  <si>
    <t>Hooldajatoetus</t>
  </si>
  <si>
    <t>Puuetega laste hooldajatoetus</t>
  </si>
  <si>
    <t>Kadunukeste vedu, matused</t>
  </si>
  <si>
    <t>Sotsiaaltöötajate päev</t>
  </si>
  <si>
    <t>Eakate päev</t>
  </si>
  <si>
    <t>eelarve kontrollarv</t>
  </si>
  <si>
    <t>summa, mille võrra kontrollarvu ületatakse</t>
  </si>
  <si>
    <t>3221 4</t>
  </si>
  <si>
    <t>rikutud raamatud, viivised</t>
  </si>
  <si>
    <t>3221 3</t>
  </si>
  <si>
    <t>tasulised teenused</t>
  </si>
  <si>
    <t>3221 6</t>
  </si>
  <si>
    <t xml:space="preserve"> ruumide üür</t>
  </si>
  <si>
    <t>3221 5</t>
  </si>
  <si>
    <t>3221 2</t>
  </si>
  <si>
    <t>piletitulu</t>
  </si>
  <si>
    <t>3221 1</t>
  </si>
  <si>
    <t>ringitasu</t>
  </si>
  <si>
    <t>kommunaalteenused</t>
  </si>
  <si>
    <t>KIK</t>
  </si>
  <si>
    <t>Eesti Koolispordi Liit</t>
  </si>
  <si>
    <t>Eesti Olümpiakomitee</t>
  </si>
  <si>
    <t>klubidelt noorsoospordiks</t>
  </si>
  <si>
    <t>muud residendid, eraisik, sponsorid</t>
  </si>
  <si>
    <t>Eesti Noorsootöökeskus-Har.-ja Teadusministeerium</t>
  </si>
  <si>
    <t>3221 9</t>
  </si>
  <si>
    <t>muud tulud kultuurialasest tegevusest</t>
  </si>
  <si>
    <t>3221 7</t>
  </si>
  <si>
    <t>laagrid, lastevanemate osamaks</t>
  </si>
  <si>
    <t>3221 0</t>
  </si>
  <si>
    <t>Veetorni annetused</t>
  </si>
  <si>
    <t>ruumide üür</t>
  </si>
  <si>
    <t>3222 4</t>
  </si>
  <si>
    <t>3224 4</t>
  </si>
  <si>
    <t>Inkeri toit</t>
  </si>
  <si>
    <t>3224 5</t>
  </si>
  <si>
    <t>Supiköök</t>
  </si>
  <si>
    <t>3224 6</t>
  </si>
  <si>
    <t>Inkeri teenused</t>
  </si>
  <si>
    <t>muud mitteresidendid</t>
  </si>
  <si>
    <t>3222 3</t>
  </si>
  <si>
    <t>kommunaalteenused spordikuplilt</t>
  </si>
  <si>
    <t>Eestimaa spordiliit Jõud</t>
  </si>
  <si>
    <r>
      <t>Toetused</t>
    </r>
    <r>
      <rPr>
        <b/>
        <sz val="10"/>
        <color indexed="10"/>
        <rFont val="Arial"/>
        <family val="2"/>
      </rPr>
      <t>(2010 ilma ületulnud jäägita)</t>
    </r>
  </si>
  <si>
    <t>kontrollarvu kontroll</t>
  </si>
  <si>
    <t>Hüvitised (koondamine)</t>
  </si>
  <si>
    <t>36,11*17*12=7366,44</t>
  </si>
  <si>
    <t>127,82*24*12=36812,16</t>
  </si>
  <si>
    <t>õppekulud</t>
  </si>
  <si>
    <t>Õppeotstarbeline inventar LTT</t>
  </si>
  <si>
    <r>
      <t>5002</t>
    </r>
    <r>
      <rPr>
        <b/>
        <sz val="8"/>
        <rFont val="Arial"/>
        <family val="2"/>
        <charset val="186"/>
      </rPr>
      <t>(50020-50023)</t>
    </r>
  </si>
  <si>
    <r>
      <t>5063</t>
    </r>
    <r>
      <rPr>
        <b/>
        <sz val="8"/>
        <rFont val="Arial"/>
        <family val="2"/>
        <charset val="186"/>
      </rPr>
      <t>(50630-50631)</t>
    </r>
  </si>
  <si>
    <r>
      <t>5064</t>
    </r>
    <r>
      <rPr>
        <b/>
        <sz val="8"/>
        <rFont val="Arial"/>
        <family val="2"/>
        <charset val="186"/>
      </rPr>
      <t>(50640-50641)</t>
    </r>
  </si>
  <si>
    <r>
      <t>5500</t>
    </r>
    <r>
      <rPr>
        <b/>
        <sz val="8"/>
        <rFont val="Arial"/>
        <family val="2"/>
        <charset val="186"/>
      </rPr>
      <t>(55000-55009)</t>
    </r>
  </si>
  <si>
    <r>
      <t>5503</t>
    </r>
    <r>
      <rPr>
        <b/>
        <sz val="8"/>
        <rFont val="Arial"/>
        <family val="2"/>
        <charset val="186"/>
      </rPr>
      <t>(550301-550302)</t>
    </r>
  </si>
  <si>
    <r>
      <t>5504</t>
    </r>
    <r>
      <rPr>
        <b/>
        <sz val="8"/>
        <rFont val="Arial"/>
        <family val="2"/>
        <charset val="186"/>
      </rPr>
      <t>(55041-55043)</t>
    </r>
  </si>
  <si>
    <r>
      <t>5511</t>
    </r>
    <r>
      <rPr>
        <b/>
        <sz val="8"/>
        <rFont val="Arial"/>
        <family val="2"/>
        <charset val="186"/>
      </rPr>
      <t>(55111-55119)</t>
    </r>
  </si>
  <si>
    <r>
      <t>5512</t>
    </r>
    <r>
      <rPr>
        <b/>
        <sz val="8"/>
        <rFont val="Arial"/>
        <family val="2"/>
        <charset val="186"/>
      </rPr>
      <t>(55124-55129)</t>
    </r>
  </si>
  <si>
    <r>
      <t>5513</t>
    </r>
    <r>
      <rPr>
        <b/>
        <sz val="8"/>
        <rFont val="Arial"/>
        <family val="2"/>
        <charset val="186"/>
      </rPr>
      <t>(55131-55136)</t>
    </r>
  </si>
  <si>
    <r>
      <t>5514</t>
    </r>
    <r>
      <rPr>
        <b/>
        <sz val="8"/>
        <rFont val="Arial"/>
        <family val="2"/>
        <charset val="186"/>
      </rPr>
      <t>(55141-55146)</t>
    </r>
  </si>
  <si>
    <r>
      <t>5515</t>
    </r>
    <r>
      <rPr>
        <b/>
        <sz val="8"/>
        <rFont val="Arial"/>
        <family val="2"/>
        <charset val="186"/>
      </rPr>
      <t>(55151-55159)</t>
    </r>
  </si>
  <si>
    <r>
      <t>5522</t>
    </r>
    <r>
      <rPr>
        <b/>
        <sz val="8"/>
        <rFont val="Arial"/>
        <family val="2"/>
        <charset val="186"/>
      </rPr>
      <t>(55221-55223)</t>
    </r>
  </si>
  <si>
    <r>
      <t>5524</t>
    </r>
    <r>
      <rPr>
        <b/>
        <sz val="8"/>
        <rFont val="Arial"/>
        <family val="2"/>
        <charset val="186"/>
      </rPr>
      <t>(55241-55245)</t>
    </r>
  </si>
  <si>
    <t>s.h.lisa-taotlused</t>
  </si>
  <si>
    <t>2010.a.-st laekunud,kuid kasutamata jääk</t>
  </si>
  <si>
    <t>taotlus lumetõrje kuludeks</t>
  </si>
  <si>
    <t>elamust rem.tööline- palk+maksud</t>
  </si>
  <si>
    <t>muud taotlused</t>
  </si>
  <si>
    <t>tuludes vähendamine seoses toiduraha soodustusega</t>
  </si>
  <si>
    <t>2011.a.eelarve projekt</t>
  </si>
  <si>
    <t>KULUD MAJANDUSLIKU SISU JÄRGI</t>
  </si>
  <si>
    <t>4500</t>
  </si>
  <si>
    <t>Sihtotstarbelised eraldised jooksvateks kuludeks</t>
  </si>
  <si>
    <r>
      <t>5002</t>
    </r>
    <r>
      <rPr>
        <b/>
        <sz val="8"/>
        <rFont val="Arial"/>
        <family val="2"/>
      </rPr>
      <t>(50020-50023)</t>
    </r>
  </si>
  <si>
    <t>Töötajate töötasu</t>
  </si>
  <si>
    <t>50020</t>
  </si>
  <si>
    <t>Õpetajate töötasu üldhariduskoolides(hariduse tasandusfondist)</t>
  </si>
  <si>
    <t>50021</t>
  </si>
  <si>
    <t>Töötajate töötasu v.a õpetajad</t>
  </si>
  <si>
    <t>50022</t>
  </si>
  <si>
    <t>Hüvised (koondamine)</t>
  </si>
  <si>
    <t>50023</t>
  </si>
  <si>
    <t>Muud töötasudena käsitletavad toetused</t>
  </si>
  <si>
    <t>5005</t>
  </si>
  <si>
    <t>Töövõtulepingu alusel füüsilistele isikutele makstav tasu</t>
  </si>
  <si>
    <t>5051</t>
  </si>
  <si>
    <t>5053</t>
  </si>
  <si>
    <t>Erisoodustuse sõidukulud</t>
  </si>
  <si>
    <t>5061</t>
  </si>
  <si>
    <t>Sotsiaalmaks erisoodustustelt</t>
  </si>
  <si>
    <t>5062</t>
  </si>
  <si>
    <t>Tulumaks erisoodustustelt</t>
  </si>
  <si>
    <r>
      <t>5063</t>
    </r>
    <r>
      <rPr>
        <b/>
        <sz val="8"/>
        <rFont val="Arial"/>
        <family val="2"/>
      </rPr>
      <t>(50630-50631)</t>
    </r>
  </si>
  <si>
    <t>Sotsiaalmaksu kulu, v.a erisoodustustelt ja erijuhtudel</t>
  </si>
  <si>
    <t>50630</t>
  </si>
  <si>
    <t>Õpetajate sotsiaalmaks(hariduse tasandusfondist)</t>
  </si>
  <si>
    <t>50631</t>
  </si>
  <si>
    <t>Töötajate v.a. õpetajad sotsiaalmaks</t>
  </si>
  <si>
    <r>
      <t>5064</t>
    </r>
    <r>
      <rPr>
        <b/>
        <sz val="8"/>
        <rFont val="Arial"/>
        <family val="2"/>
      </rPr>
      <t>(50640-50641)</t>
    </r>
  </si>
  <si>
    <t>Töötuskindlustusmakse kulu</t>
  </si>
  <si>
    <t>50640</t>
  </si>
  <si>
    <t xml:space="preserve">Õpetajate töötuskindlustus(hariduse tasandusfondist) </t>
  </si>
  <si>
    <t>50641</t>
  </si>
  <si>
    <t>Töötajate v.a. õpetajate töötuskindlustusmakse</t>
  </si>
  <si>
    <r>
      <t>5500</t>
    </r>
    <r>
      <rPr>
        <b/>
        <sz val="8"/>
        <rFont val="Arial"/>
        <family val="2"/>
      </rPr>
      <t>(55000-55009)</t>
    </r>
  </si>
  <si>
    <t>Administreerimiskulud</t>
  </si>
  <si>
    <t>55000</t>
  </si>
  <si>
    <t>Bürookulud</t>
  </si>
  <si>
    <t>55001</t>
  </si>
  <si>
    <t>Raamatud, ajalehed, ajakirjad, muud trükised</t>
  </si>
  <si>
    <t>55002</t>
  </si>
  <si>
    <t>Paljundus- ja printimiskulud</t>
  </si>
  <si>
    <t>55003</t>
  </si>
  <si>
    <t>Sidekulud</t>
  </si>
  <si>
    <t>55004</t>
  </si>
  <si>
    <t>Postikulud</t>
  </si>
  <si>
    <t>55005</t>
  </si>
  <si>
    <t>Esindus ja vastuvõtukulud</t>
  </si>
  <si>
    <t>55006</t>
  </si>
  <si>
    <t>Kingitused ja auhinnad kolmandatele isikutele</t>
  </si>
  <si>
    <t>55008</t>
  </si>
  <si>
    <t>Kulud info- ja Rp teenustele k.a. ajalehekuulutused</t>
  </si>
  <si>
    <t>55009</t>
  </si>
  <si>
    <t>Muud admisnistreerimisekulud</t>
  </si>
  <si>
    <r>
      <t>5503</t>
    </r>
    <r>
      <rPr>
        <b/>
        <sz val="8"/>
        <rFont val="Arial"/>
        <family val="2"/>
      </rPr>
      <t>(550301-550302)</t>
    </r>
  </si>
  <si>
    <t>Lähetuskulud</t>
  </si>
  <si>
    <t>550301</t>
  </si>
  <si>
    <t>Kodumaised lähetused</t>
  </si>
  <si>
    <t>550302</t>
  </si>
  <si>
    <t>Välismaised lähetused</t>
  </si>
  <si>
    <r>
      <t>5504</t>
    </r>
    <r>
      <rPr>
        <b/>
        <sz val="8"/>
        <rFont val="Arial"/>
        <family val="2"/>
      </rPr>
      <t>(55041-55043)</t>
    </r>
  </si>
  <si>
    <t>Koolituskulud oma töötajatele</t>
  </si>
  <si>
    <t>55041</t>
  </si>
  <si>
    <t>Koolituskulud</t>
  </si>
  <si>
    <t>55042</t>
  </si>
  <si>
    <t>Koolituskulud tasandusfondist</t>
  </si>
  <si>
    <t>55043</t>
  </si>
  <si>
    <t>Koolituslähetused</t>
  </si>
  <si>
    <r>
      <t>5511</t>
    </r>
    <r>
      <rPr>
        <b/>
        <sz val="8"/>
        <rFont val="Arial"/>
        <family val="2"/>
      </rPr>
      <t>(55111-55119)</t>
    </r>
  </si>
  <si>
    <t>Kinnistute, hoonete ja ruumide majandamiskulud</t>
  </si>
  <si>
    <t>55111</t>
  </si>
  <si>
    <t>Kulud küttele</t>
  </si>
  <si>
    <t>55112</t>
  </si>
  <si>
    <t xml:space="preserve">KOKKU  KULTUUR  2012.a. eelarve projekt </t>
  </si>
  <si>
    <t xml:space="preserve">Kultuuriüritused.      2012.a. eelarve projekt </t>
  </si>
  <si>
    <t>laekumised eraisikutelt hooldusravi katteks</t>
  </si>
  <si>
    <t>3224</t>
  </si>
  <si>
    <t>Spordiüritused           2012.a. eelarve projekt</t>
  </si>
  <si>
    <t xml:space="preserve">Kokku  SOTSIAAL  2012.a. eelarve projekt </t>
  </si>
  <si>
    <t xml:space="preserve">Kokku  SPORT     2012.a. eelarve projekt </t>
  </si>
  <si>
    <t>2010. eel-arve täitmine</t>
  </si>
  <si>
    <t>2011. a kinnitatud eelarve    (sihtlaeku-misteta ja ületoomis-teta)</t>
  </si>
  <si>
    <t>asutuse nimetus</t>
  </si>
  <si>
    <t>jrk.nr.</t>
  </si>
  <si>
    <t>ringitundide, pikapäeva-rühma tundide arv koolis</t>
  </si>
  <si>
    <t>ameti-koha suurus</t>
  </si>
  <si>
    <t>lisa-tasu</t>
  </si>
  <si>
    <t>Kokku kinnitatud palk</t>
  </si>
  <si>
    <t>valem</t>
  </si>
  <si>
    <t>Kokku kuu</t>
  </si>
  <si>
    <t>* lisada vajalik arv ridu</t>
  </si>
  <si>
    <t>(asutuse nimetus)</t>
  </si>
  <si>
    <t>Jrk. nr</t>
  </si>
  <si>
    <t>ametijärk</t>
  </si>
  <si>
    <t>palga-määr</t>
  </si>
  <si>
    <t>Töötasu Kokku</t>
  </si>
  <si>
    <t>õpetaja</t>
  </si>
  <si>
    <t>pedagoog</t>
  </si>
  <si>
    <t>summa</t>
  </si>
  <si>
    <t>* tabeli täitmisel palun näide kustutada</t>
  </si>
  <si>
    <t xml:space="preserve">Lasteaed:  </t>
  </si>
  <si>
    <t>Õppemaks alampalgast</t>
  </si>
  <si>
    <t>Klassi aste</t>
  </si>
  <si>
    <t>Õpilaste arv</t>
  </si>
  <si>
    <t>Rühmade, huviringide arv</t>
  </si>
  <si>
    <t>Alampalk</t>
  </si>
  <si>
    <t>Rühmade arv kokku</t>
  </si>
  <si>
    <t>I</t>
  </si>
  <si>
    <t>Muusikakool</t>
  </si>
  <si>
    <t>Laste arv kokku</t>
  </si>
  <si>
    <t>II</t>
  </si>
  <si>
    <t xml:space="preserve">                        sh.  Viljandist</t>
  </si>
  <si>
    <t>III</t>
  </si>
  <si>
    <t>IV</t>
  </si>
  <si>
    <t>Huvikool</t>
  </si>
  <si>
    <t xml:space="preserve">                                          noorema ja keskmise rühma lapsi</t>
  </si>
  <si>
    <t>V</t>
  </si>
  <si>
    <t xml:space="preserve">                                          eelkoolilapsi</t>
  </si>
  <si>
    <t>VI</t>
  </si>
  <si>
    <t>Spordikool</t>
  </si>
  <si>
    <t xml:space="preserve">                                          osalise ajaga lapsi</t>
  </si>
  <si>
    <t>VII</t>
  </si>
  <si>
    <t xml:space="preserve">                                          erirühmalapsi</t>
  </si>
  <si>
    <t>VIII</t>
  </si>
  <si>
    <t xml:space="preserve">                                   s.h. erirühma lapsed, kelle elukoht ei ole Viljandi linn </t>
  </si>
  <si>
    <t>IX</t>
  </si>
  <si>
    <t>Kunstikool</t>
  </si>
  <si>
    <t>perekonnast 3 või enam last lasteaias</t>
  </si>
  <si>
    <t>perekonnast 2 last lasteaias, neist teine laps, v.a. LA Männimäe sõimerühmas</t>
  </si>
  <si>
    <t xml:space="preserve">Kokku </t>
  </si>
  <si>
    <t>s.h.pikapäevarühmas</t>
  </si>
  <si>
    <t>perekonnast 2 last lasteaias, neist teine laps LA Männimäe sõimerühmas</t>
  </si>
  <si>
    <t>toimetulekutoetust saavate perede lapsi lasteaias</t>
  </si>
  <si>
    <t xml:space="preserve">Õppekulu arvestus </t>
  </si>
  <si>
    <t>Õppekulu maksmise vabastus</t>
  </si>
  <si>
    <t>1.Viljandi linnas alaliselt elavale lapsele,kes on toimetulekutoetust saavast perest,</t>
  </si>
  <si>
    <t>toimetulekutoetuse saamisele järgneval kuul</t>
  </si>
  <si>
    <t xml:space="preserve">2.Viljandi linna lapsed ühest perest 3 või enam last lasteaias </t>
  </si>
  <si>
    <t>arvestatakse toidupäevade päevade arv 165</t>
  </si>
  <si>
    <t>Kõik kokku</t>
  </si>
  <si>
    <t>Finantseerimistehingu sisu:</t>
  </si>
  <si>
    <t>Asutus:</t>
  </si>
  <si>
    <t>Teenus, mille eest arve esitatakse</t>
  </si>
  <si>
    <t>Tulusumma aastas</t>
  </si>
  <si>
    <t>Kulusumma aastas</t>
  </si>
  <si>
    <t>KOKKU:</t>
  </si>
  <si>
    <t>Lisainfo ja põhjendused:</t>
  </si>
  <si>
    <t>KU208</t>
  </si>
  <si>
    <t>Turism kodulehekülg</t>
  </si>
  <si>
    <t>KU209</t>
  </si>
  <si>
    <t>KU210</t>
  </si>
  <si>
    <t>KU211</t>
  </si>
  <si>
    <t>KU212</t>
  </si>
  <si>
    <t>Turism suhted sõpruslinnadega</t>
  </si>
  <si>
    <t>KU213</t>
  </si>
  <si>
    <t>KU214</t>
  </si>
  <si>
    <t>KU215</t>
  </si>
  <si>
    <t>KU216</t>
  </si>
  <si>
    <t>KU217</t>
  </si>
  <si>
    <t>KU218</t>
  </si>
  <si>
    <t>KU219</t>
  </si>
  <si>
    <t>KU220</t>
  </si>
  <si>
    <t>KU240</t>
  </si>
  <si>
    <t>Piletimajandus</t>
  </si>
  <si>
    <t>KU225</t>
  </si>
  <si>
    <t>KU161</t>
  </si>
  <si>
    <t>Mõõdistamine</t>
  </si>
  <si>
    <t>KU171</t>
  </si>
  <si>
    <t>KU172</t>
  </si>
  <si>
    <t>Teede remont reserv</t>
  </si>
  <si>
    <t>KU174</t>
  </si>
  <si>
    <t>KU175</t>
  </si>
  <si>
    <t>KU201</t>
  </si>
  <si>
    <t>KU203</t>
  </si>
  <si>
    <t>KU238</t>
  </si>
  <si>
    <t>KU241</t>
  </si>
  <si>
    <t>KU242</t>
  </si>
  <si>
    <t>KU249</t>
  </si>
  <si>
    <t>Elektripaigaldiste kontrollmõõtmised</t>
  </si>
  <si>
    <t>KU254</t>
  </si>
  <si>
    <t>Avalikud WC'd</t>
  </si>
  <si>
    <t>KU257</t>
  </si>
  <si>
    <t>Jäätmehoolduse korraldamine</t>
  </si>
  <si>
    <t>KU261</t>
  </si>
  <si>
    <t>KU264</t>
  </si>
  <si>
    <t>KU265</t>
  </si>
  <si>
    <t>Sadevete kanalisatsiooni hooldus</t>
  </si>
  <si>
    <t>KU271</t>
  </si>
  <si>
    <t>KU278</t>
  </si>
  <si>
    <t>Pargipinkide ost ja paigaldus</t>
  </si>
  <si>
    <t>KU282</t>
  </si>
  <si>
    <t>KU289</t>
  </si>
  <si>
    <t>Pärimusmuusikafestivali täiendav jäätmemajandus</t>
  </si>
  <si>
    <t>KU304</t>
  </si>
  <si>
    <t>KU308</t>
  </si>
  <si>
    <t>KU321</t>
  </si>
  <si>
    <t>Lemmikloomade varjupaik</t>
  </si>
  <si>
    <t>KU310</t>
  </si>
  <si>
    <t>KU336</t>
  </si>
  <si>
    <t>Laste mänguväljakud</t>
  </si>
  <si>
    <t>12 kuu koosseisu töötasufond kokku</t>
  </si>
  <si>
    <t>haridus (pedag. töötajatel)</t>
  </si>
  <si>
    <t>Linna teine munitsipaal-asutus, millele esitatakse arve või mis esitab arve</t>
  </si>
  <si>
    <t>kinnita-tud kuu töötasu</t>
  </si>
  <si>
    <t>kuu töötasu-määr 1,0 kohale</t>
  </si>
  <si>
    <t>ametikoha nimetus,   koolides pedagoogi ametijärk</t>
  </si>
  <si>
    <t>Märkused, sh lisatasu kohta</t>
  </si>
  <si>
    <t>sotsiaalmaks</t>
  </si>
  <si>
    <t>töötuskindlustusmaks</t>
  </si>
  <si>
    <r>
      <t>Õppekulu tasumise soodustus</t>
    </r>
    <r>
      <rPr>
        <b/>
        <sz val="10"/>
        <color indexed="10"/>
        <rFont val="Times New Roman"/>
        <family val="1"/>
        <charset val="186"/>
      </rPr>
      <t xml:space="preserve"> 50% </t>
    </r>
    <r>
      <rPr>
        <b/>
        <sz val="10"/>
        <rFont val="Times New Roman"/>
        <family val="1"/>
        <charset val="186"/>
      </rPr>
      <t xml:space="preserve">                                                                                  </t>
    </r>
  </si>
  <si>
    <t>laste arvust kokku:         sõimelapsi</t>
  </si>
  <si>
    <t xml:space="preserve">Toidupäeva arvestus </t>
  </si>
  <si>
    <t>Kool:</t>
  </si>
  <si>
    <t xml:space="preserve">Huvikool: </t>
  </si>
  <si>
    <t>s.h.õpil.arv mitte Viljandist</t>
  </si>
  <si>
    <t xml:space="preserve">                                hommikusöök</t>
  </si>
  <si>
    <t xml:space="preserve">                                lõunasöök</t>
  </si>
  <si>
    <t xml:space="preserve">                                õhtueine</t>
  </si>
  <si>
    <t>Söögikorra</t>
  </si>
  <si>
    <t xml:space="preserve"> maksumus:</t>
  </si>
  <si>
    <t>Sööjate</t>
  </si>
  <si>
    <t>arv:</t>
  </si>
  <si>
    <t>Kokku toiduraha arvestuslik tulu aastas</t>
  </si>
  <si>
    <t>Lepingu sõlmimise kuu:</t>
  </si>
  <si>
    <t>Liisingu, rendi vms periood kuudes:</t>
  </si>
  <si>
    <t>Eeldatav intressi-määr:</t>
  </si>
  <si>
    <t>Eeldatav kogumaksumus (ilma intressita) kokku:</t>
  </si>
  <si>
    <t>Viljandi Lasteaed Karlsson</t>
  </si>
  <si>
    <t>Viljandi Lasteaed Midrimaa</t>
  </si>
  <si>
    <t>Viljandi Lasteaed Männimäe</t>
  </si>
  <si>
    <t>Viljandi Lasteaed Mesimumm</t>
  </si>
  <si>
    <t>Viljandi Jakobsoni Kool</t>
  </si>
  <si>
    <t>Viljandi Kaare Kool</t>
  </si>
  <si>
    <t>Viljandi Kesklinna Kool</t>
  </si>
  <si>
    <t>Viljandi Paalalinna Kool</t>
  </si>
  <si>
    <t>Viljandi Täiskasvanute Gümnaasium</t>
  </si>
  <si>
    <t>Viljandi Spordikool</t>
  </si>
  <si>
    <t>Viljandi Muusikakool</t>
  </si>
  <si>
    <t>Viljandi Huvikool</t>
  </si>
  <si>
    <t>Viljandi Kunstikool</t>
  </si>
  <si>
    <t>Viljandi Spordikeskus</t>
  </si>
  <si>
    <t>Viljandi Nukuteater</t>
  </si>
  <si>
    <t>Viljandi Linnaraamatukogu</t>
  </si>
  <si>
    <t>Viljandi Päevakeskus</t>
  </si>
  <si>
    <t>Muud tulud kultuurialasest tegevusest</t>
  </si>
  <si>
    <t>5052</t>
  </si>
  <si>
    <t>KU074</t>
  </si>
  <si>
    <t>4528</t>
  </si>
  <si>
    <t>Videovalve linnas</t>
  </si>
  <si>
    <t>4139</t>
  </si>
  <si>
    <t>KU306</t>
  </si>
  <si>
    <t>KU250</t>
  </si>
  <si>
    <t>KU550</t>
  </si>
  <si>
    <t>KU552</t>
  </si>
  <si>
    <t>KU558</t>
  </si>
  <si>
    <t>KU560</t>
  </si>
  <si>
    <t>KU563</t>
  </si>
  <si>
    <t>KU564</t>
  </si>
  <si>
    <t>KU565</t>
  </si>
  <si>
    <t>KU618</t>
  </si>
  <si>
    <t>KU619</t>
  </si>
  <si>
    <t>Vähekindlustatud perede üliõpilaste toetus</t>
  </si>
  <si>
    <t>KU609</t>
  </si>
  <si>
    <t>KU625</t>
  </si>
  <si>
    <t>KU553</t>
  </si>
  <si>
    <t>KU554</t>
  </si>
  <si>
    <t>KU555</t>
  </si>
  <si>
    <t>KU556</t>
  </si>
  <si>
    <t>KU557</t>
  </si>
  <si>
    <t>Kooliteenuse eest tasumine</t>
  </si>
  <si>
    <t>KU584</t>
  </si>
  <si>
    <t>KU604</t>
  </si>
  <si>
    <t>KU607</t>
  </si>
  <si>
    <t>Hariduskonverents</t>
  </si>
  <si>
    <t>KU610</t>
  </si>
  <si>
    <t>KU614</t>
  </si>
  <si>
    <t>Muud hariduskulud</t>
  </si>
  <si>
    <t>KU487</t>
  </si>
  <si>
    <t>KU488</t>
  </si>
  <si>
    <t>KU490</t>
  </si>
  <si>
    <t>KU491</t>
  </si>
  <si>
    <t>KU492</t>
  </si>
  <si>
    <t>KU493</t>
  </si>
  <si>
    <t>KU438</t>
  </si>
  <si>
    <t>KU439</t>
  </si>
  <si>
    <t>KU440</t>
  </si>
  <si>
    <t>KU442</t>
  </si>
  <si>
    <t>KU480</t>
  </si>
  <si>
    <t>KU481</t>
  </si>
  <si>
    <t>KU482</t>
  </si>
  <si>
    <t>KU486</t>
  </si>
  <si>
    <t>KU352</t>
  </si>
  <si>
    <t>KU384</t>
  </si>
  <si>
    <t>KU408</t>
  </si>
  <si>
    <t>Linna esindavad võistkonnad</t>
  </si>
  <si>
    <t>KU376</t>
  </si>
  <si>
    <t>KU396</t>
  </si>
  <si>
    <t>KU413</t>
  </si>
  <si>
    <t>KU665</t>
  </si>
  <si>
    <t>KU669</t>
  </si>
  <si>
    <t>KU675</t>
  </si>
  <si>
    <t>Toimetulekutoetus</t>
  </si>
  <si>
    <t>KU639</t>
  </si>
  <si>
    <t>KU642</t>
  </si>
  <si>
    <t>KU643</t>
  </si>
  <si>
    <t>KU656</t>
  </si>
  <si>
    <t>KU680</t>
  </si>
  <si>
    <t>KU685</t>
  </si>
  <si>
    <t>KU689</t>
  </si>
  <si>
    <t>KU677</t>
  </si>
  <si>
    <t>KU678</t>
  </si>
  <si>
    <t>KU679</t>
  </si>
  <si>
    <t>KU691</t>
  </si>
  <si>
    <t>KU692</t>
  </si>
  <si>
    <t>KU694</t>
  </si>
  <si>
    <t>Sotsiaalvaldkonna reserv erakorraline</t>
  </si>
  <si>
    <t>KU726</t>
  </si>
  <si>
    <t>KU725</t>
  </si>
  <si>
    <t>KU637</t>
  </si>
  <si>
    <t>KU651</t>
  </si>
  <si>
    <t>Tasuline hooldus</t>
  </si>
  <si>
    <t>KU653</t>
  </si>
  <si>
    <t>Tasuline hooldusravi</t>
  </si>
  <si>
    <t>KU657</t>
  </si>
  <si>
    <t>KU660</t>
  </si>
  <si>
    <t>KU666</t>
  </si>
  <si>
    <t>KU667</t>
  </si>
  <si>
    <t>KU670</t>
  </si>
  <si>
    <t>KU676</t>
  </si>
  <si>
    <t>KU681</t>
  </si>
  <si>
    <t>KU693</t>
  </si>
  <si>
    <t>KU633</t>
  </si>
  <si>
    <t>KU671</t>
  </si>
  <si>
    <t>KU696</t>
  </si>
  <si>
    <t>SAKALA KESKUS - Kondase Keskus</t>
  </si>
  <si>
    <t>Eesnimi</t>
  </si>
  <si>
    <t>Perekonnanimi</t>
  </si>
  <si>
    <t>32201</t>
  </si>
  <si>
    <t>32202</t>
  </si>
  <si>
    <t>32203</t>
  </si>
  <si>
    <t>32205</t>
  </si>
  <si>
    <t>32206</t>
  </si>
  <si>
    <t>32209</t>
  </si>
  <si>
    <t>350000</t>
  </si>
  <si>
    <t>350002</t>
  </si>
  <si>
    <t>350003</t>
  </si>
  <si>
    <t>350099</t>
  </si>
  <si>
    <t>32213</t>
  </si>
  <si>
    <t>32219</t>
  </si>
  <si>
    <t>32229</t>
  </si>
  <si>
    <t>32212</t>
  </si>
  <si>
    <t>32214</t>
  </si>
  <si>
    <t>32215</t>
  </si>
  <si>
    <t>32216</t>
  </si>
  <si>
    <t>32224</t>
  </si>
  <si>
    <t>55269</t>
  </si>
  <si>
    <t>32221</t>
  </si>
  <si>
    <t>50025</t>
  </si>
  <si>
    <t>50635</t>
  </si>
  <si>
    <t>50645</t>
  </si>
  <si>
    <t>32244</t>
  </si>
  <si>
    <t>32245</t>
  </si>
  <si>
    <t>32246</t>
  </si>
  <si>
    <t xml:space="preserve">töötasu </t>
  </si>
  <si>
    <t>lisatasu</t>
  </si>
  <si>
    <t>Selgitused, märkused</t>
  </si>
  <si>
    <t>Näide-Eesnimi</t>
  </si>
  <si>
    <t>Näide-Perekonnanimi</t>
  </si>
  <si>
    <t>ametikoha nimetus</t>
  </si>
  <si>
    <t>Viljandi Linnahooldus</t>
  </si>
  <si>
    <t>SAKALA KESKUS - Vana Veetorn</t>
  </si>
  <si>
    <t>SAKALA KESKUS - Lauluväljak</t>
  </si>
  <si>
    <t>5059</t>
  </si>
  <si>
    <t>Põhitegevuse kulud</t>
  </si>
  <si>
    <t>Haridus- ja kultuuriameti juhataja</t>
  </si>
  <si>
    <t>4139-Preemiad ja stipendiumid (va haridusalased stipendiumid)</t>
  </si>
  <si>
    <t>Viljandimaa Singel MTÜ</t>
  </si>
  <si>
    <t>5005-Ajutiste lepinguliste töötajate töötasu</t>
  </si>
  <si>
    <t xml:space="preserve">5059-Esindus ja vastuvõtukulud </t>
  </si>
  <si>
    <t>5061-Sotsiaalmaks erisoodustustelt</t>
  </si>
  <si>
    <t>5062-Tulumaks erisoodustustelt</t>
  </si>
  <si>
    <t>5500-Administreerimiskulud</t>
  </si>
  <si>
    <t>5525-Kommunikatsiooni-, kultuuri- ja vaba aja sisustamise kulud</t>
  </si>
  <si>
    <t>Põhitegevuse kulud Kokku</t>
  </si>
  <si>
    <t>Põhitegevuse tulud</t>
  </si>
  <si>
    <t>3221-Tulud kultuuri- ja kunstialasest tegevusest</t>
  </si>
  <si>
    <t>3222-Tulud spordi- ja puhkealasest tegevusest</t>
  </si>
  <si>
    <t xml:space="preserve">3500-Saadud tegevuskulude sihtfinantseerimine </t>
  </si>
  <si>
    <t>TU176</t>
  </si>
  <si>
    <t>Majandusameti juhataja</t>
  </si>
  <si>
    <t>Põhitegevuse tulud Kokku</t>
  </si>
  <si>
    <t>5063-Sotsiaalmaks töötasudelt ja toetustelt</t>
  </si>
  <si>
    <t>5064-Töötuskindlustusmakse</t>
  </si>
  <si>
    <t>5503-Lähetuskulud (v.a.koolituslähetus)</t>
  </si>
  <si>
    <t>5504-Koolituskulud (s.h.koolituslähetus)</t>
  </si>
  <si>
    <t>5511-Kinnistute, hoonete ja ruumide majandamiskulud</t>
  </si>
  <si>
    <t xml:space="preserve">5514-Info- ja kommunikatsioonitehnoloogia kulud </t>
  </si>
  <si>
    <t>5521-Toiduained ja toitlustusteenused</t>
  </si>
  <si>
    <t>5524-Õppevahendite ja koolituse kulud</t>
  </si>
  <si>
    <t>Sotsiaalameti juhataja</t>
  </si>
  <si>
    <t>KU727</t>
  </si>
  <si>
    <t>3220-Tulud haridusalasest tegevusest</t>
  </si>
  <si>
    <t>TU019</t>
  </si>
  <si>
    <t>TU020</t>
  </si>
  <si>
    <t>TU064</t>
  </si>
  <si>
    <t>TU070</t>
  </si>
  <si>
    <t>TU079</t>
  </si>
  <si>
    <t>TU080</t>
  </si>
  <si>
    <t>3232-Tulud muudelt majandusaladelt</t>
  </si>
  <si>
    <t>TU211</t>
  </si>
  <si>
    <t>TU21P</t>
  </si>
  <si>
    <t>TU202</t>
  </si>
  <si>
    <t>Viljandi Jäähall SA</t>
  </si>
  <si>
    <t>Saavutussportlaste tunnustamine</t>
  </si>
  <si>
    <t>5512-Rajatiste majandamiskulud</t>
  </si>
  <si>
    <t>5515-Inventari majandamiskulud</t>
  </si>
  <si>
    <t>5522-Meditsiinikulud ja hügieenikulud</t>
  </si>
  <si>
    <t>KU672</t>
  </si>
  <si>
    <t>Vajaduspõhine peretoetus</t>
  </si>
  <si>
    <t>KU629</t>
  </si>
  <si>
    <t>Päevakeskus Vinger MTÜ</t>
  </si>
  <si>
    <t>Viljandimaa Naiste Varjupaik MTÜ</t>
  </si>
  <si>
    <t>5513-Sõidukite majandamiskulud</t>
  </si>
  <si>
    <t>KU661</t>
  </si>
  <si>
    <t>Kogukonnas elamise teenus</t>
  </si>
  <si>
    <t>KU730</t>
  </si>
  <si>
    <t>KU731</t>
  </si>
  <si>
    <t>KU733</t>
  </si>
  <si>
    <t>Kurtide tõlketeenus</t>
  </si>
  <si>
    <t>6014-Riigilõivud</t>
  </si>
  <si>
    <t>KU686</t>
  </si>
  <si>
    <t>3224-Tulud sotsiaalabialasest tegevusest</t>
  </si>
  <si>
    <t>TU081</t>
  </si>
  <si>
    <t>TU220</t>
  </si>
  <si>
    <t>5002-Töötajate töötasu</t>
  </si>
  <si>
    <t>5540-Mitmesugused majanduskulud</t>
  </si>
  <si>
    <t>TU012</t>
  </si>
  <si>
    <t>Riigilõiv ehituslubade eest</t>
  </si>
  <si>
    <t>TU013</t>
  </si>
  <si>
    <t>Riigilõiv kasutuslubade eest</t>
  </si>
  <si>
    <t>TU101</t>
  </si>
  <si>
    <t>E - üür eluruumidelt KVI</t>
  </si>
  <si>
    <t>TU102</t>
  </si>
  <si>
    <t>TU103</t>
  </si>
  <si>
    <t>TU105</t>
  </si>
  <si>
    <t>E - haldustasu</t>
  </si>
  <si>
    <t>TU126</t>
  </si>
  <si>
    <t>E - üür äriruumidelt KVI</t>
  </si>
  <si>
    <t>TU128</t>
  </si>
  <si>
    <t>TU130</t>
  </si>
  <si>
    <t>TU131</t>
  </si>
  <si>
    <t>TU132</t>
  </si>
  <si>
    <t>TU133</t>
  </si>
  <si>
    <t>TU134</t>
  </si>
  <si>
    <t>TU136</t>
  </si>
  <si>
    <t>TU140</t>
  </si>
  <si>
    <t>TU149</t>
  </si>
  <si>
    <t>TU151</t>
  </si>
  <si>
    <t>TU152</t>
  </si>
  <si>
    <t>TU161</t>
  </si>
  <si>
    <t>KU268</t>
  </si>
  <si>
    <t>KU259</t>
  </si>
  <si>
    <t>TU232</t>
  </si>
  <si>
    <t>TU275</t>
  </si>
  <si>
    <t>5052-Muud erisoodustused</t>
  </si>
  <si>
    <t>5516-Töömasinate ja seadmete majandamiskulud</t>
  </si>
  <si>
    <t>TU111</t>
  </si>
  <si>
    <t>TU113</t>
  </si>
  <si>
    <t>Enampakkumiste tasu</t>
  </si>
  <si>
    <t>TU117</t>
  </si>
  <si>
    <t>Avalike suhete ja turismiameti juhataja</t>
  </si>
  <si>
    <t>TU005</t>
  </si>
  <si>
    <t>Teede ja tänavate sulgemise maks</t>
  </si>
  <si>
    <t>4528-Liikmemaksud</t>
  </si>
  <si>
    <t>5051-Õppelaenu kustutamine</t>
  </si>
  <si>
    <t>08107-Noorsootöö ja noortekeskused</t>
  </si>
  <si>
    <t>KU416</t>
  </si>
  <si>
    <t>KU422</t>
  </si>
  <si>
    <t>KU423</t>
  </si>
  <si>
    <t>KU424</t>
  </si>
  <si>
    <t>KU425</t>
  </si>
  <si>
    <t>KU429</t>
  </si>
  <si>
    <t>Noorte nädal</t>
  </si>
  <si>
    <t>KU431</t>
  </si>
  <si>
    <t>KU433</t>
  </si>
  <si>
    <t>Vanema poolt kaetava õppekulu suuruse kehtestamine Viljandi linna koolieelses lasteasutuses</t>
  </si>
  <si>
    <t>sõimerühm,lasteaia noorem, keskmine ja vanem rühm 12% alampalgast</t>
  </si>
  <si>
    <t>sõimerühm,lasteaia noorem, keskmine ja vanem rühm 13% alampalgast</t>
  </si>
  <si>
    <t xml:space="preserve">osaajaline koht 6%  </t>
  </si>
  <si>
    <t>suvelasteaia koht kõikidele 12% (juuni,juuli,august)</t>
  </si>
  <si>
    <t>ujulaga lasteaia (LA Männimäe) sõimerühma lapsele 12%</t>
  </si>
  <si>
    <t>Viljandi linna  lapsed ühest perest 2 last lasteaias,neist teisele lapsele 50% (kui õppekulu 12%)</t>
  </si>
  <si>
    <t>Viljandi linna  lapsed ühest perest 2 last lasteaias,neist teisele lapsele 50%  (kui õppekulu 13%)</t>
  </si>
  <si>
    <t>Kokku arvestuslik õppekulu laekumine aastas</t>
  </si>
  <si>
    <t>SAKALA KESKUS - Kultuuritöö</t>
  </si>
  <si>
    <t>SAKALA KESKUS - Noorsootöö</t>
  </si>
  <si>
    <t>Tulude või kulude grupp</t>
  </si>
  <si>
    <t>55122</t>
  </si>
  <si>
    <t>55123</t>
  </si>
  <si>
    <t>55139</t>
  </si>
  <si>
    <t>55156</t>
  </si>
  <si>
    <t>55224</t>
  </si>
  <si>
    <t>5523-Teavikute ja kunstiesemete kulud</t>
  </si>
  <si>
    <t>55248</t>
  </si>
  <si>
    <t>5539-Muu erivarustus ja materjalid</t>
  </si>
  <si>
    <t>Investeerimistegevuse kulud</t>
  </si>
  <si>
    <t>6502-Intressi-, viivise- ja kohustistasu kulu kapitalirendilt</t>
  </si>
  <si>
    <t>Laenude tagasimaksmine</t>
  </si>
  <si>
    <t>2586</t>
  </si>
  <si>
    <t>Ringitasu</t>
  </si>
  <si>
    <t>Piletitulu</t>
  </si>
  <si>
    <t>Tasulised teenused</t>
  </si>
  <si>
    <t>3232</t>
  </si>
  <si>
    <t>Tegevusala kood ja nimetus</t>
  </si>
  <si>
    <t>08109-Vaba aja üritused</t>
  </si>
  <si>
    <t>09212-Põhihariduse otsekulud</t>
  </si>
  <si>
    <t>09600-Koolitransport</t>
  </si>
  <si>
    <t>09601-Koolitoit</t>
  </si>
  <si>
    <t>09609-Muud hariduse abiteenused</t>
  </si>
  <si>
    <t>09800-Muu haridus, sh hariduse haldus</t>
  </si>
  <si>
    <t>08400-Religiooni- ja muud ühiskonnateenused</t>
  </si>
  <si>
    <t>10121-Muu puuetega inimeste sotsiaalne kaitse</t>
  </si>
  <si>
    <t>10201-Muu eakate sotsiaalne kaitse</t>
  </si>
  <si>
    <t>10402-Muu perekondade ja laste sotsiaalne kaitse</t>
  </si>
  <si>
    <t>10702-Muu sotsiaalsete riskirühmade kaitse</t>
  </si>
  <si>
    <t>10900-Muu sotsiaalne kaitse, sh sotsiaalse kaitse haldus</t>
  </si>
  <si>
    <t>10200-Eakate sotsiaalhoolekandeasutused</t>
  </si>
  <si>
    <t>10701-Riiklik toimetulekutoetus</t>
  </si>
  <si>
    <t>Maakorralduse jm majanduse teenused</t>
  </si>
  <si>
    <t>Maasika 41</t>
  </si>
  <si>
    <t>TU150</t>
  </si>
  <si>
    <t>Hiie pst 6</t>
  </si>
  <si>
    <t>Hiie pst 10</t>
  </si>
  <si>
    <t>Hiie pst 8</t>
  </si>
  <si>
    <t>3502-Saadud sihtfinantseerimine põhivara soetuseks</t>
  </si>
  <si>
    <t>01112-Valla- ja linnavalitsus</t>
  </si>
  <si>
    <t>1551-Hooned ja rajatised</t>
  </si>
  <si>
    <t>04510-Maanteetransport</t>
  </si>
  <si>
    <t>KU191</t>
  </si>
  <si>
    <t>04740-Üldmajanduslikud arendusprojektid</t>
  </si>
  <si>
    <t>KU233</t>
  </si>
  <si>
    <t>Investeeringute reserv</t>
  </si>
  <si>
    <t>KU790</t>
  </si>
  <si>
    <t>Kaasava eelarve menetluse tulemusel rajatav objekt</t>
  </si>
  <si>
    <t>04900-Muu majandus (sh majanduse haldus)</t>
  </si>
  <si>
    <t>05200-Heitveekäitlus</t>
  </si>
  <si>
    <t>05400-Bioloogilise mitmekesisuse ja maastiku kaitse</t>
  </si>
  <si>
    <t>06300-Veevarustus</t>
  </si>
  <si>
    <t>06400-Tänavavalgustus</t>
  </si>
  <si>
    <t>KU307</t>
  </si>
  <si>
    <t>06605-Muud elamu- ja kommunaalmajanduse tegevus</t>
  </si>
  <si>
    <t>Peaarhitekt</t>
  </si>
  <si>
    <t>TU004</t>
  </si>
  <si>
    <t>Reklaamimaks</t>
  </si>
  <si>
    <t>TU209</t>
  </si>
  <si>
    <t>KU205</t>
  </si>
  <si>
    <t>Arheoloogilised väljakaevamised</t>
  </si>
  <si>
    <t>04730-Turism</t>
  </si>
  <si>
    <t>KU206</t>
  </si>
  <si>
    <t>KU160</t>
  </si>
  <si>
    <t>KU226</t>
  </si>
  <si>
    <t>KU331</t>
  </si>
  <si>
    <t>KU338</t>
  </si>
  <si>
    <t>Linnakujundus Väikevormid</t>
  </si>
  <si>
    <t>KU341</t>
  </si>
  <si>
    <t>Linnakujundus Jõulukaunistused</t>
  </si>
  <si>
    <t>KU342</t>
  </si>
  <si>
    <t>TU011</t>
  </si>
  <si>
    <t>KU244</t>
  </si>
  <si>
    <t>Haldus- ja personalijuht</t>
  </si>
  <si>
    <t>01111-Valla- ja linnavolikogu</t>
  </si>
  <si>
    <t>KU018</t>
  </si>
  <si>
    <t>KU021</t>
  </si>
  <si>
    <t>KU023</t>
  </si>
  <si>
    <t>KU026</t>
  </si>
  <si>
    <t>KU062</t>
  </si>
  <si>
    <t>KU063</t>
  </si>
  <si>
    <t>KU064</t>
  </si>
  <si>
    <t>KU065</t>
  </si>
  <si>
    <t>KU066</t>
  </si>
  <si>
    <t>KU067</t>
  </si>
  <si>
    <t>KU068</t>
  </si>
  <si>
    <t>KU069</t>
  </si>
  <si>
    <t>KU072</t>
  </si>
  <si>
    <t>KU075</t>
  </si>
  <si>
    <t>KU076</t>
  </si>
  <si>
    <t>KU077</t>
  </si>
  <si>
    <t>KU078</t>
  </si>
  <si>
    <t>KU079</t>
  </si>
  <si>
    <t>KU082</t>
  </si>
  <si>
    <t>KU083</t>
  </si>
  <si>
    <t>KU084</t>
  </si>
  <si>
    <t>KU085</t>
  </si>
  <si>
    <t>KU086</t>
  </si>
  <si>
    <t>KU087</t>
  </si>
  <si>
    <t>KU088</t>
  </si>
  <si>
    <t>KU089</t>
  </si>
  <si>
    <t>KU090</t>
  </si>
  <si>
    <t>KU092</t>
  </si>
  <si>
    <t>KU093</t>
  </si>
  <si>
    <t>KU094</t>
  </si>
  <si>
    <t>KU095</t>
  </si>
  <si>
    <t>KU096</t>
  </si>
  <si>
    <t>KU097</t>
  </si>
  <si>
    <t>KU098</t>
  </si>
  <si>
    <t>KU099</t>
  </si>
  <si>
    <t>KU100</t>
  </si>
  <si>
    <t>Infotehnoloogia arendusspetsialist</t>
  </si>
  <si>
    <t>KU113</t>
  </si>
  <si>
    <t>KU114</t>
  </si>
  <si>
    <t>KU115</t>
  </si>
  <si>
    <t>Riistvara hooldus</t>
  </si>
  <si>
    <t>KU116</t>
  </si>
  <si>
    <t>KU117</t>
  </si>
  <si>
    <t>KU118</t>
  </si>
  <si>
    <t>KU119</t>
  </si>
  <si>
    <t>KU120</t>
  </si>
  <si>
    <t>KU548</t>
  </si>
  <si>
    <t>08201-Raamatukogud</t>
  </si>
  <si>
    <t>08234-Teatrid</t>
  </si>
  <si>
    <t>KU549</t>
  </si>
  <si>
    <t>Linnasekretär</t>
  </si>
  <si>
    <t>KU070</t>
  </si>
  <si>
    <t>KU071</t>
  </si>
  <si>
    <t>KU001</t>
  </si>
  <si>
    <t>Noortevolikogu</t>
  </si>
  <si>
    <t>KU003</t>
  </si>
  <si>
    <t>KU004</t>
  </si>
  <si>
    <t>KU006</t>
  </si>
  <si>
    <t>KU007</t>
  </si>
  <si>
    <t>KU009</t>
  </si>
  <si>
    <t>Volikogu komisjonid</t>
  </si>
  <si>
    <t>KU010</t>
  </si>
  <si>
    <t>Volikogu tasu</t>
  </si>
  <si>
    <t>KU013</t>
  </si>
  <si>
    <t>KU015</t>
  </si>
  <si>
    <t>Volikogu liikmete toitlustamine, kingitused</t>
  </si>
  <si>
    <t>KU016</t>
  </si>
  <si>
    <t>KU017</t>
  </si>
  <si>
    <t>KU022</t>
  </si>
  <si>
    <t>KU025</t>
  </si>
  <si>
    <t>Linnapea</t>
  </si>
  <si>
    <t>KU049</t>
  </si>
  <si>
    <t>KU051</t>
  </si>
  <si>
    <t>Linna töötajate töötasu</t>
  </si>
  <si>
    <t>KU052</t>
  </si>
  <si>
    <t>Linna töötajate toetused</t>
  </si>
  <si>
    <t>KU053</t>
  </si>
  <si>
    <t>KU054</t>
  </si>
  <si>
    <t>KU057</t>
  </si>
  <si>
    <t>KU058</t>
  </si>
  <si>
    <t>KU059</t>
  </si>
  <si>
    <t>KU081</t>
  </si>
  <si>
    <t>KU102</t>
  </si>
  <si>
    <t>KU104</t>
  </si>
  <si>
    <t>01600-Muud üldised valitsussektori teenused</t>
  </si>
  <si>
    <t>KU124</t>
  </si>
  <si>
    <t>KU125</t>
  </si>
  <si>
    <t>KU129</t>
  </si>
  <si>
    <t>KU141</t>
  </si>
  <si>
    <t>KU142</t>
  </si>
  <si>
    <t>Linnade Liidu liikmemaks</t>
  </si>
  <si>
    <t>KU144</t>
  </si>
  <si>
    <t>KU145</t>
  </si>
  <si>
    <t>01800-Üldiseloomuga ülekanded valitsussektoris</t>
  </si>
  <si>
    <t>FT045</t>
  </si>
  <si>
    <t>KU221</t>
  </si>
  <si>
    <t>Projektide kaasfinantseerimine</t>
  </si>
  <si>
    <t>Majandusvaldkonna abilinnapea</t>
  </si>
  <si>
    <t xml:space="preserve">03100-Politsei </t>
  </si>
  <si>
    <t>KU154</t>
  </si>
  <si>
    <t>KU155</t>
  </si>
  <si>
    <t>Toetus Politsei- ja Piirivalveametile</t>
  </si>
  <si>
    <t>KU230</t>
  </si>
  <si>
    <t>KU073</t>
  </si>
  <si>
    <t>Rahandusameti juhataja</t>
  </si>
  <si>
    <t>TU001</t>
  </si>
  <si>
    <t>Tulumaks</t>
  </si>
  <si>
    <t>TU002</t>
  </si>
  <si>
    <t>Maamaks</t>
  </si>
  <si>
    <t>TU201</t>
  </si>
  <si>
    <t>TU212</t>
  </si>
  <si>
    <t>TU271</t>
  </si>
  <si>
    <t>TU272</t>
  </si>
  <si>
    <t>FT020</t>
  </si>
  <si>
    <t>01700-Valitsussektori võla teenindamine</t>
  </si>
  <si>
    <t>FT046</t>
  </si>
  <si>
    <t xml:space="preserve">6501-Intressi-, viivise- ja kohustistasu kulu võetud laenudelt </t>
  </si>
  <si>
    <t>KU148</t>
  </si>
  <si>
    <t>01114-Kohaliku omavalitsuse üksuse reservfond</t>
  </si>
  <si>
    <t>RRE</t>
  </si>
  <si>
    <t>45008</t>
  </si>
  <si>
    <t>Investeerimistegevuse tulud</t>
  </si>
  <si>
    <t>6014</t>
  </si>
  <si>
    <t>350200</t>
  </si>
  <si>
    <t>5057-Muud erisoodustused</t>
  </si>
  <si>
    <t>5057</t>
  </si>
  <si>
    <t>55249</t>
  </si>
  <si>
    <t>5525</t>
  </si>
  <si>
    <t>Koolipiim</t>
  </si>
  <si>
    <t>Koolipuuvili</t>
  </si>
  <si>
    <t>1554-Masinad ja seadmed</t>
  </si>
  <si>
    <t>1556-Muu amortiseeruv materiaalne põhivara</t>
  </si>
  <si>
    <t>1556</t>
  </si>
  <si>
    <t>5522</t>
  </si>
  <si>
    <t>KU105</t>
  </si>
  <si>
    <t>KU415</t>
  </si>
  <si>
    <t>KU441</t>
  </si>
  <si>
    <t>KU494</t>
  </si>
  <si>
    <t>KU507</t>
  </si>
  <si>
    <t>Eesti Pärimusmuusika Keskus MTÜ</t>
  </si>
  <si>
    <t>KU55E</t>
  </si>
  <si>
    <t>09602-Öömaja</t>
  </si>
  <si>
    <t>KU566</t>
  </si>
  <si>
    <t>TU304</t>
  </si>
  <si>
    <t>TUITD</t>
  </si>
  <si>
    <t>KU031</t>
  </si>
  <si>
    <t>KU035</t>
  </si>
  <si>
    <t>KU19K</t>
  </si>
  <si>
    <t>KU19P</t>
  </si>
  <si>
    <t>KU239</t>
  </si>
  <si>
    <t>KU277</t>
  </si>
  <si>
    <t>Prügikastide ost ja paigaldus</t>
  </si>
  <si>
    <t>KU780</t>
  </si>
  <si>
    <t>TU153</t>
  </si>
  <si>
    <t>Oru 8</t>
  </si>
  <si>
    <t>TU154</t>
  </si>
  <si>
    <t>Riia mnt 99 Fellin Kapital OÜ</t>
  </si>
  <si>
    <t>TU155</t>
  </si>
  <si>
    <t>TU315</t>
  </si>
  <si>
    <t>TU31P</t>
  </si>
  <si>
    <t>TU016</t>
  </si>
  <si>
    <t>Riigilõiv projekteerimistingimuste eest</t>
  </si>
  <si>
    <t>KU243</t>
  </si>
  <si>
    <t>Aastavahetuse jääk</t>
  </si>
  <si>
    <t>Laenude võtmine</t>
  </si>
  <si>
    <t>KU628</t>
  </si>
  <si>
    <t>KU630</t>
  </si>
  <si>
    <t>Töötoad MTÜ toetatud elamine</t>
  </si>
  <si>
    <t>KU632</t>
  </si>
  <si>
    <t>Singel Kodu MTÜ</t>
  </si>
  <si>
    <t>Viljandi Linnavalitsus reservfond</t>
  </si>
  <si>
    <t>Viljandi Linnavolikogu esimees</t>
  </si>
  <si>
    <t>Lisa 3</t>
  </si>
  <si>
    <t>Lisa 4</t>
  </si>
  <si>
    <t>Lisa 5</t>
  </si>
  <si>
    <t>Lisa 6</t>
  </si>
  <si>
    <t>Lepingu sõlminud linna asutus, struktuuriüksus:</t>
  </si>
  <si>
    <t>Lisa 7</t>
  </si>
  <si>
    <t xml:space="preserve">Taotlev asutus või struktuuriüksus: </t>
  </si>
  <si>
    <t>Eelarve suurendamise eelarverida (kulu liik või nimetus):</t>
  </si>
  <si>
    <t>Eelarve suurendamise summa:</t>
  </si>
  <si>
    <t>Põhjendus, miks eelarvet on vaja suurendada:</t>
  </si>
  <si>
    <t>Eelarve suurendamise katteallikate ettepanek:</t>
  </si>
  <si>
    <t>Milleks on vaja eelarvet suurendada (ostu või tegevuse nimetus):</t>
  </si>
  <si>
    <t>*iga täiendava ostu või tegevuse kohta täita eraldi taotlus</t>
  </si>
  <si>
    <t>Haridusasutused täidavad prognoositava laste arvu kohta lisa 6.</t>
  </si>
  <si>
    <t>Kui tekib küsimusi tabelite täitmise kohta, palun esitage need Aili Soomustele või Marika Aasole.</t>
  </si>
  <si>
    <t xml:space="preserve">Lisa 9 </t>
  </si>
  <si>
    <t>Lisa 8</t>
  </si>
  <si>
    <t>Hallatav asutus või struktuuriüksus:</t>
  </si>
  <si>
    <t>Hanke sisu</t>
  </si>
  <si>
    <t>Eeldatav kogumaksumus:</t>
  </si>
  <si>
    <t>Lasterikka pere lastele 50% (kui õppekulu 12%)</t>
  </si>
  <si>
    <t>Lasterikka pere lastele 50% (kui õppekulu 13%)</t>
  </si>
  <si>
    <t>X</t>
  </si>
  <si>
    <t>XI</t>
  </si>
  <si>
    <t>XII</t>
  </si>
  <si>
    <t>tavaklassid (statsionaarne ja mittestatsionaarne õpe):</t>
  </si>
  <si>
    <t>p.s üksikaine õppijad</t>
  </si>
  <si>
    <t>p.s ekstern-õpe</t>
  </si>
  <si>
    <t>s.h õpilasi koduõppel vanema soovil</t>
  </si>
  <si>
    <t>s.h õpil.arv mitte Viljandist</t>
  </si>
  <si>
    <t>Klassikomplektide  arv</t>
  </si>
  <si>
    <t>s.h õpilasi koduõppel tervislikel põhjustel</t>
  </si>
  <si>
    <t>klassid,   kuni 4 õpilast klassis</t>
  </si>
  <si>
    <t xml:space="preserve">klassid, kuni 6 õpilast klassis </t>
  </si>
  <si>
    <t>klassid, kuni 12 õpilast klassis</t>
  </si>
  <si>
    <t>Põhjendused ja selgitused</t>
  </si>
  <si>
    <t>08203-Muuseumid</t>
  </si>
  <si>
    <t>09510-Noorte huviharidus ja huvitegevus</t>
  </si>
  <si>
    <t>32200</t>
  </si>
  <si>
    <t>05101-Avalike alade puhastus</t>
  </si>
  <si>
    <t>TU179</t>
  </si>
  <si>
    <t>Muud tulud haridusalasest tegevusest</t>
  </si>
  <si>
    <t>35008</t>
  </si>
  <si>
    <t>2585-Võlakohustuste võtmine</t>
  </si>
  <si>
    <t>2585</t>
  </si>
  <si>
    <t>6501</t>
  </si>
  <si>
    <t>450003</t>
  </si>
  <si>
    <t>4529</t>
  </si>
  <si>
    <t>KU21T</t>
  </si>
  <si>
    <t>5063</t>
  </si>
  <si>
    <t>5064</t>
  </si>
  <si>
    <t>5500</t>
  </si>
  <si>
    <t>KU21B</t>
  </si>
  <si>
    <t>5503</t>
  </si>
  <si>
    <t>6013</t>
  </si>
  <si>
    <t>5504</t>
  </si>
  <si>
    <t>KU07L</t>
  </si>
  <si>
    <t>5513</t>
  </si>
  <si>
    <t>5514</t>
  </si>
  <si>
    <t>5515</t>
  </si>
  <si>
    <t>KU39S</t>
  </si>
  <si>
    <t>KU43N</t>
  </si>
  <si>
    <t>KU43P</t>
  </si>
  <si>
    <t>5001</t>
  </si>
  <si>
    <t>5002</t>
  </si>
  <si>
    <t>4138</t>
  </si>
  <si>
    <t>450000</t>
  </si>
  <si>
    <t>08600-Muu vaba aeg, kultuur, religioon, sh haldus</t>
  </si>
  <si>
    <t>5524</t>
  </si>
  <si>
    <t>4130</t>
  </si>
  <si>
    <t>KU621</t>
  </si>
  <si>
    <t>KU741</t>
  </si>
  <si>
    <t>5526</t>
  </si>
  <si>
    <t>35201</t>
  </si>
  <si>
    <t>32207</t>
  </si>
  <si>
    <t>32208</t>
  </si>
  <si>
    <t>TU05N</t>
  </si>
  <si>
    <t>32226</t>
  </si>
  <si>
    <t>TU210</t>
  </si>
  <si>
    <t>Kinnisvara haldusameti juhataja</t>
  </si>
  <si>
    <t>5512</t>
  </si>
  <si>
    <t>1501</t>
  </si>
  <si>
    <t>5000</t>
  </si>
  <si>
    <t>4520</t>
  </si>
  <si>
    <t>3201</t>
  </si>
  <si>
    <t>KU78T</t>
  </si>
  <si>
    <t>KU787</t>
  </si>
  <si>
    <t>KU65L</t>
  </si>
  <si>
    <t>TU320</t>
  </si>
  <si>
    <t>TU256</t>
  </si>
  <si>
    <t>3811</t>
  </si>
  <si>
    <t>6010</t>
  </si>
  <si>
    <t>KU26L</t>
  </si>
  <si>
    <t>KU272</t>
  </si>
  <si>
    <t>KU279</t>
  </si>
  <si>
    <t>3045</t>
  </si>
  <si>
    <t>3202</t>
  </si>
  <si>
    <t>3203</t>
  </si>
  <si>
    <t>3225</t>
  </si>
  <si>
    <t>3229</t>
  </si>
  <si>
    <t>TU11W</t>
  </si>
  <si>
    <t>3233</t>
  </si>
  <si>
    <t>3237</t>
  </si>
  <si>
    <t>323702</t>
  </si>
  <si>
    <t>38254</t>
  </si>
  <si>
    <t>3044</t>
  </si>
  <si>
    <t>1001</t>
  </si>
  <si>
    <t>655</t>
  </si>
  <si>
    <t>FT047</t>
  </si>
  <si>
    <t>FT025</t>
  </si>
  <si>
    <t>KU07E</t>
  </si>
  <si>
    <t>KU07K</t>
  </si>
  <si>
    <t>3000</t>
  </si>
  <si>
    <t>3030</t>
  </si>
  <si>
    <t>35200</t>
  </si>
  <si>
    <t>4133</t>
  </si>
  <si>
    <t>4137</t>
  </si>
  <si>
    <t>KU63P</t>
  </si>
  <si>
    <t>KU63T</t>
  </si>
  <si>
    <t>KU64i</t>
  </si>
  <si>
    <t>KU627</t>
  </si>
  <si>
    <t>Tasuline hooldus puuetega inimestele</t>
  </si>
  <si>
    <t>KU64H</t>
  </si>
  <si>
    <t>55261</t>
  </si>
  <si>
    <t>Bussipiletid paljulapselistele peredele</t>
  </si>
  <si>
    <t>KU723</t>
  </si>
  <si>
    <t>KU742</t>
  </si>
  <si>
    <t>4131</t>
  </si>
  <si>
    <t>KU68P</t>
  </si>
  <si>
    <t>Sotsiaalameti riigilõivud</t>
  </si>
  <si>
    <t>TU213</t>
  </si>
  <si>
    <t>6080</t>
  </si>
  <si>
    <t xml:space="preserve">eriklassid </t>
  </si>
  <si>
    <t>Eelarvetabelis peab olema sama summa</t>
  </si>
  <si>
    <t>Muud eelarve suurendamise ettepanekud tuleb esitada lisa 9 vormil, iga ettepanek eraldi lehel. Neid ettepanekuid tuleb nö kaitsta vastava abilinnapea poolt kokku kutsutud eelarvekoosolekul.</t>
  </si>
  <si>
    <t>peab võrduma eelarvetabeli tulureaga!</t>
  </si>
  <si>
    <t>Subjekt KVHA nr</t>
  </si>
  <si>
    <t>Subjekt KVHA nimetus</t>
  </si>
  <si>
    <t>Tunnus</t>
  </si>
  <si>
    <t>KU21K</t>
  </si>
  <si>
    <t>Vastuvõttude kulud</t>
  </si>
  <si>
    <t>Turism MTÜ Viljandimaa Turism</t>
  </si>
  <si>
    <t>Turism UBC</t>
  </si>
  <si>
    <t>Turismi foto-video ja muud kulud</t>
  </si>
  <si>
    <t>Linna turundus</t>
  </si>
  <si>
    <t>Turismi Linnatund</t>
  </si>
  <si>
    <t>Turism Linna Teataja</t>
  </si>
  <si>
    <t>Rahvusvahelised Hansapäevad</t>
  </si>
  <si>
    <t>Turismi giidi-tuur</t>
  </si>
  <si>
    <t>Turism BNS uudised</t>
  </si>
  <si>
    <t>Turism Mardilaat, TourEst</t>
  </si>
  <si>
    <t>Central Baltic 2014-2020</t>
  </si>
  <si>
    <t>Turism trükised, sümboolika</t>
  </si>
  <si>
    <t>Turism Mulgi mehe reklaamimaks</t>
  </si>
  <si>
    <t>Ettevõtlusega seotud üritused</t>
  </si>
  <si>
    <t>Tegevustoetus välismaalt</t>
  </si>
  <si>
    <t>Volikogu bürookulu</t>
  </si>
  <si>
    <t>Volikogu külalised, lilled, vesi</t>
  </si>
  <si>
    <t>Volikogu kuulutused</t>
  </si>
  <si>
    <t>Volikogu personalikoolitus</t>
  </si>
  <si>
    <t>Linna liikmemaksud</t>
  </si>
  <si>
    <t>Linna bürookulu</t>
  </si>
  <si>
    <t>Linna raamatud, ajakirjandus</t>
  </si>
  <si>
    <t>Linna trükitööd</t>
  </si>
  <si>
    <t>Linna ET leping</t>
  </si>
  <si>
    <t>Linna paljundus- ja trükikulu</t>
  </si>
  <si>
    <t>Linna sidekulu</t>
  </si>
  <si>
    <t>Linna postikulu</t>
  </si>
  <si>
    <t>Linna külaliste vastuvõtt</t>
  </si>
  <si>
    <t>Linna kuulutused</t>
  </si>
  <si>
    <t>Linna muud adminkulud</t>
  </si>
  <si>
    <t>Linna riigisisesed lähetused</t>
  </si>
  <si>
    <t>Linna välislähetused</t>
  </si>
  <si>
    <t>Linna personalikoolitus</t>
  </si>
  <si>
    <t>Linna koolituslähetused</t>
  </si>
  <si>
    <t>Linna sõidukite bensiinikulu</t>
  </si>
  <si>
    <t>Linna sõidukite remont ja hooldus</t>
  </si>
  <si>
    <t>Linna sõidukite rendimaksed</t>
  </si>
  <si>
    <t>Linna transpordikulude hüvitis</t>
  </si>
  <si>
    <t>Linna muud sõidukite kulud (parkimine jm)</t>
  </si>
  <si>
    <t>Linna kommunikatsioonivahendid - telefonid</t>
  </si>
  <si>
    <t>Arvutite rent ja majutus</t>
  </si>
  <si>
    <t>Linna ruumide sisustus, mööbel</t>
  </si>
  <si>
    <t>Linna  büroomasinad, olmetehnoloogia</t>
  </si>
  <si>
    <t>Linna inventari hooldus</t>
  </si>
  <si>
    <t>Linna med ja hügieenitarbed</t>
  </si>
  <si>
    <t>Linna ravimid, töökaitsevahendid (prillid)</t>
  </si>
  <si>
    <t>Linna tervisekontroll</t>
  </si>
  <si>
    <t>08102-Sport</t>
  </si>
  <si>
    <t>Kultuuri- ja spordipreemia</t>
  </si>
  <si>
    <t>Spordireserv</t>
  </si>
  <si>
    <t>551190</t>
  </si>
  <si>
    <t>Rahvaspordi üritused</t>
  </si>
  <si>
    <t>Muusikakooliteenus teistelt OV'delt</t>
  </si>
  <si>
    <t>Huvikooliteenus teistelt OV'delt</t>
  </si>
  <si>
    <t>Noorsootöö projektitoetused</t>
  </si>
  <si>
    <t>Noorte tõrjutuse vähendamise projekt</t>
  </si>
  <si>
    <t>Noorte suvised töörühmade töötasu</t>
  </si>
  <si>
    <t>Noorte suverühmade sotsmaks</t>
  </si>
  <si>
    <t>Noorte suverühmade töötuskindlustus</t>
  </si>
  <si>
    <t>Noorte suverühmad üritused</t>
  </si>
  <si>
    <t>KU42R</t>
  </si>
  <si>
    <t>Riigi poolt toetatav huvitegevus</t>
  </si>
  <si>
    <t>Noorsootöö Noorte üritused</t>
  </si>
  <si>
    <t>Loomestipendium</t>
  </si>
  <si>
    <t>Kultuuri reserv</t>
  </si>
  <si>
    <t>Jõuluüritused - jõuluhansa</t>
  </si>
  <si>
    <t>Reklaam, trükised kultuuris</t>
  </si>
  <si>
    <t>Tähtpäevad kultuuris</t>
  </si>
  <si>
    <t>Linna suvised õppepäevad</t>
  </si>
  <si>
    <t>Koolinoorte laulu- ja tantsupidu</t>
  </si>
  <si>
    <t>Võidupüha/Jaanipäev</t>
  </si>
  <si>
    <t>Viljandi linna sünnipäev</t>
  </si>
  <si>
    <t>Hansapäevad</t>
  </si>
  <si>
    <t>Elutöö preemia</t>
  </si>
  <si>
    <t>Teatripreemia</t>
  </si>
  <si>
    <t>Aasta noore preemia</t>
  </si>
  <si>
    <t>Aasta isik</t>
  </si>
  <si>
    <t xml:space="preserve">09110-Alusharidus </t>
  </si>
  <si>
    <t>Hariduse reserv</t>
  </si>
  <si>
    <t>Lastehoiuteenus</t>
  </si>
  <si>
    <t>Koolituskulud hälviklastele</t>
  </si>
  <si>
    <t>Lasteaiateenuse eest tasumine</t>
  </si>
  <si>
    <t>Kooliteenus erakoolides</t>
  </si>
  <si>
    <t xml:space="preserve">09213-Üldkeskhariduse otsekulud </t>
  </si>
  <si>
    <t>Linna stipendium kutseõppeks</t>
  </si>
  <si>
    <t xml:space="preserve">09400-Kolmanda taseme haridus </t>
  </si>
  <si>
    <t>Linna stipendium kõrgkoolis õppimiseks</t>
  </si>
  <si>
    <t>Õpilasstipendium</t>
  </si>
  <si>
    <t>09500-Täiskasvanute täienduskoolitus</t>
  </si>
  <si>
    <t>Täiskasvanute koolitus</t>
  </si>
  <si>
    <t>Õpilastransport</t>
  </si>
  <si>
    <t>Õpilaste toitlustamine põhikoolis</t>
  </si>
  <si>
    <t>Haridusasutuste öömaja, õpilaskodu</t>
  </si>
  <si>
    <t>Parimate õpilaste tunnustamine</t>
  </si>
  <si>
    <t>Aasta Õpetaja</t>
  </si>
  <si>
    <t>Haridusvaldkonna projektitoetused</t>
  </si>
  <si>
    <t>KU622</t>
  </si>
  <si>
    <t>Haridusvaldkonna tegevustoetused</t>
  </si>
  <si>
    <t>Maramaa olümpiaad</t>
  </si>
  <si>
    <t>Õpetajate päev</t>
  </si>
  <si>
    <t>Projekt koolide uksed lahti</t>
  </si>
  <si>
    <t>Õppekulude toetus Haridusametilt</t>
  </si>
  <si>
    <t>Riigitoetus lõige 2</t>
  </si>
  <si>
    <t>Lasteaiateenus teistelt KOVidelt</t>
  </si>
  <si>
    <t>Haridusteenus teistelt KOVidelt</t>
  </si>
  <si>
    <t>Kunstikooli teenus teistelt KOVidelt</t>
  </si>
  <si>
    <t>Muusikakooli teenus teistelt KOVidelt</t>
  </si>
  <si>
    <t>Huvikooli teenus teistelt KOVidelt</t>
  </si>
  <si>
    <t>Spordikooli teenus teistelt KOVidelt</t>
  </si>
  <si>
    <t>Printerite kulumaterjal</t>
  </si>
  <si>
    <t>Riistvara soetus</t>
  </si>
  <si>
    <t>Tarkvara soetus</t>
  </si>
  <si>
    <t>IT halduslepingud</t>
  </si>
  <si>
    <t>IT andmeside</t>
  </si>
  <si>
    <t>IT muud kulud</t>
  </si>
  <si>
    <t>05100-Jäätmekäitlus</t>
  </si>
  <si>
    <t>08202-Rahvakultuur</t>
  </si>
  <si>
    <t>09221-Täiskasvanute gümnaasiumide kaudsed kulud</t>
  </si>
  <si>
    <t>Majandusministeerium tegevuskuludeks</t>
  </si>
  <si>
    <t>Põhikoolide digitatristu uuendamine</t>
  </si>
  <si>
    <t>KVHA  Vabaduse plats 6</t>
  </si>
  <si>
    <t>Linna kinnistute kulud - Vabaduse 6, Linnu 4-4a jne</t>
  </si>
  <si>
    <t>551140</t>
  </si>
  <si>
    <t>551143</t>
  </si>
  <si>
    <t>551146</t>
  </si>
  <si>
    <t>KVHA  Üldkulud</t>
  </si>
  <si>
    <t>KVHA Üldkulud</t>
  </si>
  <si>
    <t>KVHA  üksikud elupinnad</t>
  </si>
  <si>
    <t>Linna üüripindade kulud</t>
  </si>
  <si>
    <t>KVHA Tüma täiskasvanute turvakodu</t>
  </si>
  <si>
    <t>KVHA  Tüma loomade varjupaik</t>
  </si>
  <si>
    <t>KVHA  Riia mnt 95/97, garaazid</t>
  </si>
  <si>
    <t>KVHA  Eha 4-2 Pensionäride Ühendus</t>
  </si>
  <si>
    <t>KVHA  KÜ Riia mnt.55</t>
  </si>
  <si>
    <t>KVHA  Musta tee 22 aiandihoone</t>
  </si>
  <si>
    <t>KVHA  Lossi 11A Vana ait</t>
  </si>
  <si>
    <t>KVHA  Musta tee 30 Linnahooldus</t>
  </si>
  <si>
    <t>551141</t>
  </si>
  <si>
    <t>551180</t>
  </si>
  <si>
    <t>KVHA  Kaalu 9 Saun</t>
  </si>
  <si>
    <t>KVHA  Leola 12A  Sotsiaalmaja</t>
  </si>
  <si>
    <t>551160</t>
  </si>
  <si>
    <t>Kinnisvara haldusameti heakorrajuht</t>
  </si>
  <si>
    <t>KVHA  Väiketuru 1 WC</t>
  </si>
  <si>
    <t>KVHA  Vabaduse plats 2 WC</t>
  </si>
  <si>
    <t>KVHA Viljandi järve ranna WC</t>
  </si>
  <si>
    <t>KVHA  Linnu 4 ja 4a</t>
  </si>
  <si>
    <t>KVHA  Laidoneri Plats 5/5A  LV</t>
  </si>
  <si>
    <t>Linna küttekulu</t>
  </si>
  <si>
    <t>Linna elektrikulu</t>
  </si>
  <si>
    <t>Linna vee ja kanali kulu</t>
  </si>
  <si>
    <t>Linna ruumide ja territooriumi korrashoid</t>
  </si>
  <si>
    <t>Linna valvekulu</t>
  </si>
  <si>
    <t>KVHA  Linnu 2 LV Raekoda</t>
  </si>
  <si>
    <t>Linna lumetõrje</t>
  </si>
  <si>
    <t>Linna jooksev remont</t>
  </si>
  <si>
    <t>KU08K</t>
  </si>
  <si>
    <t>Linnavalitsuse hoonete muud majandamiskulud</t>
  </si>
  <si>
    <t>KVHA kulu liik 5511 kulude reserv</t>
  </si>
  <si>
    <t>KU23R</t>
  </si>
  <si>
    <t>KVHA 5511 kulude reserv</t>
  </si>
  <si>
    <t>Linna vara halduse adminkulud</t>
  </si>
  <si>
    <t>KU234</t>
  </si>
  <si>
    <t>Kinnisvara haldamise majandamiskulud</t>
  </si>
  <si>
    <t>Linna vara kindlustus</t>
  </si>
  <si>
    <t>E - üür korteritelt</t>
  </si>
  <si>
    <t>E - kommunaalmaksed</t>
  </si>
  <si>
    <t>Tulu WC-teenusest</t>
  </si>
  <si>
    <t>Muu vara kasutamise tasu</t>
  </si>
  <si>
    <t>Viljandi Lasteaed Krõllipesa</t>
  </si>
  <si>
    <t>Kinnisvara haldusameti kinnisvarahaldur</t>
  </si>
  <si>
    <t>KVHA  Pikk 8 Kondase Keskus</t>
  </si>
  <si>
    <t>KVHA  Tallinna 5 Sakala Keskus</t>
  </si>
  <si>
    <t>KVHA  Talli 2 Lauluväljak</t>
  </si>
  <si>
    <t>55127</t>
  </si>
  <si>
    <t>KVHA  Hariduse 12a Lennukitehas</t>
  </si>
  <si>
    <t>KVHA  Laidoneri 5C Vana Veetorn</t>
  </si>
  <si>
    <t>KVHA  Motoklubi</t>
  </si>
  <si>
    <t>KVHA  Jakobsoni 47C  Huvikool</t>
  </si>
  <si>
    <t>551149</t>
  </si>
  <si>
    <t>muud hooldustööd</t>
  </si>
  <si>
    <t>KVHA Loomeinkubaator Reinu tee 27</t>
  </si>
  <si>
    <t>KVHA  Riia 91 Jakobsoni Kool</t>
  </si>
  <si>
    <t>2586-Kapitalirendikohustused</t>
  </si>
  <si>
    <t>KVHA  Kesk-Kaare 17 Kaare Kool</t>
  </si>
  <si>
    <t>551147</t>
  </si>
  <si>
    <t>niitmine, lumetõrje</t>
  </si>
  <si>
    <t>KVHA  Jakobsoni 42/42A  Kesklinna Kool</t>
  </si>
  <si>
    <t>KVHA  Jakobsoni 51  Kesklinna Kool</t>
  </si>
  <si>
    <t>KVHA  Uueveski 1 Kesklinna Kool</t>
  </si>
  <si>
    <t>KVHA Uueveski 1 Keeltemaja</t>
  </si>
  <si>
    <t>KVHA Jakobsoni 51 kunstmuruväljak</t>
  </si>
  <si>
    <t>KVHA  Kesk-Kaare 19 Lasteaed Karlsson</t>
  </si>
  <si>
    <t>KVHA  Kagu 9 Lasteaed Krõllipesa</t>
  </si>
  <si>
    <t>KVHA  Riia 30 Lasteaed Krõllipesa</t>
  </si>
  <si>
    <t>55157</t>
  </si>
  <si>
    <t>6082-Muud tegevuskulud</t>
  </si>
  <si>
    <t>6082</t>
  </si>
  <si>
    <t>viivised</t>
  </si>
  <si>
    <t>KVHA  Posti 20a Lasteaed Mesimumm</t>
  </si>
  <si>
    <t>KVHA  Tehnika 12 Lasteaed Midrimaa</t>
  </si>
  <si>
    <t>KVHA  Riia 93 Lasteaed Männimäe</t>
  </si>
  <si>
    <t>KVHA  Tallinna 7-11/1 Linnaraamatukogu</t>
  </si>
  <si>
    <t>KVHA  Jakobsoni 16 Muusikakool</t>
  </si>
  <si>
    <t>KVHA  Lossi 31 Nukuteater</t>
  </si>
  <si>
    <t>KVHA  Ranna 1 Staadion</t>
  </si>
  <si>
    <t>KVHA  Ranna 11 Vetelpääste</t>
  </si>
  <si>
    <t>KVHA  Ranna 5 Korvpalliväljak</t>
  </si>
  <si>
    <t>KVHA  Ranna 13 Sõudeelling</t>
  </si>
  <si>
    <t>KVHA  Riia 93C Aerutamisbaas</t>
  </si>
  <si>
    <t>KVHA  Suur-Kaare 33A Spordihall</t>
  </si>
  <si>
    <t>KVHA  Vaksali 4 Spordihoone uus osa</t>
  </si>
  <si>
    <t>KVHA  Ranna 7 Kunstmuruväljak</t>
  </si>
  <si>
    <t>KVHA  Uueveski 1 Kesklinna Kooli võimla</t>
  </si>
  <si>
    <t>Aktsiate ost</t>
  </si>
  <si>
    <t>Linnapea ja LV liikmete töötasu</t>
  </si>
  <si>
    <t>Linna avalik.teen.töötasu</t>
  </si>
  <si>
    <t>Linna muud erisoodustused</t>
  </si>
  <si>
    <t>Linna ajutiste lepinguliste töötajate töötasu</t>
  </si>
  <si>
    <t>Linna toitlustamine erisoodustusena</t>
  </si>
  <si>
    <t>Linna sõidukulud erisoodustusena</t>
  </si>
  <si>
    <t>Linna maksud erisoodustuselt</t>
  </si>
  <si>
    <t>Linnavalitsuse sots.maks</t>
  </si>
  <si>
    <t>Linnavalitsuse tööt.kindl</t>
  </si>
  <si>
    <t>VOL liikmemaks</t>
  </si>
  <si>
    <t>VOL ühisüritused</t>
  </si>
  <si>
    <t>Rahvusvaheliste org. liikmemaks</t>
  </si>
  <si>
    <t>Arengukava</t>
  </si>
  <si>
    <t>Arengukava lähetuskulud</t>
  </si>
  <si>
    <t>Arengukava koolituskulu</t>
  </si>
  <si>
    <t>TU229</t>
  </si>
  <si>
    <t>Linna juriidilised teenused, õigusabi</t>
  </si>
  <si>
    <t>KU07A</t>
  </si>
  <si>
    <t>Arhiivitööd</t>
  </si>
  <si>
    <t>KU07D</t>
  </si>
  <si>
    <t>Dokumendihaldussüsteemi kulud</t>
  </si>
  <si>
    <t>Linna riigilõivud</t>
  </si>
  <si>
    <t>Valimiste töötasu</t>
  </si>
  <si>
    <t>Valimiste adminkulu</t>
  </si>
  <si>
    <t>Kutsehaiguse hüvitis</t>
  </si>
  <si>
    <t>riigilõiv kauplemisloa eest</t>
  </si>
  <si>
    <t>Riigitoetus lõige 1</t>
  </si>
  <si>
    <t>Tänavate pindamine</t>
  </si>
  <si>
    <t>Teede investeeringud</t>
  </si>
  <si>
    <t>Paalalinna Kooli hoone rekonstrueerimine</t>
  </si>
  <si>
    <t>Pärnu mnt PKT kulud</t>
  </si>
  <si>
    <t>KU19J</t>
  </si>
  <si>
    <t>Teede ja tänavate investeering Pikk-Lutsu</t>
  </si>
  <si>
    <t>KU22M</t>
  </si>
  <si>
    <t>Maa ost</t>
  </si>
  <si>
    <t>1550</t>
  </si>
  <si>
    <t>Projekteerimine arhitektuuriametis</t>
  </si>
  <si>
    <t>Tänavavalgustus remont</t>
  </si>
  <si>
    <t>KU78U</t>
  </si>
  <si>
    <t>Spordihoone vana osa remont</t>
  </si>
  <si>
    <t>Toetus tenniseväljakute põhivara soetuseks</t>
  </si>
  <si>
    <t>Lasteaedade invest majandusametis</t>
  </si>
  <si>
    <t>KU19R</t>
  </si>
  <si>
    <t>Kaare Kooli katuse remont</t>
  </si>
  <si>
    <t>Koolistaadionite rek</t>
  </si>
  <si>
    <t>Leola 12a remont</t>
  </si>
  <si>
    <t>10700-Riskirühmade sotsiaalhoolekandeasutused</t>
  </si>
  <si>
    <t>Toetus Paalalinna Kooli remondiks</t>
  </si>
  <si>
    <t>TU23K</t>
  </si>
  <si>
    <t>KIK investeeringuteks</t>
  </si>
  <si>
    <t>350203</t>
  </si>
  <si>
    <t>Toetus riigikogulastelt (regionaalne investeeringutoetus)</t>
  </si>
  <si>
    <t>Raudteepeatuste meede</t>
  </si>
  <si>
    <t>Pärnu mnt PKT tulu</t>
  </si>
  <si>
    <t>Tänavate hooldus</t>
  </si>
  <si>
    <t>Teede remont</t>
  </si>
  <si>
    <t>Liikluskorralduse lepinguline hooldus</t>
  </si>
  <si>
    <t>Liikluskorralduse muud kulud</t>
  </si>
  <si>
    <t>04512-Ühistranspordi korraldus</t>
  </si>
  <si>
    <t>KU17B</t>
  </si>
  <si>
    <t>Bussitranspordikulud</t>
  </si>
  <si>
    <t>KU231</t>
  </si>
  <si>
    <t>Linna vara halduskulud majandusametis</t>
  </si>
  <si>
    <t>Ettenägemata tööd</t>
  </si>
  <si>
    <t>Veekogude kallaste puhastamine</t>
  </si>
  <si>
    <t>Kevadine ja sügisene prahivedu</t>
  </si>
  <si>
    <t>Maksukohustused saastetasu osas</t>
  </si>
  <si>
    <t>KU28L</t>
  </si>
  <si>
    <t>Linnahoolduse ruumide remont</t>
  </si>
  <si>
    <t>Lillede istutus ja hooldus</t>
  </si>
  <si>
    <t>KU283</t>
  </si>
  <si>
    <t>Jäätmete koristus</t>
  </si>
  <si>
    <t>Tuletõrje hüdrantide hooldus</t>
  </si>
  <si>
    <t>Vlj maastikukaitseala</t>
  </si>
  <si>
    <t>Linnalinnud</t>
  </si>
  <si>
    <t>Muud hoolduskulud</t>
  </si>
  <si>
    <t>Puude kujunduslõikus</t>
  </si>
  <si>
    <t>Purskkaevud</t>
  </si>
  <si>
    <t>Tänavavalgustuse korrashoid</t>
  </si>
  <si>
    <t>Tänavavalgustus elekter</t>
  </si>
  <si>
    <t>Ehitusluba</t>
  </si>
  <si>
    <t>Kasutusluba</t>
  </si>
  <si>
    <t>Hoonestajate uued lepingud</t>
  </si>
  <si>
    <t>Eramajad ja Kösti</t>
  </si>
  <si>
    <t>Riia mnt. 66</t>
  </si>
  <si>
    <t>Järve - Karja</t>
  </si>
  <si>
    <t>Tartu 102</t>
  </si>
  <si>
    <t>Vesiflirdi 3</t>
  </si>
  <si>
    <t>TU145</t>
  </si>
  <si>
    <t>Järveotsa hoonestusõigused</t>
  </si>
  <si>
    <t>Roheline 4</t>
  </si>
  <si>
    <t>Musta tee 26</t>
  </si>
  <si>
    <t>Maa kasutustasu</t>
  </si>
  <si>
    <t>KIK projektid</t>
  </si>
  <si>
    <t>Vee erikasutustasu</t>
  </si>
  <si>
    <t>Korrakaitse Pärimusmuusika festivalil</t>
  </si>
  <si>
    <t>Ettevõtlusvaldkonna toetused</t>
  </si>
  <si>
    <t>Kulud Muinsuskaitseameti halduslepingu järgi</t>
  </si>
  <si>
    <t>Kultuuriministeeriumilt tegevuskuludeks</t>
  </si>
  <si>
    <t>Lossivaremete konserveerimine</t>
  </si>
  <si>
    <t>RE013</t>
  </si>
  <si>
    <t>Arhitektuuriametile</t>
  </si>
  <si>
    <t>Linnaplaneering</t>
  </si>
  <si>
    <t>Linnaplaneeringud kuulutused jm jooksev kulu</t>
  </si>
  <si>
    <t>Linnakujundus Värvid, lilled, valgus linna</t>
  </si>
  <si>
    <t>Restaureerimine</t>
  </si>
  <si>
    <t>sihtfinantseerimised 3500*</t>
  </si>
  <si>
    <t>Intressikulu  Danske</t>
  </si>
  <si>
    <t>KU14S</t>
  </si>
  <si>
    <t>Muud intressikulud</t>
  </si>
  <si>
    <t>Intressitulu SEB Pank</t>
  </si>
  <si>
    <t>Intressitulu Swedbank ja Danske</t>
  </si>
  <si>
    <t>Laenu tagasimakse Danske Pangale</t>
  </si>
  <si>
    <t>Laenu tagasimakse</t>
  </si>
  <si>
    <t>Laen</t>
  </si>
  <si>
    <t>Linna pangateenused</t>
  </si>
  <si>
    <t>Linna muud kulud e-arved</t>
  </si>
  <si>
    <t>Linna muud kulud kassasüsteemid</t>
  </si>
  <si>
    <t>Rahandusministeeriumilt tegevuskuludeks</t>
  </si>
  <si>
    <t>55259</t>
  </si>
  <si>
    <t>Koolitoit Sotsiaalametilt</t>
  </si>
  <si>
    <t>10120-Puuetega inimeste sotsiaalhoolekandeasutused</t>
  </si>
  <si>
    <t>Hooldajatoetuste maksud</t>
  </si>
  <si>
    <t>Sotsiaalvaldkonna projektitoetused</t>
  </si>
  <si>
    <t>Sotsiaalvaldkonna tegevustoetus</t>
  </si>
  <si>
    <t>Isikliku abistaja teenus</t>
  </si>
  <si>
    <t>Invatransport arvetega</t>
  </si>
  <si>
    <t>KU64E</t>
  </si>
  <si>
    <t>Puuetega inimeste eluruumide kohandamine</t>
  </si>
  <si>
    <t>Tööalane nõustamisteenus Sotsiaalametis</t>
  </si>
  <si>
    <t>Tööalane koolitus Sotsiaalametis</t>
  </si>
  <si>
    <t>Linnaliini bussisõidu hüvitus üle 65-aastastele</t>
  </si>
  <si>
    <t>10400-Asendus- ja järelhooldus</t>
  </si>
  <si>
    <t>Lasteturvakodu</t>
  </si>
  <si>
    <t>Sünnitoetus</t>
  </si>
  <si>
    <t>Lapsehoiuteenus puuetega lastele</t>
  </si>
  <si>
    <t>Tugipered, tugiisikud</t>
  </si>
  <si>
    <t>Täiskasvanute tugiisikuteenus</t>
  </si>
  <si>
    <t>Sünnitoetuste kulud arvetega</t>
  </si>
  <si>
    <t>KU68V</t>
  </si>
  <si>
    <t>Võlanõustamine</t>
  </si>
  <si>
    <t>KU722</t>
  </si>
  <si>
    <t>Projekt Suvesöök-Jõulusöök</t>
  </si>
  <si>
    <t>Imelised aastad</t>
  </si>
  <si>
    <t>Toiduraha toetus Sotsiaalametilt</t>
  </si>
  <si>
    <t>Sotsiaalala arendus</t>
  </si>
  <si>
    <t>Töötasu toimetulekust</t>
  </si>
  <si>
    <t>Sotsmaks toimetulekust</t>
  </si>
  <si>
    <t>Töötuskindlustus toimetulekust</t>
  </si>
  <si>
    <t>Sotsiaaltoetus abivajajatele</t>
  </si>
  <si>
    <t>Kulud sõjapõgenikele</t>
  </si>
  <si>
    <t>Linna arst - arved ja töötasu</t>
  </si>
  <si>
    <t>Elektriautode laadimise jm kulu</t>
  </si>
  <si>
    <t>Elektriautode kasko- ja liikluskindlustus</t>
  </si>
  <si>
    <t>Elektriautode hooldus ja remont</t>
  </si>
  <si>
    <t>Sotsiaaltoetused arvete alusel</t>
  </si>
  <si>
    <t>KU690</t>
  </si>
  <si>
    <t>Riskirühmad</t>
  </si>
  <si>
    <t>KU724</t>
  </si>
  <si>
    <t>Varjupaigateenus</t>
  </si>
  <si>
    <t>Sündmused, tähtpäevad sotsiaalalal</t>
  </si>
  <si>
    <t>Sotsiaalameti projektide kaasfinantseerimine</t>
  </si>
  <si>
    <t>Laekumine hoolduskulu katteks</t>
  </si>
  <si>
    <t>Sotsiaalministeeriumilt</t>
  </si>
  <si>
    <t>TU216</t>
  </si>
  <si>
    <t>Siseministeeriumilt</t>
  </si>
  <si>
    <t>552421</t>
  </si>
  <si>
    <t>552422</t>
  </si>
  <si>
    <t>55158</t>
  </si>
  <si>
    <t>Reservfondi eelarve</t>
  </si>
  <si>
    <t>Isamaaliidu fraktsioon</t>
  </si>
  <si>
    <t>Reformierakond</t>
  </si>
  <si>
    <t>Volikogu sotsmaks erisoodustuselt</t>
  </si>
  <si>
    <t>Volikogu tulumaks erisoodustuselt</t>
  </si>
  <si>
    <t>Volikogu sotsiaalmaks</t>
  </si>
  <si>
    <t>Sotsiaaldemokraadid</t>
  </si>
  <si>
    <t>Keskerakond</t>
  </si>
  <si>
    <t>KU008</t>
  </si>
  <si>
    <t>Eesti Konservatiivne Rahvaerakond</t>
  </si>
  <si>
    <t>Volikogu poolt ostetud teenused</t>
  </si>
  <si>
    <t>Volikogu välislähetused</t>
  </si>
  <si>
    <t>50027</t>
  </si>
  <si>
    <t>50637</t>
  </si>
  <si>
    <t>50647</t>
  </si>
  <si>
    <t>Tabelitele võib lisada täiendavaid materjale (hinnapakkumused, ettekirjutused, kalkulatsioonid vms).</t>
  </si>
  <si>
    <t>Hallatav asutus</t>
  </si>
  <si>
    <t>Tulud</t>
  </si>
  <si>
    <t>SAKALA KESKUS - Kondase Keskus Kokku</t>
  </si>
  <si>
    <t>SAKALA KESKUS - Kultuuritöö Kokku</t>
  </si>
  <si>
    <t>SAKALA KESKUS - Lauluväljak Kokku</t>
  </si>
  <si>
    <t>SAKALA KESKUS - Noorsootöö Kokku</t>
  </si>
  <si>
    <t>SAKALA KESKUS - Vana Veetorn Kokku</t>
  </si>
  <si>
    <t>Viljandi Huvikool Kokku</t>
  </si>
  <si>
    <t>Viljandi Jakobsoni Kool Kokku</t>
  </si>
  <si>
    <t>Viljandi Kaare Kool Kokku</t>
  </si>
  <si>
    <t>Viljandi Kesklinna Kool Kokku</t>
  </si>
  <si>
    <t>Viljandi Kunstikool Kokku</t>
  </si>
  <si>
    <t>Viljandi Lasteaed Karlsson Kokku</t>
  </si>
  <si>
    <t>Viljandi Lasteaed Krõllipesa Kokku</t>
  </si>
  <si>
    <t>Viljandi Lasteaed Mesimumm Kokku</t>
  </si>
  <si>
    <t>Viljandi Lasteaed Midrimaa Kokku</t>
  </si>
  <si>
    <t>Viljandi Lasteaed Männimäe Kokku</t>
  </si>
  <si>
    <t>Viljandi Linnahooldus Kokku</t>
  </si>
  <si>
    <t>Viljandi Linnaraamatukogu Kokku</t>
  </si>
  <si>
    <t>Viljandi Muusikakool Kokku</t>
  </si>
  <si>
    <t>Viljandi Nukuteater Kokku</t>
  </si>
  <si>
    <t>Viljandi Paalalinna Kool Kokku</t>
  </si>
  <si>
    <t>Viljandi Päevakeskus Kokku</t>
  </si>
  <si>
    <t>Viljandi Spordikeskus Kokku</t>
  </si>
  <si>
    <t>Viljandi Spordikool Kokku</t>
  </si>
  <si>
    <t>Viljandi Täiskasvanute Gümnaasium Kokku</t>
  </si>
  <si>
    <t>Investeerimistegevuse kulud Kokku</t>
  </si>
  <si>
    <t>Laenude tagasimaksmine Kokku</t>
  </si>
  <si>
    <t>Laenude võtmine Kokku</t>
  </si>
  <si>
    <t>Investeerimistegevuse tulud Kokku</t>
  </si>
  <si>
    <t>Juhised ja selgitused</t>
  </si>
  <si>
    <t xml:space="preserve">Hallatavad asutused täidavad ka koosseisude ja õpetajate tarifikatsiooni lisad vastavalt sellele, kuidas 2020. aastal koosseise ette nähakse. Koosseise tuleb abilinnapea poolt kokkukutsustaval eelarvekoosolekul põhjendada. </t>
  </si>
  <si>
    <r>
      <t xml:space="preserve">Tabelite esitamise tähtpäev </t>
    </r>
    <r>
      <rPr>
        <sz val="14"/>
        <color theme="1"/>
        <rFont val="Times New Roman"/>
        <family val="1"/>
      </rPr>
      <t xml:space="preserve">on 20. september </t>
    </r>
    <r>
      <rPr>
        <sz val="14"/>
        <rFont val="Times New Roman"/>
        <family val="1"/>
        <charset val="186"/>
      </rPr>
      <t>2019. a. Esitada eelarve eest vastutaja poolt Amphora kaudu, märkida täitmiseks finantsist Aili Soomustele.</t>
    </r>
  </si>
  <si>
    <t xml:space="preserve">Toetusfond on prognoositud 2019. a tasemel, v.a õpetajate tööjõukulude toetus, milles on arvestatud õpetaja alampalga kasvuga 1350 euroni. Kui muud toetusfondi kaudu eraldatavad tulud peaksid kasvama, siis sama summa võrra kasvavad tulevikus tegelikus eelarves ka kulud. </t>
  </si>
  <si>
    <t>Huvikoolide õpetajate töötasufonde kasvatatud +6%.</t>
  </si>
  <si>
    <t>Lasteaiaõpetajate assistentide töötasufonde kasvatatud +6%.</t>
  </si>
  <si>
    <t xml:space="preserve">Aastatel 2020-2025 on tööjõufondide suurendamiseks muudel ametikohtadel eelarvestrateegiasse lisatud +3% fondide kasvu. </t>
  </si>
  <si>
    <t>Viljandi Päevakeskuse juurde loodud laste- ja perede osakonna tugispetsialistidele on arvestatud palgamäär 1350 eurot.</t>
  </si>
  <si>
    <t>Laste arv seisuga 10.09.19.a.</t>
  </si>
  <si>
    <t>Lasteaia õppekulu ja toiduraha arvestus 2020. a eelarvesse</t>
  </si>
  <si>
    <t>Õpilaste ja klasside arv koolides seisuga 10. september 2019 a</t>
  </si>
  <si>
    <t>Huvikoolide õpilaste arvud seisuga 10. september 2019. a</t>
  </si>
  <si>
    <t>Arvestuslik ringitasude laekumine 2020 a</t>
  </si>
  <si>
    <t>Linna asutuste omavahelised tehingud 2020. a</t>
  </si>
  <si>
    <t>Asutuse koosseis  2020. a eelarves (koolides linna poolt finantseeritav  koosseis)</t>
  </si>
  <si>
    <t>Üldhariduskoolide direktorite, asetäitjate õppealal ja pedagoogilise personali töötasu arvestamise alused 2019/2020 õppeaastal</t>
  </si>
  <si>
    <t>Liisingud, rendid jm finantseerimistehingud, mis on plaanis sõlmida 2020. aastal</t>
  </si>
  <si>
    <t>IKT ühishangete ettepanek 2020. a eelarvesse</t>
  </si>
  <si>
    <t>Taotlus eelarve suurendamiseks 2020. aastal</t>
  </si>
  <si>
    <t>*täita juhul, kui 2020 planeeritakse täiendavaid tulusid või kulusid, taotlust tuleb juhil abilinnapeale põhjendada</t>
  </si>
  <si>
    <t>Kuidas eelarve suurendamine 2020. aastal mõjutab järgnevate aastate eelarveid:</t>
  </si>
  <si>
    <t>Lisainfo 2020. kontrollnumbrite kohta:</t>
  </si>
  <si>
    <t xml:space="preserve">Muudetud on tööjõufonde seoses eeldatava miinimumtöötasu kasvuga 583 euroni, sh kasv miinimumtöötasu lähedast tasu saavatel isikutel. </t>
  </si>
  <si>
    <t>Lasteaiaõpetajate tasudes on arvestatud tõusuga 90%ni üldhariduskoolide õpetajate töötasust alates aastast 2019. 2019. aastal on lasteaiaõpetaja miinimumtasu 1125 eurot kuus, 2020. aastal 1215 eurot.</t>
  </si>
  <si>
    <t>Eelarve eest vastutaja</t>
  </si>
  <si>
    <t>Osakond / struktuuriüksus/ Pmenis</t>
  </si>
  <si>
    <t>Tunnuse Pmeni nimetus</t>
  </si>
  <si>
    <t>Kontrollnumber kokku</t>
  </si>
  <si>
    <t>sh sihtraha</t>
  </si>
  <si>
    <t>sh mittesihtraha omavaheliste tehingutega</t>
  </si>
  <si>
    <t>sh omavahelised tehingud</t>
  </si>
  <si>
    <t>L1130</t>
  </si>
  <si>
    <t>Avalike suhete ja turismiamet</t>
  </si>
  <si>
    <t>L1140</t>
  </si>
  <si>
    <t>L1150</t>
  </si>
  <si>
    <t>Haridus- ja kultuuriamet</t>
  </si>
  <si>
    <t>L1160</t>
  </si>
  <si>
    <t>L1195</t>
  </si>
  <si>
    <t>Viljandi Lasteaed Mängupesa</t>
  </si>
  <si>
    <t>L1100</t>
  </si>
  <si>
    <t>L1170</t>
  </si>
  <si>
    <t>Linnavolikogu esimees</t>
  </si>
  <si>
    <t>L1180</t>
  </si>
  <si>
    <t>L1190</t>
  </si>
  <si>
    <t>L1110</t>
  </si>
  <si>
    <t>L1200</t>
  </si>
  <si>
    <t>L1210</t>
  </si>
  <si>
    <t>L1220</t>
  </si>
  <si>
    <t>L1230</t>
  </si>
  <si>
    <t>Osakonna kood</t>
  </si>
  <si>
    <t>Osakonna nimetus</t>
  </si>
  <si>
    <t>Vali hallatav asutus ripploendist:</t>
  </si>
  <si>
    <t>Kontoklassi nimi</t>
  </si>
  <si>
    <t>15-Investeeringud</t>
  </si>
  <si>
    <t>Hooned ja rajatised</t>
  </si>
  <si>
    <t>Masinate ja seadmete, sh transpordivahendite soeta</t>
  </si>
  <si>
    <t xml:space="preserve">Muu amortiseeruv põhivara (Inventar) </t>
  </si>
  <si>
    <t>65-Finantskulud</t>
  </si>
  <si>
    <t>INTRESSI-,VIIVISE- JA kohustistasukulud võetud lae</t>
  </si>
  <si>
    <t>35-Saadud toetused</t>
  </si>
  <si>
    <t>Laekumised investeerimiseks</t>
  </si>
  <si>
    <t>35029</t>
  </si>
  <si>
    <t>38-Muud tulud</t>
  </si>
  <si>
    <t>3812-Müüdud vara müügitulu</t>
  </si>
  <si>
    <t>3812</t>
  </si>
  <si>
    <t>Vara müük</t>
  </si>
  <si>
    <t>25-Laenud, kapitaliliisingud, tagatisrahad</t>
  </si>
  <si>
    <t>Kohustuste tasumine</t>
  </si>
  <si>
    <t>Kohustuste võtmine</t>
  </si>
  <si>
    <t>41-Sotsiaaltoetused ja preemiad</t>
  </si>
  <si>
    <t>preemiad, autasud, väljamaksed füüsilistele isikut</t>
  </si>
  <si>
    <t>45-Muud toetused</t>
  </si>
  <si>
    <t>muudele residentidele</t>
  </si>
  <si>
    <t>50-Tööjõukulud</t>
  </si>
  <si>
    <t>õpetajate töötasu</t>
  </si>
  <si>
    <t>töötajate töötasu</t>
  </si>
  <si>
    <t>töötajate lahkumishüvitused</t>
  </si>
  <si>
    <t>#N/A</t>
  </si>
  <si>
    <t xml:space="preserve">50023 </t>
  </si>
  <si>
    <t>muud toetused</t>
  </si>
  <si>
    <t>juhtide töötasu koolides</t>
  </si>
  <si>
    <t>tugispetsialisti töötasu</t>
  </si>
  <si>
    <t>töövõtulepingu alusel füüsilistele isikutele makst</t>
  </si>
  <si>
    <t>õppelaenud</t>
  </si>
  <si>
    <t>toitlustamiskulud</t>
  </si>
  <si>
    <t>5052-Toitlustamiskulud</t>
  </si>
  <si>
    <t>5056-Õppekulud</t>
  </si>
  <si>
    <t>5056</t>
  </si>
  <si>
    <t>tervise edendamise kulud</t>
  </si>
  <si>
    <t>muud erisoodustused</t>
  </si>
  <si>
    <t xml:space="preserve">5059-Muud erisoodustused </t>
  </si>
  <si>
    <t>sotsiaalmaks erisoodustuselt</t>
  </si>
  <si>
    <t>tulumaks erisoodustuselt</t>
  </si>
  <si>
    <t>õpetajate sotsiaalmaks (hariduse toetusfondist)</t>
  </si>
  <si>
    <t>töötajate v.a. õpetajad sotsiaalmaks</t>
  </si>
  <si>
    <t>juhtide sotsiaalmaks (hariduse toetusfondist)</t>
  </si>
  <si>
    <t>tugispetsialisti sotsmaks toetusfondist</t>
  </si>
  <si>
    <t>õpetajate töötuskindlustus (hariduse toetusfond)</t>
  </si>
  <si>
    <t>töötajate v.a. õpetajate töötuskindlustusmakse</t>
  </si>
  <si>
    <t>juhtide töötuskindlustus (hariduse toetusfondist)</t>
  </si>
  <si>
    <t>tugispetsialisti töötuskindlustus toetusfondist</t>
  </si>
  <si>
    <t>55-Majandamiskulud</t>
  </si>
  <si>
    <t>bürookulud</t>
  </si>
  <si>
    <t>raamatud, ajalehed, ajakirjad, muud trükised</t>
  </si>
  <si>
    <t>paljundus- ja printimiskulud</t>
  </si>
  <si>
    <t>sidekulud</t>
  </si>
  <si>
    <t>postikulud</t>
  </si>
  <si>
    <t>esindus- ja vastuvõtukulud</t>
  </si>
  <si>
    <t>kingitused ja auhinnad kolmandatele isikutele</t>
  </si>
  <si>
    <t>kulud info- ja pr teenustele k.a. ajalehekuulutuse</t>
  </si>
  <si>
    <t>muud administreerimiskulud, pangateenused</t>
  </si>
  <si>
    <t>kodumaised lähetused</t>
  </si>
  <si>
    <t>välismaised lähetused</t>
  </si>
  <si>
    <t>koolituskulud töötajatele, va õpetajad</t>
  </si>
  <si>
    <t>koolituskulud õpetajatele</t>
  </si>
  <si>
    <t>koolituslähetused</t>
  </si>
  <si>
    <t>lumekoristuskulud</t>
  </si>
  <si>
    <t>kulud küttele</t>
  </si>
  <si>
    <t>kulud elektrile</t>
  </si>
  <si>
    <t>kulud veele ja kanalisatsioonile</t>
  </si>
  <si>
    <t>kulud korrashoiule</t>
  </si>
  <si>
    <t>prügivedu</t>
  </si>
  <si>
    <t>koristusteenus</t>
  </si>
  <si>
    <t>tehnohooldus</t>
  </si>
  <si>
    <t>kulud valvele</t>
  </si>
  <si>
    <t>kulud jooksvale remondile</t>
  </si>
  <si>
    <t>kindlustusmaksed</t>
  </si>
  <si>
    <t>üüri- ja rendimaksed</t>
  </si>
  <si>
    <t>muud majandamiskulud</t>
  </si>
  <si>
    <t>kulud kütusele</t>
  </si>
  <si>
    <t>kulud remondile ja hooldusele</t>
  </si>
  <si>
    <t>isikliku sõiduauto kasutamise kulud</t>
  </si>
  <si>
    <t>muud sõidukite ülalpidamiskulud</t>
  </si>
  <si>
    <t>kulud riist- ja tarkvara ostmiseks</t>
  </si>
  <si>
    <t>kulud riist- ja tarkvara rendile</t>
  </si>
  <si>
    <t>kulud andmesidele</t>
  </si>
  <si>
    <t>muud info- ja kommunikatsioonitehnoloogia kulud</t>
  </si>
  <si>
    <t>telefonide ost</t>
  </si>
  <si>
    <t>ruumide sisustus, mööbel</t>
  </si>
  <si>
    <t>büroomasinad, olmetehnika</t>
  </si>
  <si>
    <t>inventari remondikulud</t>
  </si>
  <si>
    <t>inventari rent</t>
  </si>
  <si>
    <t>õppeotstarbeline inventar</t>
  </si>
  <si>
    <t>hooldustehnika</t>
  </si>
  <si>
    <t>inventari hooldus</t>
  </si>
  <si>
    <t>tööriietus</t>
  </si>
  <si>
    <t>muud inventarikulud</t>
  </si>
  <si>
    <t>töömasinate ja seadmete majandamsikulud</t>
  </si>
  <si>
    <t>toiduained ja toitlustusteenused</t>
  </si>
  <si>
    <t>hügeenitarbed</t>
  </si>
  <si>
    <t>ravimid, töökaitsevahendid (prillid)</t>
  </si>
  <si>
    <t>tervisekontroll</t>
  </si>
  <si>
    <t>riskianalüüs</t>
  </si>
  <si>
    <t>teavikute ja kunstiesemete kulud</t>
  </si>
  <si>
    <t>kulud õpikutele</t>
  </si>
  <si>
    <t xml:space="preserve">kulud õppevahenditele toetusfondist </t>
  </si>
  <si>
    <t>kulud hev tegevusteks toetusfondist</t>
  </si>
  <si>
    <t>kulud muudele õppevahenditele</t>
  </si>
  <si>
    <t>kulud kolmandate isikute koolitusele</t>
  </si>
  <si>
    <t>55247</t>
  </si>
  <si>
    <t>tugispetsialisti teenused</t>
  </si>
  <si>
    <t>koolitusteenused õppekava täitmiseks</t>
  </si>
  <si>
    <t>muud hariduskulud</t>
  </si>
  <si>
    <t>kultuuri- ja vaba aja sisustamise kulud</t>
  </si>
  <si>
    <t>kultuuri muud kulud</t>
  </si>
  <si>
    <t>5532-Eri-ja vormiriietus</t>
  </si>
  <si>
    <t>5532</t>
  </si>
  <si>
    <t>eri- ja vormiriietus, v.a kaitseotstarbelised kulu</t>
  </si>
  <si>
    <t>muu erivarustus ja erimaterjalid</t>
  </si>
  <si>
    <t>mitmesugused majanduskulud</t>
  </si>
  <si>
    <t>55403</t>
  </si>
  <si>
    <t>60-Muud tegevuskulud</t>
  </si>
  <si>
    <t>riigilõivukulu</t>
  </si>
  <si>
    <t>32-Kaupade ja teenuste müük</t>
  </si>
  <si>
    <t>Ringitasud Huvikool, Kunstikool, Muusikakool</t>
  </si>
  <si>
    <t>Lasteaia kohatasu</t>
  </si>
  <si>
    <t>Lasteaialaste toiduraha</t>
  </si>
  <si>
    <t>Kasvatajate toiduraha</t>
  </si>
  <si>
    <t>32204</t>
  </si>
  <si>
    <t>Õppevahendite müük</t>
  </si>
  <si>
    <t>Kaotatud õpikud, õpilaspiletid, kursused</t>
  </si>
  <si>
    <t>Ruumide üür</t>
  </si>
  <si>
    <t>Tulu kommunaalmaksetest</t>
  </si>
  <si>
    <t>32227</t>
  </si>
  <si>
    <t>Huvikoolide laagrid</t>
  </si>
  <si>
    <t>Muud tulud spordi- ja puhkealasest tegevusest</t>
  </si>
  <si>
    <t>Toiduraha</t>
  </si>
  <si>
    <t>Teenused</t>
  </si>
  <si>
    <t>Laekumised muude majandusküsimustega tegelevate as</t>
  </si>
  <si>
    <t>sihtfinantseerimine muudelt residentidelt</t>
  </si>
  <si>
    <t>riigilt ja riigiasutustelt</t>
  </si>
  <si>
    <t>350001</t>
  </si>
  <si>
    <t>kohaliku omavalitsuse üksustelt ja omavalitsusasut</t>
  </si>
  <si>
    <t>valitsussektorisse kuuluvatelt avalik-õiguslikelt</t>
  </si>
  <si>
    <t>valitsussektorisse kuuluvatelt sihtasutustelt</t>
  </si>
  <si>
    <t>muudelt mitteresidentidelt</t>
  </si>
  <si>
    <t>3818-Varude müük</t>
  </si>
  <si>
    <t>3818</t>
  </si>
  <si>
    <t>Varude müük</t>
  </si>
  <si>
    <t>3888-Eespool nimetamata muud tulud</t>
  </si>
  <si>
    <t>38885</t>
  </si>
  <si>
    <t>Kindlustushüvitus</t>
  </si>
  <si>
    <t xml:space="preserve">2020 mittesihtraha </t>
  </si>
  <si>
    <t>2020 sihtraha</t>
  </si>
  <si>
    <t>2020 eelarve projekt kokku</t>
  </si>
  <si>
    <t>Kulu või tulu liik</t>
  </si>
  <si>
    <t>Neljakohaline kulu või tulu liiik</t>
  </si>
  <si>
    <t>Kulu või tulu liik detailne</t>
  </si>
  <si>
    <t>Kulu või tulu liigi nimetus</t>
  </si>
  <si>
    <t>sh 2020 omavahelised tehingud</t>
  </si>
  <si>
    <t>Eelarveosa kontrollnumbrid</t>
  </si>
  <si>
    <t>Kontroll-number 
kokku</t>
  </si>
  <si>
    <t>Mittesihtraha omavaheliste tehingutega</t>
  </si>
  <si>
    <t>Sihtraha</t>
  </si>
  <si>
    <t>04120-Ettevõtluse arengu toetamine, stardiabi</t>
  </si>
  <si>
    <t>09300-Kutseharidus</t>
  </si>
  <si>
    <t>juriidilised, auditeerimis- jms teenused</t>
  </si>
  <si>
    <t>töötuskindlustusmakse</t>
  </si>
  <si>
    <t>lähetuskulud</t>
  </si>
  <si>
    <t>valitsussektorisse kuuluvatele sihtasutustele</t>
  </si>
  <si>
    <t>muud maksud</t>
  </si>
  <si>
    <t>mitteresidentidele</t>
  </si>
  <si>
    <t>sotsiaalmaks töötasudelt ja toetustelt</t>
  </si>
  <si>
    <t>kommunikatsiooni-, kultuuri- ja vaba  aja sisustamise kulud</t>
  </si>
  <si>
    <t>KU09I</t>
  </si>
  <si>
    <t>Sõidukite ost</t>
  </si>
  <si>
    <t>(tühi)</t>
  </si>
  <si>
    <t>Kohustuse tagasimakse-Kohustuse tagasimakse</t>
  </si>
  <si>
    <t>koolituskulud oma töötajatele</t>
  </si>
  <si>
    <t>sõidukite ülalpidamise kulud</t>
  </si>
  <si>
    <t>KU091</t>
  </si>
  <si>
    <t>Linna sõidukite kindlustusmaksed</t>
  </si>
  <si>
    <t>info-ja kommunikatsioonitehnoloogia kulud</t>
  </si>
  <si>
    <t>inventari kulud, v.a infotehnoloogia</t>
  </si>
  <si>
    <t>meditsiinikulud ja hügeenitarbed</t>
  </si>
  <si>
    <t>KU112</t>
  </si>
  <si>
    <t>Tervise edendamise kulu</t>
  </si>
  <si>
    <t>RE004</t>
  </si>
  <si>
    <t>Linnavalitsus ja volikogu</t>
  </si>
  <si>
    <t>5511</t>
  </si>
  <si>
    <t>hoonete ja kinnistute majandamiskulud</t>
  </si>
  <si>
    <t>KU349</t>
  </si>
  <si>
    <t>Iluuisutamisklubi Tartu MTÜ</t>
  </si>
  <si>
    <t>KU356</t>
  </si>
  <si>
    <t>Viljandi Rattaklubi MTÜ</t>
  </si>
  <si>
    <t>KU357</t>
  </si>
  <si>
    <t>Viljandi Käsipalliklubi HC MTÜ</t>
  </si>
  <si>
    <t>KU358</t>
  </si>
  <si>
    <t>SK VilVol MTÜ (võrkpall)</t>
  </si>
  <si>
    <t>KU360</t>
  </si>
  <si>
    <t>Sulgpalliklubi Viljandi Sulelised MTÜ</t>
  </si>
  <si>
    <t>KU361</t>
  </si>
  <si>
    <t>Viljandi Lauatenniseklubi Sakala MTÜ</t>
  </si>
  <si>
    <t>KU362</t>
  </si>
  <si>
    <t>Viljandi Tulevikujalgpalli Klubi MTÜ</t>
  </si>
  <si>
    <t>KU364</t>
  </si>
  <si>
    <t>Viljandi Kergejõustikuselts Sakala MTÜ</t>
  </si>
  <si>
    <t>KU365</t>
  </si>
  <si>
    <t>Tenniseklubi Fellin MTÜ</t>
  </si>
  <si>
    <t>KU367</t>
  </si>
  <si>
    <t>Viljandi Spordiveteranide koondis MTÜ</t>
  </si>
  <si>
    <t>KU368</t>
  </si>
  <si>
    <t>Viljandi Maleklubi CC Fellin MTÜ</t>
  </si>
  <si>
    <t>KU371</t>
  </si>
  <si>
    <t>Viljandi Sõudeklubi MTÜ</t>
  </si>
  <si>
    <t>KU373</t>
  </si>
  <si>
    <t>Vana-Võidu Vibuklubi/ Viljandi SK MTÜ</t>
  </si>
  <si>
    <t>KU374</t>
  </si>
  <si>
    <t>Holstre-Polli Vabaajakeskus SA</t>
  </si>
  <si>
    <t>KU379</t>
  </si>
  <si>
    <t>Tervisespordiklubi Joosu MTÜ</t>
  </si>
  <si>
    <t>KU392</t>
  </si>
  <si>
    <t>Viljandimaa Spordiliit MTÜ</t>
  </si>
  <si>
    <t>KU393</t>
  </si>
  <si>
    <t>Viljandi Maadlusklubi Tulevik MTÜ</t>
  </si>
  <si>
    <t>Spordivaldkonna tegevustoetused</t>
  </si>
  <si>
    <t>KU39P</t>
  </si>
  <si>
    <t>Spordivaldkonna projektitoetused</t>
  </si>
  <si>
    <t>KU400</t>
  </si>
  <si>
    <t>Motospordiklubi NORD</t>
  </si>
  <si>
    <t>KU412</t>
  </si>
  <si>
    <t>Võimlemisklubi Meetrum MTÜ</t>
  </si>
  <si>
    <t>KU801</t>
  </si>
  <si>
    <t>Urban Style MTÜ</t>
  </si>
  <si>
    <t>KU804</t>
  </si>
  <si>
    <t>MM2017 MTÜ</t>
  </si>
  <si>
    <t>KU805</t>
  </si>
  <si>
    <t>Eesti Kabeliit MTÜ</t>
  </si>
  <si>
    <t>RE003</t>
  </si>
  <si>
    <t>Spordiüritusteks</t>
  </si>
  <si>
    <t>töötajate ja õpetajate töötasu</t>
  </si>
  <si>
    <t>KU42H</t>
  </si>
  <si>
    <t>Huvihariduse uuringu tellimine</t>
  </si>
  <si>
    <t>avaliku teenistuse ametnikud</t>
  </si>
  <si>
    <t>RE014</t>
  </si>
  <si>
    <t>Noorsootööks</t>
  </si>
  <si>
    <t>KU395</t>
  </si>
  <si>
    <t>Vile MTÜ</t>
  </si>
  <si>
    <t>KU470</t>
  </si>
  <si>
    <t>Valge Saal MTÜ</t>
  </si>
  <si>
    <t>KU473</t>
  </si>
  <si>
    <t>Viljandimaa Muinsuskaitse Ühendus MTÜ</t>
  </si>
  <si>
    <t>KU476</t>
  </si>
  <si>
    <t>Viljandi Fotoring MTÜ</t>
  </si>
  <si>
    <t>Kultuurivaldkonna tegevustoetused</t>
  </si>
  <si>
    <t>KU496</t>
  </si>
  <si>
    <t>Viljandi Kitarrifestival MTÜ</t>
  </si>
  <si>
    <t>KU497</t>
  </si>
  <si>
    <t>TÜ Viljandi Kultuuriakadeemia</t>
  </si>
  <si>
    <t>KU49P</t>
  </si>
  <si>
    <t>Kultuurivaldkonna projektitoetused</t>
  </si>
  <si>
    <t>KU503</t>
  </si>
  <si>
    <t>Viljandi Vanamuusika festival MTÜ</t>
  </si>
  <si>
    <t>KU504</t>
  </si>
  <si>
    <t>Bonifatiuse Gild MTÜ</t>
  </si>
  <si>
    <t>KU506</t>
  </si>
  <si>
    <t>Viljandi Slaavi Kultuuri Ühing MTÜ</t>
  </si>
  <si>
    <t>KU508</t>
  </si>
  <si>
    <t>Viljandi Kultuuriselts Koit</t>
  </si>
  <si>
    <t>KU509</t>
  </si>
  <si>
    <t>Meeskoor Sakala</t>
  </si>
  <si>
    <t>KU510</t>
  </si>
  <si>
    <t>Naiskoor Eha</t>
  </si>
  <si>
    <t>KU511</t>
  </si>
  <si>
    <t>Rahvatantsurühmad</t>
  </si>
  <si>
    <t>KU513</t>
  </si>
  <si>
    <t>Viljandi Kammerkoor MTÜ</t>
  </si>
  <si>
    <t>KU517</t>
  </si>
  <si>
    <t>Seasaare Näitemängu Selts MTÜ</t>
  </si>
  <si>
    <t>KU520</t>
  </si>
  <si>
    <t>EVE Stuudio MTÜ</t>
  </si>
  <si>
    <t>KU521</t>
  </si>
  <si>
    <t>Oma Stuudio MTÜ</t>
  </si>
  <si>
    <t>KU522</t>
  </si>
  <si>
    <t>Viljandimaa Rahvakunstiühing MTÜ</t>
  </si>
  <si>
    <t>KU523</t>
  </si>
  <si>
    <t>Klubi Ajaratas peoõhtud</t>
  </si>
  <si>
    <t>KU524</t>
  </si>
  <si>
    <t>Heiki Raudla - Sakala kalender ja muud ka</t>
  </si>
  <si>
    <t>KU526</t>
  </si>
  <si>
    <t>Viljandimaa Rahvakultuuri Selts MTÜ</t>
  </si>
  <si>
    <t>KU527</t>
  </si>
  <si>
    <t>Invateater Karlanda</t>
  </si>
  <si>
    <t>KU530</t>
  </si>
  <si>
    <t>Teatrihoov MTÜ</t>
  </si>
  <si>
    <t>KU535</t>
  </si>
  <si>
    <t>Sillad MTÜ</t>
  </si>
  <si>
    <t>KU803</t>
  </si>
  <si>
    <t>Viljandi-Line MTÜ</t>
  </si>
  <si>
    <t>KU806</t>
  </si>
  <si>
    <t>Startup Viljandi MTÜ</t>
  </si>
  <si>
    <t>KU807</t>
  </si>
  <si>
    <t>Helena Hiiesalu FIE</t>
  </si>
  <si>
    <t>KU808</t>
  </si>
  <si>
    <t>RE006</t>
  </si>
  <si>
    <t>Kultuuriürituseks</t>
  </si>
  <si>
    <t>KU536</t>
  </si>
  <si>
    <t>Viljandi Jaani Kogudus</t>
  </si>
  <si>
    <t>KU537</t>
  </si>
  <si>
    <t>Viljandi Pauluse Kogudus</t>
  </si>
  <si>
    <t>KU538</t>
  </si>
  <si>
    <t>Viljandi Baptistikogudus</t>
  </si>
  <si>
    <t>õppevahendite ja kolmandate isikute koolituse kulud</t>
  </si>
  <si>
    <t>KU559</t>
  </si>
  <si>
    <t>Eraldised toetusfondist eralasteaedadele</t>
  </si>
  <si>
    <t>peretoetused</t>
  </si>
  <si>
    <t>RE010</t>
  </si>
  <si>
    <t>Haridusürituseks</t>
  </si>
  <si>
    <t>õppetoetused</t>
  </si>
  <si>
    <t>KU612</t>
  </si>
  <si>
    <t>Taibukate Teaduskool MTÜ</t>
  </si>
  <si>
    <t>sotsiaalteenused</t>
  </si>
  <si>
    <t>Toetusfond lõige 2</t>
  </si>
  <si>
    <t>TU206</t>
  </si>
  <si>
    <t>Haridusministeeriumilt tegevuskuludeks</t>
  </si>
  <si>
    <t>Lasteaiateenus teistele OV-le</t>
  </si>
  <si>
    <t>Koolitusteenus teistele OV-le</t>
  </si>
  <si>
    <t>TU054</t>
  </si>
  <si>
    <t>Kultuurimaja teenused</t>
  </si>
  <si>
    <t>Spordikooli teenus teistele OV-le</t>
  </si>
  <si>
    <t>TU27M</t>
  </si>
  <si>
    <t>Muud müügid</t>
  </si>
  <si>
    <t>3819</t>
  </si>
  <si>
    <t>Muu müük</t>
  </si>
  <si>
    <t>Hallatavate asutuste IT-arendus</t>
  </si>
  <si>
    <t>Hallatavate asutuste IT hooldus</t>
  </si>
  <si>
    <t>KU23Y</t>
  </si>
  <si>
    <t>55007</t>
  </si>
  <si>
    <t>rajatiste majandamiskulud</t>
  </si>
  <si>
    <t>KU312</t>
  </si>
  <si>
    <t>Linna üüripindade jooksev remont</t>
  </si>
  <si>
    <t>KU65K</t>
  </si>
  <si>
    <t>Leola 12a kommunaalkulud</t>
  </si>
  <si>
    <t>TULUD ELAMU- JA KOMMUNAALTEGEVUSEST</t>
  </si>
  <si>
    <t>Üüritulud toodetud materiaalsetelt ja im</t>
  </si>
  <si>
    <t>Osaluste soetus</t>
  </si>
  <si>
    <t>1511</t>
  </si>
  <si>
    <t>Aktsiate ja osade ost</t>
  </si>
  <si>
    <t>KU045</t>
  </si>
  <si>
    <t>Koondamishüvitus TLS</t>
  </si>
  <si>
    <t>KU050</t>
  </si>
  <si>
    <t>Linna avaliku teenistuse toetused</t>
  </si>
  <si>
    <t>valitavad ametnikud</t>
  </si>
  <si>
    <t>sõidukulud</t>
  </si>
  <si>
    <t>valitsussektorisisesed toetused</t>
  </si>
  <si>
    <t>KU036</t>
  </si>
  <si>
    <t>Valimiste sõidukite kulu</t>
  </si>
  <si>
    <t>muud sotsiaalabitoetused</t>
  </si>
  <si>
    <t>TU20R</t>
  </si>
  <si>
    <t>TU01A</t>
  </si>
  <si>
    <t>Tasu abielutseremooniate eest</t>
  </si>
  <si>
    <t>Riigilõiv kauplemisloa väljastamise eest</t>
  </si>
  <si>
    <t>TU11A</t>
  </si>
  <si>
    <t>Laekumised üldvalitsemisasutuste majandustegevuses</t>
  </si>
  <si>
    <t>KU18R</t>
  </si>
  <si>
    <t>Teede remont Vaksali-Riia-Kalevi ringristmik</t>
  </si>
  <si>
    <t>KU192</t>
  </si>
  <si>
    <t>KU197</t>
  </si>
  <si>
    <t>Teede invest raudteepeatuste meede</t>
  </si>
  <si>
    <t>Maa soetamine</t>
  </si>
  <si>
    <t>KU23J</t>
  </si>
  <si>
    <t>Järveotsa elamukvartal</t>
  </si>
  <si>
    <t>KU24M</t>
  </si>
  <si>
    <t>Projekteerimine majandusametis</t>
  </si>
  <si>
    <t>KU788</t>
  </si>
  <si>
    <t>Uueveski silla ja Kösti paisu remont</t>
  </si>
  <si>
    <t>KU303</t>
  </si>
  <si>
    <t>Sadevete kanalisatsiooni ehitus</t>
  </si>
  <si>
    <t>Sihtotstarbelised eraldised põhivara soetamiseks</t>
  </si>
  <si>
    <t>KU786</t>
  </si>
  <si>
    <t>Purskkaevude remont</t>
  </si>
  <si>
    <t>KU44L</t>
  </si>
  <si>
    <t>Lumepark</t>
  </si>
  <si>
    <t>KU547</t>
  </si>
  <si>
    <t>Lasteaedade piirdeaedade remont</t>
  </si>
  <si>
    <t>KU578</t>
  </si>
  <si>
    <t>Muusikakooli remont</t>
  </si>
  <si>
    <t>TU215</t>
  </si>
  <si>
    <t>Majandusmin investeeringuks</t>
  </si>
  <si>
    <t>KIKilt investeeringuteks</t>
  </si>
  <si>
    <t>TU251</t>
  </si>
  <si>
    <t>Maa müük - hoonestusõigustega</t>
  </si>
  <si>
    <t>3810</t>
  </si>
  <si>
    <t>Maa müük</t>
  </si>
  <si>
    <t>Kinnisvara müük</t>
  </si>
  <si>
    <t>TU26V</t>
  </si>
  <si>
    <t>Rajatiste müük Viljandi Veevärgile</t>
  </si>
  <si>
    <t>TU30K</t>
  </si>
  <si>
    <t>Kalurite projekt</t>
  </si>
  <si>
    <t>TU30L</t>
  </si>
  <si>
    <t>KU178</t>
  </si>
  <si>
    <t>Bussipaviljonide ost</t>
  </si>
  <si>
    <t>maamaks</t>
  </si>
  <si>
    <t>KU248</t>
  </si>
  <si>
    <t>Raekoja pargi lipuväljaku arendamine</t>
  </si>
  <si>
    <t>riigile ja riigiasutustele</t>
  </si>
  <si>
    <t>RE009</t>
  </si>
  <si>
    <t>Majandusametile</t>
  </si>
  <si>
    <t>6083</t>
  </si>
  <si>
    <t>Muud ebatavalised kulud</t>
  </si>
  <si>
    <t>KU262</t>
  </si>
  <si>
    <t>Bussipaviljonide remont ja hooldus</t>
  </si>
  <si>
    <t>KU26J</t>
  </si>
  <si>
    <t>Viljandi järve sõudeala uuringud</t>
  </si>
  <si>
    <t>KU270</t>
  </si>
  <si>
    <t>Haljastute hooldus</t>
  </si>
  <si>
    <t>KU317</t>
  </si>
  <si>
    <t>Kalmistute register</t>
  </si>
  <si>
    <t>KU545</t>
  </si>
  <si>
    <t>Lasteaedade kulud majandusametis</t>
  </si>
  <si>
    <t>Laekumised õiguste müügist</t>
  </si>
  <si>
    <t>TU135</t>
  </si>
  <si>
    <t>Maramaa pst. 14A</t>
  </si>
  <si>
    <t>TU156</t>
  </si>
  <si>
    <t>Reinu tee 5</t>
  </si>
  <si>
    <t>TU158</t>
  </si>
  <si>
    <t>Oja tee 3a</t>
  </si>
  <si>
    <t>TU159</t>
  </si>
  <si>
    <t>Uku 19</t>
  </si>
  <si>
    <t>TU239</t>
  </si>
  <si>
    <t>EAS SA</t>
  </si>
  <si>
    <t>TU295</t>
  </si>
  <si>
    <t>Kahjutasu Hariduse 7</t>
  </si>
  <si>
    <t>38886</t>
  </si>
  <si>
    <t>Kahjutasud ja kuluhüvitused</t>
  </si>
  <si>
    <t>TU300</t>
  </si>
  <si>
    <t>Muu laekumine</t>
  </si>
  <si>
    <t>3888</t>
  </si>
  <si>
    <t>Eespool nimetamata muud tulud</t>
  </si>
  <si>
    <t>KU337</t>
  </si>
  <si>
    <t>Linnakujundus Sildimajandus</t>
  </si>
  <si>
    <t>KU339</t>
  </si>
  <si>
    <t>Linnakujundus Stendid</t>
  </si>
  <si>
    <t>KU343</t>
  </si>
  <si>
    <t>Restaureerimispreemia</t>
  </si>
  <si>
    <t>3206</t>
  </si>
  <si>
    <t>TU118</t>
  </si>
  <si>
    <t>Arhitektuuriameti teenused</t>
  </si>
  <si>
    <t>KU149</t>
  </si>
  <si>
    <t>Laenulepingu sõlmimise tasu</t>
  </si>
  <si>
    <t>finantstulud</t>
  </si>
  <si>
    <t>Tasandusfond lõige 1</t>
  </si>
  <si>
    <t>Füüsilise isiku tulumaks</t>
  </si>
  <si>
    <t>KU631</t>
  </si>
  <si>
    <t>Viljandimaa Pimedate Ühing MTÜ</t>
  </si>
  <si>
    <t>KU634</t>
  </si>
  <si>
    <t>Viljandi Kurtide Ühing MTÜ</t>
  </si>
  <si>
    <t>KU636</t>
  </si>
  <si>
    <t>Viljandimaa Südameliit MTÜ</t>
  </si>
  <si>
    <t>toetused puuetega inimestele ja nende hooldajatele</t>
  </si>
  <si>
    <t>erijuhtudel riigi poolt makstav sotsiaalmaks (sh a</t>
  </si>
  <si>
    <t>KU63S</t>
  </si>
  <si>
    <t>KU641</t>
  </si>
  <si>
    <t>Puuetega Inimeste Nõukoda</t>
  </si>
  <si>
    <t>KU644</t>
  </si>
  <si>
    <t>Viljandi Maakonna Pensionäride Ühendus MTÜ</t>
  </si>
  <si>
    <t>KU649</t>
  </si>
  <si>
    <t>Viljandi Pensionäride Liit MTÜ</t>
  </si>
  <si>
    <t>KU663</t>
  </si>
  <si>
    <t>Töötoad MTÜ</t>
  </si>
  <si>
    <t>KU718</t>
  </si>
  <si>
    <t>Viljandimaa Invaühing MTÜ</t>
  </si>
  <si>
    <t>KU652</t>
  </si>
  <si>
    <t>Tasuline hooldus Viljandimaa Hoolekandekeskuses</t>
  </si>
  <si>
    <t>KU66H</t>
  </si>
  <si>
    <t>Asendushooldusteenus</t>
  </si>
  <si>
    <t>KU66J</t>
  </si>
  <si>
    <t>Järelhooldusteenus</t>
  </si>
  <si>
    <t>sotsiaalüritused sotsiaalametis</t>
  </si>
  <si>
    <t>KU662</t>
  </si>
  <si>
    <t>Viljandimaa Lasterikaste Perede Ühendus MTÜ</t>
  </si>
  <si>
    <t>KU668</t>
  </si>
  <si>
    <t>Päikesekillu Perekeskus MTÜ</t>
  </si>
  <si>
    <t>KU66M</t>
  </si>
  <si>
    <t>Matusetoetus</t>
  </si>
  <si>
    <t>KU65R</t>
  </si>
  <si>
    <t>Sotsiaalmaja jooksev remont</t>
  </si>
  <si>
    <t>KU65T</t>
  </si>
  <si>
    <t>Sotsiaalmaja inventar</t>
  </si>
  <si>
    <t>toimetulekutoetus ja täiendavad sotsiaaltoetused</t>
  </si>
  <si>
    <t>KU703</t>
  </si>
  <si>
    <t>Viljandi Diabeetikute Selts MTÜ</t>
  </si>
  <si>
    <t>KU704</t>
  </si>
  <si>
    <t>Viljandimaa Naisliit MTÜ</t>
  </si>
  <si>
    <t>KU708</t>
  </si>
  <si>
    <t>Viljandimaa Vähihaigete Tugirühm MTÜ</t>
  </si>
  <si>
    <t>KU710</t>
  </si>
  <si>
    <t>Viljandi Reumaühing MTÜ</t>
  </si>
  <si>
    <t>KU712</t>
  </si>
  <si>
    <t>Viljandimaa Epilepsia Ühing MTÜ</t>
  </si>
  <si>
    <t>KU713</t>
  </si>
  <si>
    <t>Viljandi Vaimupuuetega Inimeste Tugiliit MTÜ</t>
  </si>
  <si>
    <t>KU714</t>
  </si>
  <si>
    <t>Viljandi Vaegkuuljate Ühing MTÜ</t>
  </si>
  <si>
    <t>KU716</t>
  </si>
  <si>
    <t>Kutsehaigete Ühing MTÜ</t>
  </si>
  <si>
    <t>KU717</t>
  </si>
  <si>
    <t>Teeme  MTÜ sotsiaalkuludes - Lääne 2 rendikulu</t>
  </si>
  <si>
    <t>muud sotsiaalkulud</t>
  </si>
  <si>
    <t>TU082</t>
  </si>
  <si>
    <t>Muud tulud sotsiaalametis</t>
  </si>
  <si>
    <t>32249</t>
  </si>
  <si>
    <t>Muud tulud sotsiaalabialasest tegevusest</t>
  </si>
  <si>
    <t>TULUD SOTSIAALABIALASEST TEGEVUSEST</t>
  </si>
  <si>
    <t>TU088</t>
  </si>
  <si>
    <t>Laekumine bussikaartide müügist</t>
  </si>
  <si>
    <t>reservfond</t>
  </si>
  <si>
    <t>Tegevus-suund</t>
  </si>
  <si>
    <t>Tegevussuuna nimetus</t>
  </si>
  <si>
    <t>2020 sihtrahad</t>
  </si>
  <si>
    <t>Summa kogusummast sh 2020 OV-lised</t>
  </si>
  <si>
    <t>Üldkokkuvõte</t>
  </si>
  <si>
    <t>1. Vali eelarve eest vastutaja ripploendist:</t>
  </si>
  <si>
    <t>2. Vali eelarve eest vastutaja ripploendist:</t>
  </si>
  <si>
    <t>Kulud</t>
  </si>
  <si>
    <t>Vali siit</t>
  </si>
  <si>
    <t>KVHA WC avalikel aladel</t>
  </si>
  <si>
    <t>KVHA  Malmi 10</t>
  </si>
  <si>
    <t>KVHA  Hariduse 7</t>
  </si>
  <si>
    <t>KVHA  Jakobsoni 10</t>
  </si>
  <si>
    <t xml:space="preserve">KVHA  Lossi 20-6 </t>
  </si>
  <si>
    <t>KVHA  Riia 34-39</t>
  </si>
  <si>
    <t>KVHA  Riia 32-19 KÜ Västrik</t>
  </si>
  <si>
    <t>KVHA  Riia 28a KÜ</t>
  </si>
  <si>
    <t>KVHA  KÜ Riia 38</t>
  </si>
  <si>
    <t>KVHA  Valuoja 18-7</t>
  </si>
  <si>
    <t>KVHA  Valuoja 26-11</t>
  </si>
  <si>
    <t>KVHA  Reinu tee 15</t>
  </si>
  <si>
    <t>KVHA  Turu 13 elamu ja abihooned</t>
  </si>
  <si>
    <t>KVHA  Riia 16A (keldri ruumid)</t>
  </si>
  <si>
    <t>KVHA  Leola 12A Täiskasvanute Turvakodu</t>
  </si>
  <si>
    <t>KVHA  Leola 12A Lasteturvakodu</t>
  </si>
  <si>
    <t>Viljandi Kesklinna Lasteaed</t>
  </si>
  <si>
    <t>KVHA  Leola 18 garaazid</t>
  </si>
  <si>
    <t>KVHA Vaksali 4 Spordihoone vana osa</t>
  </si>
  <si>
    <t>KVHA  Paala46 Paalalinna Kool</t>
  </si>
  <si>
    <t>KVHA  Uus 26A Kesklinna Kool garaaþ</t>
  </si>
  <si>
    <t>KVHA  Jakobsoni 47A  Huvikool</t>
  </si>
  <si>
    <t>Osakond</t>
  </si>
  <si>
    <t>Kinnisvara haldusameti vastutusala</t>
  </si>
  <si>
    <t xml:space="preserve">2020. a eelarve kontrollnumbrid arvestavad linna eelarvestrateegias 2020. a kohta esitatut. </t>
  </si>
  <si>
    <t xml:space="preserve">Hallatavate asutuste juhid valivad lisast 1 oma asutuse nimetuse ja täidavad eelarvelahtrid. </t>
  </si>
  <si>
    <t>Linnavalitsuse struktuuriüksuste eelarvete eest vastuajad valivad lisast 2 oma vastutusala. Teisi ridu ei pea kustutama.</t>
  </si>
  <si>
    <t>Täita tuleb tulbad mittesihtraha, omavaheliste tehingute ja sihtraha kohta. Kaks viimast nendest on eeltäidetud, aga vajadusel tuleb summad seal õigeks muuta.</t>
  </si>
  <si>
    <t>Oma vastutusalas ei tohi ületada kontrollnumbrit vastavas eealrveosas.</t>
  </si>
  <si>
    <t>Kulude eelarve suurendamine on lubatud vaid siis, kui on põhjendatud samas summas tulude eelarve suurendamine (nt sihtrahastuse, omatulu kasv).</t>
  </si>
  <si>
    <r>
      <t>Kui asutusel või struktuuriüksusel on tehinguid mõne teise linnavalitsuse asutuse või struktuuriüksusega (omavahelised tehingud), tuleb neid kajastada lisas 3</t>
    </r>
    <r>
      <rPr>
        <sz val="14"/>
        <color theme="1"/>
        <rFont val="Times New Roman"/>
        <family val="1"/>
      </rPr>
      <t>. Lisades 1 ja 2 on samuti kajastatud omavahelised tehingud, neid saab päiserea kohal olevast "+" märgist avada. NB! Kooskõlastada tehingupartneriga. Hallatavatel asutustel võib olla kontrollnumbrites kulu liigil 5511 kajastatud omavahelisi tehinguid, mis on KVHA vastutusalas - need võite kustutada.</t>
    </r>
  </si>
  <si>
    <t>Koosseisude tabelites kokku saadavad summad peavad kajastuma lisas 1 tööjõukuludes samas summas.</t>
  </si>
  <si>
    <t>KU19A</t>
  </si>
  <si>
    <t>Peaväljaku ja kesklinna avaliku ruumi kaasajastamine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</si>
</sst>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&quot;kr&quot;_-;\-* #,##0.00\ &quot;kr&quot;_-;_-* &quot;-&quot;??\ &quot;kr&quot;_-;_-@_-"/>
    <numFmt numFmtId="165" formatCode="_-* #,##0.00\ _k_r_-;\-* #,##0.00\ _k_r_-;_-* &quot;-&quot;??\ _k_r_-;_-@_-"/>
    <numFmt numFmtId="166" formatCode="_-[$€-2]\ * #,##0.00_-;\-[$€-2]\ * #,##0.00_-;_-[$€-2]\ * &quot;-&quot;??_-;_-@_-"/>
    <numFmt numFmtId="167" formatCode="0.0000"/>
    <numFmt numFmtId="168" formatCode="#,##0.000"/>
    <numFmt numFmtId="169" formatCode="_-* #,##0.00\ [$€-425]_-;\-* #,##0.00\ [$€-425]_-;_-* &quot;-&quot;??\ [$€-425]_-;_-@_-"/>
    <numFmt numFmtId="170" formatCode="_(* #,##0.00_);_(* \(#,##0.00\);_(* &quot;-&quot;??_);_(@_)"/>
    <numFmt numFmtId="171" formatCode="_(&quot;$&quot;* #,##0.00_);_(&quot;$&quot;* \(#,##0.00\);_(&quot;$&quot;* &quot;-&quot;??_);_(@_)"/>
    <numFmt numFmtId="172" formatCode="_-* #,##0.00&quot; kr&quot;_-;\-* #,##0.00&quot; kr&quot;_-;_-* \-??&quot; kr&quot;_-;_-@_-"/>
  </numFmts>
  <fonts count="120" x14ac:knownFonts="1">
    <font>
      <sz val="10"/>
      <name val="Arial"/>
    </font>
    <font>
      <sz val="11"/>
      <color theme="1"/>
      <name val="Times New Roman"/>
      <family val="2"/>
      <charset val="186"/>
    </font>
    <font>
      <sz val="11"/>
      <color theme="1"/>
      <name val="Times New Roman"/>
      <family val="2"/>
      <charset val="186"/>
    </font>
    <font>
      <sz val="11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9"/>
      <name val="Arial"/>
      <family val="2"/>
      <charset val="186"/>
    </font>
    <font>
      <sz val="10"/>
      <name val="Arial"/>
      <family val="2"/>
      <charset val="186"/>
    </font>
    <font>
      <b/>
      <sz val="9"/>
      <name val="Arial"/>
      <family val="2"/>
    </font>
    <font>
      <sz val="8"/>
      <name val="Arial"/>
      <family val="2"/>
    </font>
    <font>
      <b/>
      <i/>
      <sz val="10"/>
      <name val="Arial"/>
      <family val="2"/>
      <charset val="186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11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i/>
      <sz val="10"/>
      <color indexed="12"/>
      <name val="Arial"/>
      <family val="2"/>
    </font>
    <font>
      <b/>
      <sz val="10"/>
      <name val="Arial"/>
      <family val="2"/>
      <charset val="186"/>
    </font>
    <font>
      <sz val="8"/>
      <color indexed="12"/>
      <name val="Arial"/>
      <family val="2"/>
    </font>
    <font>
      <sz val="10"/>
      <color indexed="10"/>
      <name val="Arial"/>
      <family val="2"/>
    </font>
    <font>
      <b/>
      <sz val="12"/>
      <color indexed="12"/>
      <name val="Arial"/>
      <family val="2"/>
    </font>
    <font>
      <b/>
      <sz val="10"/>
      <name val="Garamond"/>
      <family val="1"/>
    </font>
    <font>
      <b/>
      <sz val="8"/>
      <name val="Garamond"/>
      <family val="1"/>
    </font>
    <font>
      <b/>
      <sz val="8"/>
      <color indexed="12"/>
      <name val="Garamond"/>
      <family val="1"/>
    </font>
    <font>
      <b/>
      <sz val="8"/>
      <color indexed="12"/>
      <name val="Garamond"/>
      <family val="1"/>
      <charset val="186"/>
    </font>
    <font>
      <b/>
      <sz val="11"/>
      <name val="Garamond"/>
      <family val="1"/>
      <charset val="186"/>
    </font>
    <font>
      <sz val="10"/>
      <name val="Garamond"/>
      <family val="1"/>
    </font>
    <font>
      <sz val="8"/>
      <name val="Garamond"/>
      <family val="1"/>
    </font>
    <font>
      <sz val="10"/>
      <name val="Arial"/>
      <family val="2"/>
      <charset val="186"/>
    </font>
    <font>
      <b/>
      <sz val="8"/>
      <name val="Garamond"/>
      <family val="1"/>
      <charset val="186"/>
    </font>
    <font>
      <b/>
      <sz val="8"/>
      <color indexed="10"/>
      <name val="Garamond"/>
      <family val="1"/>
      <charset val="186"/>
    </font>
    <font>
      <sz val="10"/>
      <color indexed="12"/>
      <name val="Arial"/>
      <family val="2"/>
    </font>
    <font>
      <b/>
      <sz val="8"/>
      <name val="Arial"/>
      <family val="2"/>
      <charset val="186"/>
    </font>
    <font>
      <b/>
      <sz val="8"/>
      <color indexed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indexed="12"/>
      <name val="Arial"/>
      <family val="2"/>
      <charset val="186"/>
    </font>
    <font>
      <i/>
      <sz val="10"/>
      <name val="Arial"/>
      <family val="2"/>
      <charset val="186"/>
    </font>
    <font>
      <b/>
      <i/>
      <sz val="10"/>
      <name val="Arial"/>
      <family val="2"/>
    </font>
    <font>
      <b/>
      <i/>
      <sz val="10"/>
      <color indexed="10"/>
      <name val="Arial"/>
      <family val="2"/>
    </font>
    <font>
      <b/>
      <sz val="12"/>
      <name val="Arial"/>
      <family val="2"/>
      <charset val="186"/>
    </font>
    <font>
      <b/>
      <i/>
      <sz val="10"/>
      <color indexed="12"/>
      <name val="Arial"/>
      <family val="2"/>
      <charset val="186"/>
    </font>
    <font>
      <b/>
      <sz val="8"/>
      <color indexed="12"/>
      <name val="Arial"/>
      <family val="2"/>
      <charset val="186"/>
    </font>
    <font>
      <sz val="8"/>
      <name val="Arial"/>
      <family val="2"/>
      <charset val="186"/>
    </font>
    <font>
      <sz val="8"/>
      <color indexed="10"/>
      <name val="Arial"/>
      <family val="2"/>
      <charset val="186"/>
    </font>
    <font>
      <b/>
      <sz val="10"/>
      <color indexed="11"/>
      <name val="Arial"/>
      <family val="2"/>
      <charset val="186"/>
    </font>
    <font>
      <b/>
      <sz val="10"/>
      <color indexed="10"/>
      <name val="Arial"/>
      <family val="2"/>
      <charset val="186"/>
    </font>
    <font>
      <sz val="7"/>
      <name val="Arial"/>
      <family val="2"/>
    </font>
    <font>
      <sz val="10"/>
      <color indexed="10"/>
      <name val="Arial"/>
      <family val="2"/>
      <charset val="186"/>
    </font>
    <font>
      <sz val="8"/>
      <name val="Arial"/>
      <family val="2"/>
      <charset val="186"/>
    </font>
    <font>
      <sz val="10"/>
      <color indexed="12"/>
      <name val="Arial"/>
      <family val="2"/>
      <charset val="186"/>
    </font>
    <font>
      <sz val="9"/>
      <name val="Arial"/>
      <family val="2"/>
    </font>
    <font>
      <sz val="10"/>
      <color indexed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"/>
      <family val="1"/>
      <charset val="186"/>
    </font>
    <font>
      <sz val="8"/>
      <color indexed="81"/>
      <name val="Tahoma"/>
      <family val="2"/>
      <charset val="186"/>
    </font>
    <font>
      <b/>
      <sz val="8"/>
      <color indexed="81"/>
      <name val="Tahoma"/>
      <family val="2"/>
      <charset val="186"/>
    </font>
    <font>
      <i/>
      <sz val="10"/>
      <color indexed="12"/>
      <name val="Arial"/>
      <family val="2"/>
      <charset val="186"/>
    </font>
    <font>
      <b/>
      <i/>
      <sz val="10"/>
      <color indexed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name val="Times New Roman"/>
      <family val="1"/>
      <charset val="186"/>
    </font>
    <font>
      <u/>
      <sz val="10"/>
      <color theme="10"/>
      <name val="Arial"/>
      <family val="2"/>
      <charset val="186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11"/>
      <color theme="1"/>
      <name val="Arial Narrow"/>
      <family val="2"/>
      <charset val="186"/>
    </font>
    <font>
      <sz val="11"/>
      <color indexed="20"/>
      <name val="Arial Narrow"/>
      <family val="2"/>
      <charset val="186"/>
    </font>
    <font>
      <sz val="11"/>
      <color indexed="60"/>
      <name val="Arial Narrow"/>
      <family val="2"/>
      <charset val="186"/>
    </font>
    <font>
      <sz val="11"/>
      <color indexed="20"/>
      <name val="Calibri"/>
      <family val="2"/>
      <charset val="186"/>
    </font>
    <font>
      <sz val="11"/>
      <color indexed="17"/>
      <name val="Calibri"/>
      <family val="2"/>
      <charset val="186"/>
    </font>
    <font>
      <u/>
      <sz val="11"/>
      <color indexed="12"/>
      <name val="Calibri"/>
      <family val="2"/>
      <charset val="186"/>
    </font>
    <font>
      <sz val="11"/>
      <color indexed="8"/>
      <name val="Arial Narrow"/>
      <family val="2"/>
      <charset val="186"/>
    </font>
    <font>
      <sz val="10"/>
      <name val="Arial"/>
      <family val="2"/>
      <charset val="1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name val="Arial"/>
      <family val="2"/>
      <charset val="186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color theme="0"/>
      <name val="Arial"/>
      <family val="2"/>
      <charset val="186"/>
    </font>
    <font>
      <sz val="11"/>
      <color theme="0"/>
      <name val="Times New Roman"/>
      <family val="1"/>
      <charset val="186"/>
    </font>
    <font>
      <sz val="11"/>
      <color rgb="FFFFFF00"/>
      <name val="Times New Roman"/>
      <family val="1"/>
      <charset val="186"/>
    </font>
    <font>
      <sz val="10"/>
      <color theme="0"/>
      <name val="Arial"/>
      <family val="2"/>
      <charset val="186"/>
    </font>
  </fonts>
  <fills count="4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theme="4" tint="-0.249977111117893"/>
      </patternFill>
    </fill>
    <fill>
      <patternFill patternType="solid">
        <fgColor theme="3" tint="0.79998168889431442"/>
        <bgColor theme="4" tint="-0.249977111117893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medium">
        <color theme="3" tint="0.79998168889431442"/>
      </left>
      <right style="thin">
        <color theme="3" tint="0.79998168889431442"/>
      </right>
      <top style="medium">
        <color theme="3" tint="0.79998168889431442"/>
      </top>
      <bottom style="thin">
        <color theme="3" tint="0.79998168889431442"/>
      </bottom>
      <diagonal/>
    </border>
    <border>
      <left style="medium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medium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medium">
        <color theme="3" tint="0.79998168889431442"/>
      </bottom>
      <diagonal/>
    </border>
    <border>
      <left style="thin">
        <color theme="3" tint="0.79998168889431442"/>
      </left>
      <right style="medium">
        <color theme="3" tint="0.79998168889431442"/>
      </right>
      <top style="thin">
        <color theme="3" tint="0.79998168889431442"/>
      </top>
      <bottom style="medium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medium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 style="medium">
        <color theme="3" tint="0.79998168889431442"/>
      </top>
      <bottom style="thin">
        <color theme="3" tint="0.79998168889431442"/>
      </bottom>
      <diagonal/>
    </border>
    <border>
      <left style="medium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medium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double">
        <color theme="3" tint="0.79998168889431442"/>
      </bottom>
      <diagonal/>
    </border>
    <border>
      <left style="thin">
        <color theme="3" tint="0.79998168889431442"/>
      </left>
      <right style="medium">
        <color theme="3" tint="0.79998168889431442"/>
      </right>
      <top style="thin">
        <color theme="3" tint="0.79998168889431442"/>
      </top>
      <bottom style="double">
        <color theme="3" tint="0.79998168889431442"/>
      </bottom>
      <diagonal/>
    </border>
    <border>
      <left style="thin">
        <color theme="3" tint="0.79998168889431442"/>
      </left>
      <right style="medium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double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double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medium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medium">
        <color theme="3" tint="0.7999816888943144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double">
        <color theme="4" tint="-0.249977111117893"/>
      </bottom>
      <diagonal/>
    </border>
    <border>
      <left style="thin">
        <color theme="3" tint="0.39997558519241921"/>
      </left>
      <right/>
      <top style="thin">
        <color theme="3" tint="0.39997558519241921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</borders>
  <cellStyleXfs count="276">
    <xf numFmtId="0" fontId="0" fillId="0" borderId="0"/>
    <xf numFmtId="0" fontId="5" fillId="0" borderId="0"/>
    <xf numFmtId="0" fontId="35" fillId="0" borderId="0"/>
    <xf numFmtId="0" fontId="5" fillId="0" borderId="0"/>
    <xf numFmtId="0" fontId="41" fillId="0" borderId="0"/>
    <xf numFmtId="0" fontId="65" fillId="0" borderId="0"/>
    <xf numFmtId="0" fontId="65" fillId="0" borderId="0"/>
    <xf numFmtId="0" fontId="15" fillId="0" borderId="0"/>
    <xf numFmtId="164" fontId="66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4" fillId="0" borderId="0"/>
    <xf numFmtId="0" fontId="5" fillId="0" borderId="0"/>
    <xf numFmtId="0" fontId="84" fillId="10" borderId="0" applyNumberFormat="0" applyBorder="0" applyAlignment="0" applyProtection="0"/>
    <xf numFmtId="0" fontId="84" fillId="11" borderId="0" applyNumberFormat="0" applyBorder="0" applyAlignment="0" applyProtection="0"/>
    <xf numFmtId="0" fontId="84" fillId="12" borderId="0" applyNumberFormat="0" applyBorder="0" applyAlignment="0" applyProtection="0"/>
    <xf numFmtId="0" fontId="84" fillId="13" borderId="0" applyNumberFormat="0" applyBorder="0" applyAlignment="0" applyProtection="0"/>
    <xf numFmtId="0" fontId="4" fillId="8" borderId="0" applyNumberFormat="0" applyBorder="0" applyAlignment="0" applyProtection="0"/>
    <xf numFmtId="0" fontId="84" fillId="14" borderId="0" applyNumberFormat="0" applyBorder="0" applyAlignment="0" applyProtection="0"/>
    <xf numFmtId="0" fontId="84" fillId="15" borderId="0" applyNumberFormat="0" applyBorder="0" applyAlignment="0" applyProtection="0"/>
    <xf numFmtId="0" fontId="84" fillId="16" borderId="0" applyNumberFormat="0" applyBorder="0" applyAlignment="0" applyProtection="0"/>
    <xf numFmtId="0" fontId="84" fillId="17" borderId="0" applyNumberFormat="0" applyBorder="0" applyAlignment="0" applyProtection="0"/>
    <xf numFmtId="0" fontId="84" fillId="13" borderId="0" applyNumberFormat="0" applyBorder="0" applyAlignment="0" applyProtection="0"/>
    <xf numFmtId="0" fontId="84" fillId="15" borderId="0" applyNumberFormat="0" applyBorder="0" applyAlignment="0" applyProtection="0"/>
    <xf numFmtId="0" fontId="84" fillId="18" borderId="0" applyNumberFormat="0" applyBorder="0" applyAlignment="0" applyProtection="0"/>
    <xf numFmtId="0" fontId="85" fillId="19" borderId="0" applyNumberFormat="0" applyBorder="0" applyAlignment="0" applyProtection="0"/>
    <xf numFmtId="0" fontId="85" fillId="16" borderId="0" applyNumberFormat="0" applyBorder="0" applyAlignment="0" applyProtection="0"/>
    <xf numFmtId="0" fontId="85" fillId="17" borderId="0" applyNumberFormat="0" applyBorder="0" applyAlignment="0" applyProtection="0"/>
    <xf numFmtId="0" fontId="85" fillId="20" borderId="0" applyNumberFormat="0" applyBorder="0" applyAlignment="0" applyProtection="0"/>
    <xf numFmtId="0" fontId="85" fillId="21" borderId="0" applyNumberFormat="0" applyBorder="0" applyAlignment="0" applyProtection="0"/>
    <xf numFmtId="0" fontId="85" fillId="22" borderId="0" applyNumberFormat="0" applyBorder="0" applyAlignment="0" applyProtection="0"/>
    <xf numFmtId="0" fontId="85" fillId="23" borderId="0" applyNumberFormat="0" applyBorder="0" applyAlignment="0" applyProtection="0"/>
    <xf numFmtId="0" fontId="85" fillId="24" borderId="0" applyNumberFormat="0" applyBorder="0" applyAlignment="0" applyProtection="0"/>
    <xf numFmtId="0" fontId="85" fillId="25" borderId="0" applyNumberFormat="0" applyBorder="0" applyAlignment="0" applyProtection="0"/>
    <xf numFmtId="0" fontId="85" fillId="20" borderId="0" applyNumberFormat="0" applyBorder="0" applyAlignment="0" applyProtection="0"/>
    <xf numFmtId="0" fontId="85" fillId="21" borderId="0" applyNumberFormat="0" applyBorder="0" applyAlignment="0" applyProtection="0"/>
    <xf numFmtId="0" fontId="86" fillId="14" borderId="28" applyNumberFormat="0" applyAlignment="0" applyProtection="0"/>
    <xf numFmtId="0" fontId="87" fillId="27" borderId="29" applyNumberFormat="0" applyAlignment="0" applyProtection="0"/>
    <xf numFmtId="0" fontId="5" fillId="0" borderId="0"/>
    <xf numFmtId="0" fontId="88" fillId="0" borderId="0" applyNumberFormat="0" applyFill="0" applyBorder="0" applyAlignment="0" applyProtection="0"/>
    <xf numFmtId="0" fontId="81" fillId="6" borderId="0" applyNumberFormat="0" applyBorder="0" applyAlignment="0" applyProtection="0"/>
    <xf numFmtId="0" fontId="89" fillId="0" borderId="30" applyNumberFormat="0" applyFill="0" applyAlignment="0" applyProtection="0"/>
    <xf numFmtId="0" fontId="90" fillId="0" borderId="31" applyNumberFormat="0" applyFill="0" applyAlignment="0" applyProtection="0"/>
    <xf numFmtId="0" fontId="91" fillId="0" borderId="32" applyNumberFormat="0" applyFill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/>
    <xf numFmtId="0" fontId="93" fillId="14" borderId="28" applyNumberFormat="0" applyAlignment="0" applyProtection="0"/>
    <xf numFmtId="165" fontId="1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4" fillId="0" borderId="33" applyNumberFormat="0" applyFill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01" fillId="0" borderId="0"/>
    <xf numFmtId="0" fontId="15" fillId="0" borderId="0"/>
    <xf numFmtId="0" fontId="4" fillId="0" borderId="0"/>
    <xf numFmtId="0" fontId="15" fillId="0" borderId="0"/>
    <xf numFmtId="0" fontId="101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4" fillId="0" borderId="0"/>
    <xf numFmtId="0" fontId="5" fillId="29" borderId="34" applyNumberFormat="0" applyFont="0" applyAlignment="0" applyProtection="0"/>
    <xf numFmtId="0" fontId="96" fillId="14" borderId="35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1" fillId="0" borderId="0"/>
    <xf numFmtId="0" fontId="97" fillId="0" borderId="0" applyNumberFormat="0" applyFill="0" applyBorder="0" applyAlignment="0" applyProtection="0"/>
    <xf numFmtId="0" fontId="98" fillId="0" borderId="36" applyNumberFormat="0" applyFill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5" fillId="0" borderId="0" applyFont="0" applyFill="0" applyBorder="0" applyAlignment="0" applyProtection="0"/>
    <xf numFmtId="17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99" fillId="0" borderId="0" applyNumberFormat="0" applyFill="0" applyBorder="0" applyAlignment="0" applyProtection="0"/>
    <xf numFmtId="0" fontId="102" fillId="11" borderId="0" applyNumberFormat="0" applyBorder="0" applyAlignment="0" applyProtection="0"/>
    <xf numFmtId="0" fontId="103" fillId="28" borderId="0" applyNumberFormat="0" applyBorder="0" applyAlignment="0" applyProtection="0"/>
    <xf numFmtId="0" fontId="95" fillId="28" borderId="0" applyNumberFormat="0" applyBorder="0" applyAlignment="0" applyProtection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84" fillId="30" borderId="0" applyNumberFormat="0" applyBorder="0" applyAlignment="0" applyProtection="0"/>
    <xf numFmtId="0" fontId="84" fillId="10" borderId="0" applyNumberFormat="0" applyBorder="0" applyAlignment="0" applyProtection="0"/>
    <xf numFmtId="0" fontId="84" fillId="11" borderId="0" applyNumberFormat="0" applyBorder="0" applyAlignment="0" applyProtection="0"/>
    <xf numFmtId="0" fontId="84" fillId="12" borderId="0" applyNumberFormat="0" applyBorder="0" applyAlignment="0" applyProtection="0"/>
    <xf numFmtId="0" fontId="84" fillId="13" borderId="0" applyNumberFormat="0" applyBorder="0" applyAlignment="0" applyProtection="0"/>
    <xf numFmtId="0" fontId="84" fillId="30" borderId="0" applyNumberFormat="0" applyBorder="0" applyAlignment="0" applyProtection="0"/>
    <xf numFmtId="0" fontId="84" fillId="31" borderId="0" applyNumberFormat="0" applyBorder="0" applyAlignment="0" applyProtection="0"/>
    <xf numFmtId="0" fontId="84" fillId="15" borderId="0" applyNumberFormat="0" applyBorder="0" applyAlignment="0" applyProtection="0"/>
    <xf numFmtId="0" fontId="84" fillId="16" borderId="0" applyNumberFormat="0" applyBorder="0" applyAlignment="0" applyProtection="0"/>
    <xf numFmtId="0" fontId="84" fillId="17" borderId="0" applyNumberFormat="0" applyBorder="0" applyAlignment="0" applyProtection="0"/>
    <xf numFmtId="0" fontId="84" fillId="13" borderId="0" applyNumberFormat="0" applyBorder="0" applyAlignment="0" applyProtection="0"/>
    <xf numFmtId="0" fontId="84" fillId="15" borderId="0" applyNumberFormat="0" applyBorder="0" applyAlignment="0" applyProtection="0"/>
    <xf numFmtId="0" fontId="84" fillId="18" borderId="0" applyNumberFormat="0" applyBorder="0" applyAlignment="0" applyProtection="0"/>
    <xf numFmtId="0" fontId="85" fillId="19" borderId="0" applyNumberFormat="0" applyBorder="0" applyAlignment="0" applyProtection="0"/>
    <xf numFmtId="0" fontId="85" fillId="16" borderId="0" applyNumberFormat="0" applyBorder="0" applyAlignment="0" applyProtection="0"/>
    <xf numFmtId="0" fontId="85" fillId="17" borderId="0" applyNumberFormat="0" applyBorder="0" applyAlignment="0" applyProtection="0"/>
    <xf numFmtId="0" fontId="85" fillId="20" borderId="0" applyNumberFormat="0" applyBorder="0" applyAlignment="0" applyProtection="0"/>
    <xf numFmtId="0" fontId="85" fillId="21" borderId="0" applyNumberFormat="0" applyBorder="0" applyAlignment="0" applyProtection="0"/>
    <xf numFmtId="0" fontId="85" fillId="22" borderId="0" applyNumberFormat="0" applyBorder="0" applyAlignment="0" applyProtection="0"/>
    <xf numFmtId="0" fontId="86" fillId="14" borderId="28" applyNumberFormat="0" applyAlignment="0" applyProtection="0"/>
    <xf numFmtId="0" fontId="104" fillId="11" borderId="0" applyNumberFormat="0" applyBorder="0" applyAlignment="0" applyProtection="0"/>
    <xf numFmtId="0" fontId="105" fillId="12" borderId="0" applyNumberFormat="0" applyBorder="0" applyAlignment="0" applyProtection="0"/>
    <xf numFmtId="0" fontId="104" fillId="11" borderId="0" applyNumberFormat="0" applyBorder="0" applyAlignment="0" applyProtection="0"/>
    <xf numFmtId="0" fontId="105" fillId="12" borderId="0" applyNumberFormat="0" applyBorder="0" applyAlignment="0" applyProtection="0"/>
    <xf numFmtId="0" fontId="99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98" fillId="0" borderId="36" applyNumberFormat="0" applyFill="0" applyAlignment="0" applyProtection="0"/>
    <xf numFmtId="0" fontId="87" fillId="27" borderId="29" applyNumberFormat="0" applyAlignment="0" applyProtection="0"/>
    <xf numFmtId="0" fontId="94" fillId="0" borderId="33" applyNumberFormat="0" applyFill="0" applyAlignment="0" applyProtection="0"/>
    <xf numFmtId="0" fontId="84" fillId="29" borderId="34" applyNumberFormat="0" applyFont="0" applyAlignment="0" applyProtection="0"/>
    <xf numFmtId="0" fontId="95" fillId="28" borderId="0" applyNumberFormat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7" fillId="0" borderId="0"/>
    <xf numFmtId="0" fontId="84" fillId="0" borderId="0"/>
    <xf numFmtId="0" fontId="107" fillId="0" borderId="0"/>
    <xf numFmtId="0" fontId="5" fillId="0" borderId="0"/>
    <xf numFmtId="0" fontId="89" fillId="0" borderId="30" applyNumberFormat="0" applyFill="0" applyAlignment="0" applyProtection="0"/>
    <xf numFmtId="0" fontId="90" fillId="0" borderId="31" applyNumberFormat="0" applyFill="0" applyAlignment="0" applyProtection="0"/>
    <xf numFmtId="0" fontId="91" fillId="0" borderId="32" applyNumberFormat="0" applyFill="0" applyAlignment="0" applyProtection="0"/>
    <xf numFmtId="0" fontId="91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85" fillId="23" borderId="0" applyNumberFormat="0" applyBorder="0" applyAlignment="0" applyProtection="0"/>
    <xf numFmtId="0" fontId="85" fillId="24" borderId="0" applyNumberFormat="0" applyBorder="0" applyAlignment="0" applyProtection="0"/>
    <xf numFmtId="0" fontId="85" fillId="25" borderId="0" applyNumberFormat="0" applyBorder="0" applyAlignment="0" applyProtection="0"/>
    <xf numFmtId="0" fontId="85" fillId="20" borderId="0" applyNumberFormat="0" applyBorder="0" applyAlignment="0" applyProtection="0"/>
    <xf numFmtId="0" fontId="85" fillId="21" borderId="0" applyNumberFormat="0" applyBorder="0" applyAlignment="0" applyProtection="0"/>
    <xf numFmtId="0" fontId="85" fillId="26" borderId="0" applyNumberFormat="0" applyBorder="0" applyAlignment="0" applyProtection="0"/>
    <xf numFmtId="0" fontId="88" fillId="0" borderId="0" applyNumberFormat="0" applyFill="0" applyBorder="0" applyAlignment="0" applyProtection="0"/>
    <xf numFmtId="0" fontId="93" fillId="31" borderId="28" applyNumberFormat="0" applyAlignment="0" applyProtection="0"/>
    <xf numFmtId="164" fontId="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96" fillId="14" borderId="35" applyNumberFormat="0" applyAlignment="0" applyProtection="0"/>
    <xf numFmtId="0" fontId="83" fillId="9" borderId="0" applyNumberFormat="0" applyBorder="0" applyAlignment="0" applyProtection="0"/>
    <xf numFmtId="0" fontId="4" fillId="0" borderId="0"/>
    <xf numFmtId="0" fontId="82" fillId="7" borderId="0" applyNumberFormat="0" applyBorder="0" applyAlignment="0" applyProtection="0"/>
    <xf numFmtId="0" fontId="5" fillId="0" borderId="0"/>
    <xf numFmtId="0" fontId="4" fillId="0" borderId="0"/>
    <xf numFmtId="0" fontId="108" fillId="0" borderId="0"/>
    <xf numFmtId="172" fontId="108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8" borderId="0" applyNumberFormat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95" fillId="28" borderId="0" applyNumberFormat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527">
    <xf numFmtId="0" fontId="0" fillId="0" borderId="0" xfId="0"/>
    <xf numFmtId="3" fontId="0" fillId="0" borderId="0" xfId="0" applyNumberFormat="1"/>
    <xf numFmtId="0" fontId="6" fillId="0" borderId="0" xfId="0" applyFont="1"/>
    <xf numFmtId="3" fontId="6" fillId="0" borderId="0" xfId="0" applyNumberFormat="1" applyFont="1"/>
    <xf numFmtId="0" fontId="8" fillId="0" borderId="0" xfId="0" applyFont="1"/>
    <xf numFmtId="49" fontId="12" fillId="0" borderId="0" xfId="0" applyNumberFormat="1" applyFont="1" applyFill="1" applyAlignment="1">
      <alignment horizontal="left"/>
    </xf>
    <xf numFmtId="49" fontId="13" fillId="0" borderId="0" xfId="0" applyNumberFormat="1" applyFont="1" applyFill="1" applyAlignment="1">
      <alignment horizontal="left" wrapText="1"/>
    </xf>
    <xf numFmtId="3" fontId="14" fillId="0" borderId="0" xfId="0" applyNumberFormat="1" applyFont="1" applyFill="1" applyAlignment="1">
      <alignment horizontal="left"/>
    </xf>
    <xf numFmtId="0" fontId="15" fillId="0" borderId="0" xfId="0" applyFont="1"/>
    <xf numFmtId="49" fontId="15" fillId="0" borderId="0" xfId="0" applyNumberFormat="1" applyFont="1" applyFill="1" applyAlignment="1">
      <alignment horizontal="left"/>
    </xf>
    <xf numFmtId="3" fontId="14" fillId="0" borderId="0" xfId="0" applyNumberFormat="1" applyFont="1" applyFill="1" applyAlignment="1">
      <alignment horizontal="left" wrapText="1"/>
    </xf>
    <xf numFmtId="49" fontId="13" fillId="0" borderId="0" xfId="0" applyNumberFormat="1" applyFont="1" applyFill="1" applyAlignment="1">
      <alignment horizontal="left"/>
    </xf>
    <xf numFmtId="0" fontId="13" fillId="0" borderId="0" xfId="0" applyFont="1" applyFill="1"/>
    <xf numFmtId="0" fontId="16" fillId="0" borderId="0" xfId="0" applyFont="1" applyFill="1"/>
    <xf numFmtId="3" fontId="17" fillId="0" borderId="0" xfId="0" applyNumberFormat="1" applyFont="1" applyFill="1" applyAlignment="1">
      <alignment horizontal="left"/>
    </xf>
    <xf numFmtId="3" fontId="13" fillId="0" borderId="0" xfId="0" applyNumberFormat="1" applyFont="1" applyAlignment="1">
      <alignment horizontal="right"/>
    </xf>
    <xf numFmtId="49" fontId="15" fillId="2" borderId="0" xfId="0" applyNumberFormat="1" applyFont="1" applyFill="1" applyAlignment="1">
      <alignment horizontal="left"/>
    </xf>
    <xf numFmtId="0" fontId="15" fillId="2" borderId="0" xfId="0" applyFont="1" applyFill="1"/>
    <xf numFmtId="3" fontId="15" fillId="2" borderId="0" xfId="0" applyNumberFormat="1" applyFont="1" applyFill="1" applyAlignment="1">
      <alignment horizontal="right"/>
    </xf>
    <xf numFmtId="0" fontId="10" fillId="2" borderId="0" xfId="0" applyFont="1" applyFill="1"/>
    <xf numFmtId="3" fontId="13" fillId="0" borderId="0" xfId="0" applyNumberFormat="1" applyFont="1" applyFill="1" applyAlignment="1">
      <alignment horizontal="right"/>
    </xf>
    <xf numFmtId="49" fontId="9" fillId="0" borderId="0" xfId="0" applyNumberFormat="1" applyFont="1" applyFill="1" applyAlignment="1">
      <alignment horizontal="left"/>
    </xf>
    <xf numFmtId="3" fontId="9" fillId="0" borderId="0" xfId="0" applyNumberFormat="1" applyFont="1" applyFill="1" applyAlignment="1">
      <alignment horizontal="right"/>
    </xf>
    <xf numFmtId="3" fontId="13" fillId="2" borderId="0" xfId="0" applyNumberFormat="1" applyFont="1" applyFill="1" applyAlignment="1">
      <alignment horizontal="right"/>
    </xf>
    <xf numFmtId="0" fontId="16" fillId="0" borderId="0" xfId="0" applyFont="1" applyFill="1" applyAlignment="1"/>
    <xf numFmtId="3" fontId="16" fillId="0" borderId="0" xfId="0" applyNumberFormat="1" applyFont="1" applyFill="1" applyAlignment="1">
      <alignment horizontal="right"/>
    </xf>
    <xf numFmtId="49" fontId="19" fillId="0" borderId="0" xfId="0" applyNumberFormat="1" applyFont="1" applyFill="1" applyAlignment="1">
      <alignment horizontal="left"/>
    </xf>
    <xf numFmtId="0" fontId="14" fillId="0" borderId="0" xfId="0" applyFont="1" applyFill="1"/>
    <xf numFmtId="3" fontId="20" fillId="0" borderId="0" xfId="0" applyNumberFormat="1" applyFont="1" applyFill="1" applyAlignment="1">
      <alignment horizontal="right"/>
    </xf>
    <xf numFmtId="49" fontId="20" fillId="0" borderId="0" xfId="0" applyNumberFormat="1" applyFont="1" applyFill="1" applyAlignment="1">
      <alignment horizontal="left"/>
    </xf>
    <xf numFmtId="0" fontId="20" fillId="0" borderId="0" xfId="0" applyFont="1" applyFill="1"/>
    <xf numFmtId="3" fontId="20" fillId="0" borderId="0" xfId="0" applyNumberFormat="1" applyFont="1" applyAlignment="1">
      <alignment horizontal="right"/>
    </xf>
    <xf numFmtId="0" fontId="21" fillId="0" borderId="0" xfId="0" applyFont="1" applyFill="1"/>
    <xf numFmtId="49" fontId="14" fillId="0" borderId="0" xfId="0" applyNumberFormat="1" applyFont="1" applyFill="1" applyAlignment="1">
      <alignment horizontal="left"/>
    </xf>
    <xf numFmtId="3" fontId="14" fillId="0" borderId="0" xfId="0" applyNumberFormat="1" applyFont="1" applyAlignment="1">
      <alignment horizontal="right"/>
    </xf>
    <xf numFmtId="49" fontId="10" fillId="0" borderId="0" xfId="0" applyNumberFormat="1" applyFont="1" applyFill="1" applyAlignment="1">
      <alignment horizontal="left"/>
    </xf>
    <xf numFmtId="0" fontId="10" fillId="0" borderId="0" xfId="0" applyFont="1" applyFill="1"/>
    <xf numFmtId="3" fontId="15" fillId="0" borderId="0" xfId="0" applyNumberFormat="1" applyFont="1"/>
    <xf numFmtId="49" fontId="21" fillId="0" borderId="0" xfId="0" applyNumberFormat="1" applyFont="1" applyFill="1" applyAlignment="1">
      <alignment horizontal="left"/>
    </xf>
    <xf numFmtId="0" fontId="15" fillId="0" borderId="0" xfId="0" applyFont="1" applyFill="1"/>
    <xf numFmtId="0" fontId="10" fillId="0" borderId="0" xfId="0" applyFont="1" applyFill="1" applyBorder="1"/>
    <xf numFmtId="0" fontId="22" fillId="0" borderId="0" xfId="0" applyFont="1" applyFill="1"/>
    <xf numFmtId="3" fontId="14" fillId="2" borderId="0" xfId="0" applyNumberFormat="1" applyFont="1" applyFill="1" applyAlignment="1">
      <alignment horizontal="right"/>
    </xf>
    <xf numFmtId="0" fontId="13" fillId="0" borderId="0" xfId="0" applyFont="1"/>
    <xf numFmtId="0" fontId="23" fillId="0" borderId="0" xfId="0" applyFont="1" applyFill="1"/>
    <xf numFmtId="49" fontId="23" fillId="0" borderId="0" xfId="0" applyNumberFormat="1" applyFont="1" applyFill="1" applyAlignment="1">
      <alignment horizontal="left"/>
    </xf>
    <xf numFmtId="0" fontId="23" fillId="0" borderId="0" xfId="0" applyFont="1"/>
    <xf numFmtId="3" fontId="13" fillId="0" borderId="0" xfId="0" applyNumberFormat="1" applyFont="1" applyFill="1"/>
    <xf numFmtId="3" fontId="14" fillId="0" borderId="0" xfId="0" applyNumberFormat="1" applyFont="1" applyFill="1"/>
    <xf numFmtId="3" fontId="23" fillId="0" borderId="0" xfId="0" applyNumberFormat="1" applyFont="1" applyFill="1"/>
    <xf numFmtId="3" fontId="15" fillId="0" borderId="0" xfId="0" applyNumberFormat="1" applyFont="1" applyFill="1"/>
    <xf numFmtId="3" fontId="15" fillId="2" borderId="0" xfId="0" applyNumberFormat="1" applyFont="1" applyFill="1"/>
    <xf numFmtId="3" fontId="15" fillId="2" borderId="0" xfId="0" applyNumberFormat="1" applyFont="1" applyFill="1" applyBorder="1"/>
    <xf numFmtId="3" fontId="24" fillId="0" borderId="0" xfId="0" applyNumberFormat="1" applyFont="1" applyFill="1" applyBorder="1"/>
    <xf numFmtId="3" fontId="17" fillId="0" borderId="0" xfId="0" applyNumberFormat="1" applyFont="1" applyFill="1"/>
    <xf numFmtId="3" fontId="18" fillId="0" borderId="0" xfId="0" applyNumberFormat="1" applyFont="1" applyFill="1"/>
    <xf numFmtId="3" fontId="10" fillId="2" borderId="0" xfId="0" applyNumberFormat="1" applyFont="1" applyFill="1"/>
    <xf numFmtId="3" fontId="16" fillId="0" borderId="0" xfId="0" applyNumberFormat="1" applyFont="1" applyFill="1"/>
    <xf numFmtId="3" fontId="16" fillId="0" borderId="0" xfId="0" applyNumberFormat="1" applyFont="1" applyFill="1" applyAlignment="1"/>
    <xf numFmtId="3" fontId="21" fillId="0" borderId="0" xfId="0" applyNumberFormat="1" applyFont="1" applyFill="1"/>
    <xf numFmtId="1" fontId="13" fillId="0" borderId="0" xfId="0" applyNumberFormat="1" applyFont="1" applyFill="1" applyBorder="1"/>
    <xf numFmtId="1" fontId="13" fillId="0" borderId="0" xfId="0" applyNumberFormat="1" applyFont="1" applyFill="1"/>
    <xf numFmtId="1" fontId="15" fillId="2" borderId="0" xfId="0" applyNumberFormat="1" applyFont="1" applyFill="1"/>
    <xf numFmtId="1" fontId="15" fillId="2" borderId="0" xfId="0" applyNumberFormat="1" applyFont="1" applyFill="1" applyBorder="1"/>
    <xf numFmtId="3" fontId="15" fillId="0" borderId="0" xfId="0" applyNumberFormat="1" applyFont="1" applyFill="1" applyBorder="1"/>
    <xf numFmtId="0" fontId="10" fillId="0" borderId="0" xfId="0" applyFont="1"/>
    <xf numFmtId="0" fontId="26" fillId="2" borderId="0" xfId="0" applyFont="1" applyFill="1"/>
    <xf numFmtId="3" fontId="20" fillId="0" borderId="0" xfId="0" applyNumberFormat="1" applyFont="1" applyFill="1"/>
    <xf numFmtId="0" fontId="22" fillId="0" borderId="0" xfId="0" applyFont="1"/>
    <xf numFmtId="3" fontId="20" fillId="0" borderId="0" xfId="0" applyNumberFormat="1" applyFont="1"/>
    <xf numFmtId="3" fontId="26" fillId="2" borderId="0" xfId="0" applyNumberFormat="1" applyFont="1" applyFill="1"/>
    <xf numFmtId="0" fontId="17" fillId="0" borderId="0" xfId="0" applyFont="1" applyFill="1"/>
    <xf numFmtId="3" fontId="13" fillId="2" borderId="0" xfId="0" applyNumberFormat="1" applyFont="1" applyFill="1"/>
    <xf numFmtId="0" fontId="26" fillId="0" borderId="0" xfId="0" applyFont="1"/>
    <xf numFmtId="0" fontId="27" fillId="0" borderId="0" xfId="0" applyFont="1" applyAlignment="1">
      <alignment horizontal="center"/>
    </xf>
    <xf numFmtId="49" fontId="28" fillId="0" borderId="0" xfId="0" applyNumberFormat="1" applyFont="1" applyFill="1" applyAlignment="1">
      <alignment horizontal="left"/>
    </xf>
    <xf numFmtId="0" fontId="29" fillId="0" borderId="0" xfId="0" applyFont="1" applyFill="1"/>
    <xf numFmtId="0" fontId="31" fillId="0" borderId="0" xfId="0" applyFont="1" applyFill="1"/>
    <xf numFmtId="0" fontId="32" fillId="0" borderId="0" xfId="0" applyFont="1" applyFill="1"/>
    <xf numFmtId="3" fontId="13" fillId="0" borderId="0" xfId="0" applyNumberFormat="1" applyFont="1"/>
    <xf numFmtId="0" fontId="34" fillId="2" borderId="0" xfId="0" applyFont="1" applyFill="1"/>
    <xf numFmtId="0" fontId="10" fillId="2" borderId="0" xfId="0" applyFont="1" applyFill="1" applyBorder="1"/>
    <xf numFmtId="0" fontId="33" fillId="2" borderId="0" xfId="0" applyFont="1" applyFill="1"/>
    <xf numFmtId="0" fontId="29" fillId="0" borderId="0" xfId="0" applyFont="1" applyFill="1" applyAlignment="1"/>
    <xf numFmtId="0" fontId="36" fillId="0" borderId="0" xfId="0" applyFont="1" applyFill="1"/>
    <xf numFmtId="0" fontId="37" fillId="0" borderId="0" xfId="0" applyFont="1" applyFill="1"/>
    <xf numFmtId="0" fontId="30" fillId="0" borderId="0" xfId="0" applyFont="1" applyFill="1"/>
    <xf numFmtId="0" fontId="15" fillId="0" borderId="0" xfId="0" applyFont="1" applyFill="1" applyBorder="1"/>
    <xf numFmtId="0" fontId="38" fillId="0" borderId="0" xfId="0" applyFont="1" applyFill="1"/>
    <xf numFmtId="0" fontId="26" fillId="0" borderId="0" xfId="0" applyFont="1" applyFill="1"/>
    <xf numFmtId="49" fontId="15" fillId="0" borderId="0" xfId="0" applyNumberFormat="1" applyFont="1" applyFill="1" applyAlignment="1">
      <alignment horizontal="right"/>
    </xf>
    <xf numFmtId="0" fontId="42" fillId="0" borderId="0" xfId="0" applyFont="1" applyFill="1"/>
    <xf numFmtId="0" fontId="6" fillId="0" borderId="0" xfId="0" applyFont="1" applyFill="1"/>
    <xf numFmtId="0" fontId="8" fillId="0" borderId="0" xfId="0" applyFont="1" applyFill="1"/>
    <xf numFmtId="3" fontId="38" fillId="0" borderId="0" xfId="0" applyNumberFormat="1" applyFont="1"/>
    <xf numFmtId="3" fontId="15" fillId="0" borderId="0" xfId="0" applyNumberFormat="1" applyFont="1" applyFill="1" applyAlignment="1">
      <alignment horizontal="right"/>
    </xf>
    <xf numFmtId="0" fontId="21" fillId="2" borderId="0" xfId="0" applyFont="1" applyFill="1"/>
    <xf numFmtId="49" fontId="10" fillId="2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left"/>
    </xf>
    <xf numFmtId="3" fontId="10" fillId="2" borderId="0" xfId="0" applyNumberFormat="1" applyFont="1" applyFill="1" applyAlignment="1">
      <alignment horizontal="right"/>
    </xf>
    <xf numFmtId="3" fontId="14" fillId="2" borderId="0" xfId="0" applyNumberFormat="1" applyFont="1" applyFill="1"/>
    <xf numFmtId="1" fontId="15" fillId="0" borderId="0" xfId="0" applyNumberFormat="1" applyFont="1" applyFill="1"/>
    <xf numFmtId="3" fontId="44" fillId="0" borderId="0" xfId="0" applyNumberFormat="1" applyFont="1" applyFill="1"/>
    <xf numFmtId="3" fontId="44" fillId="2" borderId="0" xfId="0" applyNumberFormat="1" applyFont="1" applyFill="1"/>
    <xf numFmtId="3" fontId="45" fillId="0" borderId="0" xfId="0" applyNumberFormat="1" applyFont="1" applyFill="1"/>
    <xf numFmtId="0" fontId="25" fillId="0" borderId="0" xfId="0" applyFont="1" applyFill="1"/>
    <xf numFmtId="49" fontId="15" fillId="0" borderId="0" xfId="3" applyNumberFormat="1" applyFont="1" applyFill="1" applyAlignment="1">
      <alignment horizontal="left"/>
    </xf>
    <xf numFmtId="49" fontId="12" fillId="0" borderId="0" xfId="3" applyNumberFormat="1" applyFont="1" applyFill="1" applyAlignment="1">
      <alignment horizontal="left"/>
    </xf>
    <xf numFmtId="49" fontId="13" fillId="0" borderId="0" xfId="3" applyNumberFormat="1" applyFont="1" applyFill="1" applyAlignment="1">
      <alignment horizontal="left" wrapText="1"/>
    </xf>
    <xf numFmtId="3" fontId="14" fillId="0" borderId="0" xfId="3" applyNumberFormat="1" applyFont="1" applyFill="1" applyAlignment="1">
      <alignment horizontal="left"/>
    </xf>
    <xf numFmtId="0" fontId="15" fillId="0" borderId="0" xfId="3" applyFont="1"/>
    <xf numFmtId="0" fontId="13" fillId="0" borderId="0" xfId="3" applyFont="1" applyFill="1"/>
    <xf numFmtId="49" fontId="23" fillId="0" borderId="0" xfId="3" applyNumberFormat="1" applyFont="1" applyFill="1" applyAlignment="1">
      <alignment horizontal="left"/>
    </xf>
    <xf numFmtId="0" fontId="23" fillId="0" borderId="0" xfId="3" applyFont="1" applyFill="1"/>
    <xf numFmtId="3" fontId="23" fillId="0" borderId="0" xfId="3" applyNumberFormat="1" applyFont="1" applyFill="1"/>
    <xf numFmtId="49" fontId="13" fillId="0" borderId="0" xfId="3" applyNumberFormat="1" applyFont="1" applyFill="1" applyAlignment="1">
      <alignment horizontal="left"/>
    </xf>
    <xf numFmtId="0" fontId="22" fillId="0" borderId="0" xfId="3" applyFont="1"/>
    <xf numFmtId="0" fontId="16" fillId="0" borderId="0" xfId="3" applyFont="1" applyFill="1"/>
    <xf numFmtId="3" fontId="15" fillId="0" borderId="0" xfId="3" applyNumberFormat="1" applyFont="1"/>
    <xf numFmtId="49" fontId="15" fillId="2" borderId="0" xfId="3" applyNumberFormat="1" applyFont="1" applyFill="1" applyAlignment="1">
      <alignment horizontal="left"/>
    </xf>
    <xf numFmtId="0" fontId="15" fillId="2" borderId="0" xfId="3" applyFont="1" applyFill="1"/>
    <xf numFmtId="49" fontId="9" fillId="0" borderId="0" xfId="3" applyNumberFormat="1" applyFont="1" applyFill="1" applyAlignment="1">
      <alignment horizontal="left"/>
    </xf>
    <xf numFmtId="0" fontId="15" fillId="0" borderId="0" xfId="3" applyFont="1" applyFill="1"/>
    <xf numFmtId="0" fontId="16" fillId="0" borderId="0" xfId="3" applyFont="1" applyFill="1" applyAlignment="1"/>
    <xf numFmtId="0" fontId="23" fillId="0" borderId="0" xfId="3" applyFont="1"/>
    <xf numFmtId="49" fontId="19" fillId="0" borderId="0" xfId="3" applyNumberFormat="1" applyFont="1" applyFill="1" applyAlignment="1">
      <alignment horizontal="left"/>
    </xf>
    <xf numFmtId="49" fontId="20" fillId="0" borderId="0" xfId="3" applyNumberFormat="1" applyFont="1" applyFill="1" applyAlignment="1">
      <alignment horizontal="left"/>
    </xf>
    <xf numFmtId="0" fontId="20" fillId="0" borderId="0" xfId="3" applyFont="1" applyFill="1"/>
    <xf numFmtId="49" fontId="14" fillId="0" borderId="0" xfId="3" applyNumberFormat="1" applyFont="1" applyFill="1" applyAlignment="1">
      <alignment horizontal="left"/>
    </xf>
    <xf numFmtId="0" fontId="14" fillId="0" borderId="0" xfId="3" applyFont="1" applyFill="1"/>
    <xf numFmtId="0" fontId="10" fillId="2" borderId="0" xfId="3" applyFont="1" applyFill="1"/>
    <xf numFmtId="49" fontId="10" fillId="0" borderId="0" xfId="3" applyNumberFormat="1" applyFont="1" applyFill="1" applyAlignment="1">
      <alignment horizontal="left"/>
    </xf>
    <xf numFmtId="0" fontId="10" fillId="0" borderId="0" xfId="3" applyFont="1" applyFill="1"/>
    <xf numFmtId="0" fontId="21" fillId="0" borderId="0" xfId="3" applyFont="1" applyFill="1"/>
    <xf numFmtId="0" fontId="10" fillId="0" borderId="0" xfId="3" applyFont="1" applyFill="1" applyBorder="1"/>
    <xf numFmtId="0" fontId="22" fillId="0" borderId="0" xfId="3" applyFont="1" applyFill="1"/>
    <xf numFmtId="0" fontId="10" fillId="0" borderId="0" xfId="3" applyFont="1"/>
    <xf numFmtId="49" fontId="21" fillId="0" borderId="0" xfId="3" applyNumberFormat="1" applyFont="1" applyFill="1" applyAlignment="1">
      <alignment horizontal="left"/>
    </xf>
    <xf numFmtId="49" fontId="17" fillId="0" borderId="0" xfId="3" applyNumberFormat="1" applyFont="1" applyFill="1" applyAlignment="1">
      <alignment horizontal="left"/>
    </xf>
    <xf numFmtId="0" fontId="17" fillId="0" borderId="0" xfId="3" applyFont="1" applyFill="1"/>
    <xf numFmtId="49" fontId="0" fillId="0" borderId="0" xfId="3" applyNumberFormat="1" applyFont="1" applyFill="1" applyAlignment="1">
      <alignment horizontal="left"/>
    </xf>
    <xf numFmtId="49" fontId="46" fillId="0" borderId="0" xfId="3" applyNumberFormat="1" applyFont="1" applyFill="1" applyAlignment="1">
      <alignment horizontal="left"/>
    </xf>
    <xf numFmtId="49" fontId="6" fillId="0" borderId="0" xfId="3" applyNumberFormat="1" applyFont="1" applyFill="1" applyAlignment="1">
      <alignment horizontal="left" wrapText="1"/>
    </xf>
    <xf numFmtId="3" fontId="42" fillId="0" borderId="0" xfId="3" applyNumberFormat="1" applyFont="1" applyFill="1" applyAlignment="1">
      <alignment horizontal="left"/>
    </xf>
    <xf numFmtId="0" fontId="0" fillId="0" borderId="0" xfId="3" applyFont="1"/>
    <xf numFmtId="0" fontId="6" fillId="0" borderId="0" xfId="3" applyFont="1" applyFill="1"/>
    <xf numFmtId="49" fontId="47" fillId="0" borderId="0" xfId="3" applyNumberFormat="1" applyFont="1" applyFill="1" applyAlignment="1">
      <alignment horizontal="left"/>
    </xf>
    <xf numFmtId="0" fontId="47" fillId="0" borderId="0" xfId="3" applyFont="1" applyFill="1"/>
    <xf numFmtId="3" fontId="47" fillId="0" borderId="0" xfId="3" applyNumberFormat="1" applyFont="1" applyFill="1"/>
    <xf numFmtId="49" fontId="6" fillId="0" borderId="0" xfId="3" applyNumberFormat="1" applyFont="1" applyFill="1" applyAlignment="1">
      <alignment horizontal="left"/>
    </xf>
    <xf numFmtId="3" fontId="6" fillId="0" borderId="0" xfId="3" applyNumberFormat="1" applyFont="1" applyFill="1"/>
    <xf numFmtId="0" fontId="39" fillId="0" borderId="0" xfId="3" applyFont="1" applyFill="1"/>
    <xf numFmtId="49" fontId="0" fillId="3" borderId="0" xfId="3" applyNumberFormat="1" applyFont="1" applyFill="1" applyAlignment="1">
      <alignment horizontal="left"/>
    </xf>
    <xf numFmtId="0" fontId="0" fillId="3" borderId="0" xfId="3" applyFont="1" applyFill="1"/>
    <xf numFmtId="0" fontId="50" fillId="0" borderId="0" xfId="3" applyFont="1"/>
    <xf numFmtId="0" fontId="49" fillId="0" borderId="0" xfId="3" applyFont="1"/>
    <xf numFmtId="49" fontId="7" fillId="0" borderId="0" xfId="3" applyNumberFormat="1" applyFont="1" applyFill="1" applyAlignment="1">
      <alignment horizontal="left"/>
    </xf>
    <xf numFmtId="0" fontId="0" fillId="0" borderId="0" xfId="3" applyFont="1" applyFill="1"/>
    <xf numFmtId="0" fontId="39" fillId="0" borderId="0" xfId="3" applyFont="1" applyFill="1" applyAlignment="1"/>
    <xf numFmtId="0" fontId="47" fillId="0" borderId="0" xfId="3" applyFont="1"/>
    <xf numFmtId="49" fontId="51" fillId="0" borderId="0" xfId="3" applyNumberFormat="1" applyFont="1" applyFill="1" applyAlignment="1">
      <alignment horizontal="left"/>
    </xf>
    <xf numFmtId="3" fontId="42" fillId="0" borderId="0" xfId="3" applyNumberFormat="1" applyFont="1" applyFill="1"/>
    <xf numFmtId="49" fontId="52" fillId="0" borderId="0" xfId="3" applyNumberFormat="1" applyFont="1" applyFill="1" applyAlignment="1">
      <alignment horizontal="left"/>
    </xf>
    <xf numFmtId="0" fontId="52" fillId="0" borderId="0" xfId="3" applyFont="1" applyFill="1"/>
    <xf numFmtId="3" fontId="0" fillId="0" borderId="0" xfId="3" applyNumberFormat="1" applyFont="1"/>
    <xf numFmtId="49" fontId="42" fillId="0" borderId="0" xfId="3" applyNumberFormat="1" applyFont="1" applyFill="1" applyAlignment="1">
      <alignment horizontal="left"/>
    </xf>
    <xf numFmtId="0" fontId="42" fillId="0" borderId="0" xfId="3" applyFont="1" applyFill="1"/>
    <xf numFmtId="0" fontId="49" fillId="3" borderId="0" xfId="3" applyFont="1" applyFill="1"/>
    <xf numFmtId="0" fontId="48" fillId="0" borderId="0" xfId="3" applyFont="1" applyFill="1"/>
    <xf numFmtId="49" fontId="49" fillId="0" borderId="0" xfId="3" applyNumberFormat="1" applyFont="1" applyFill="1" applyAlignment="1">
      <alignment horizontal="left"/>
    </xf>
    <xf numFmtId="0" fontId="40" fillId="0" borderId="0" xfId="3" applyFont="1" applyFill="1"/>
    <xf numFmtId="0" fontId="49" fillId="0" borderId="0" xfId="3" applyFont="1" applyFill="1"/>
    <xf numFmtId="49" fontId="40" fillId="0" borderId="0" xfId="3" applyNumberFormat="1" applyFont="1" applyFill="1" applyAlignment="1">
      <alignment horizontal="left"/>
    </xf>
    <xf numFmtId="0" fontId="49" fillId="0" borderId="0" xfId="3" applyFont="1" applyFill="1" applyBorder="1"/>
    <xf numFmtId="0" fontId="50" fillId="0" borderId="0" xfId="3" applyFont="1" applyFill="1"/>
    <xf numFmtId="0" fontId="26" fillId="2" borderId="0" xfId="3" applyFont="1" applyFill="1"/>
    <xf numFmtId="3" fontId="13" fillId="0" borderId="0" xfId="3" applyNumberFormat="1" applyFont="1"/>
    <xf numFmtId="49" fontId="15" fillId="3" borderId="0" xfId="3" applyNumberFormat="1" applyFont="1" applyFill="1" applyAlignment="1">
      <alignment horizontal="left"/>
    </xf>
    <xf numFmtId="0" fontId="15" fillId="3" borderId="0" xfId="3" applyFont="1" applyFill="1"/>
    <xf numFmtId="49" fontId="10" fillId="3" borderId="0" xfId="3" applyNumberFormat="1" applyFont="1" applyFill="1" applyAlignment="1">
      <alignment horizontal="left"/>
    </xf>
    <xf numFmtId="0" fontId="10" fillId="3" borderId="0" xfId="3" applyFont="1" applyFill="1"/>
    <xf numFmtId="0" fontId="53" fillId="0" borderId="0" xfId="3" applyFont="1"/>
    <xf numFmtId="0" fontId="13" fillId="0" borderId="0" xfId="0" applyFont="1" applyFill="1" applyBorder="1"/>
    <xf numFmtId="3" fontId="52" fillId="0" borderId="0" xfId="3" applyNumberFormat="1" applyFont="1" applyFill="1"/>
    <xf numFmtId="0" fontId="54" fillId="0" borderId="0" xfId="3" applyFont="1"/>
    <xf numFmtId="0" fontId="40" fillId="0" borderId="0" xfId="3" applyFont="1"/>
    <xf numFmtId="0" fontId="54" fillId="3" borderId="0" xfId="3" applyFont="1" applyFill="1"/>
    <xf numFmtId="0" fontId="38" fillId="0" borderId="0" xfId="0" applyFont="1"/>
    <xf numFmtId="3" fontId="8" fillId="2" borderId="0" xfId="3" applyNumberFormat="1" applyFont="1" applyFill="1"/>
    <xf numFmtId="0" fontId="20" fillId="0" borderId="0" xfId="0" applyFont="1"/>
    <xf numFmtId="3" fontId="26" fillId="0" borderId="0" xfId="0" applyNumberFormat="1" applyFont="1"/>
    <xf numFmtId="4" fontId="15" fillId="0" borderId="0" xfId="0" applyNumberFormat="1" applyFont="1"/>
    <xf numFmtId="3" fontId="42" fillId="0" borderId="0" xfId="0" applyNumberFormat="1" applyFont="1"/>
    <xf numFmtId="3" fontId="56" fillId="0" borderId="0" xfId="3" applyNumberFormat="1" applyFont="1"/>
    <xf numFmtId="3" fontId="13" fillId="0" borderId="0" xfId="0" applyNumberFormat="1" applyFont="1" applyFill="1" applyAlignment="1"/>
    <xf numFmtId="3" fontId="13" fillId="0" borderId="0" xfId="0" applyNumberFormat="1" applyFont="1" applyFill="1" applyAlignment="1">
      <alignment wrapText="1"/>
    </xf>
    <xf numFmtId="3" fontId="52" fillId="0" borderId="0" xfId="0" applyNumberFormat="1" applyFont="1"/>
    <xf numFmtId="3" fontId="52" fillId="0" borderId="0" xfId="0" applyNumberFormat="1" applyFont="1" applyAlignment="1">
      <alignment horizontal="right"/>
    </xf>
    <xf numFmtId="0" fontId="52" fillId="0" borderId="0" xfId="0" applyFont="1"/>
    <xf numFmtId="3" fontId="6" fillId="2" borderId="0" xfId="3" applyNumberFormat="1" applyFont="1" applyFill="1"/>
    <xf numFmtId="3" fontId="8" fillId="0" borderId="0" xfId="0" applyNumberFormat="1" applyFont="1" applyFill="1"/>
    <xf numFmtId="3" fontId="42" fillId="0" borderId="0" xfId="0" applyNumberFormat="1" applyFont="1" applyFill="1"/>
    <xf numFmtId="3" fontId="8" fillId="0" borderId="0" xfId="3" applyNumberFormat="1" applyFont="1" applyFill="1"/>
    <xf numFmtId="4" fontId="15" fillId="0" borderId="0" xfId="0" applyNumberFormat="1" applyFont="1" applyFill="1" applyAlignment="1">
      <alignment horizontal="right"/>
    </xf>
    <xf numFmtId="0" fontId="42" fillId="0" borderId="0" xfId="0" applyFont="1"/>
    <xf numFmtId="4" fontId="15" fillId="2" borderId="0" xfId="0" applyNumberFormat="1" applyFont="1" applyFill="1" applyAlignment="1">
      <alignment horizontal="right"/>
    </xf>
    <xf numFmtId="4" fontId="42" fillId="0" borderId="0" xfId="0" applyNumberFormat="1" applyFont="1" applyFill="1" applyAlignment="1">
      <alignment horizontal="right"/>
    </xf>
    <xf numFmtId="4" fontId="20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4" fontId="42" fillId="0" borderId="0" xfId="0" applyNumberFormat="1" applyFont="1"/>
    <xf numFmtId="4" fontId="15" fillId="2" borderId="0" xfId="0" applyNumberFormat="1" applyFont="1" applyFill="1"/>
    <xf numFmtId="0" fontId="58" fillId="0" borderId="0" xfId="0" applyFont="1"/>
    <xf numFmtId="4" fontId="42" fillId="0" borderId="0" xfId="0" applyNumberFormat="1" applyFont="1" applyAlignment="1">
      <alignment horizontal="right"/>
    </xf>
    <xf numFmtId="4" fontId="42" fillId="2" borderId="0" xfId="0" applyNumberFormat="1" applyFont="1" applyFill="1" applyAlignment="1">
      <alignment horizontal="right"/>
    </xf>
    <xf numFmtId="0" fontId="42" fillId="2" borderId="0" xfId="0" applyFont="1" applyFill="1"/>
    <xf numFmtId="4" fontId="42" fillId="0" borderId="0" xfId="0" applyNumberFormat="1" applyFont="1" applyFill="1"/>
    <xf numFmtId="4" fontId="15" fillId="0" borderId="0" xfId="0" applyNumberFormat="1" applyFont="1" applyFill="1"/>
    <xf numFmtId="3" fontId="23" fillId="2" borderId="0" xfId="0" applyNumberFormat="1" applyFont="1" applyFill="1"/>
    <xf numFmtId="3" fontId="6" fillId="0" borderId="0" xfId="0" applyNumberFormat="1" applyFont="1" applyFill="1"/>
    <xf numFmtId="3" fontId="47" fillId="0" borderId="0" xfId="0" applyNumberFormat="1" applyFont="1" applyFill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52" fillId="0" borderId="0" xfId="0" applyNumberFormat="1" applyFont="1" applyFill="1" applyAlignment="1">
      <alignment horizontal="right"/>
    </xf>
    <xf numFmtId="3" fontId="42" fillId="0" borderId="0" xfId="0" applyNumberFormat="1" applyFont="1" applyAlignment="1">
      <alignment horizontal="right"/>
    </xf>
    <xf numFmtId="3" fontId="42" fillId="0" borderId="0" xfId="0" applyNumberFormat="1" applyFont="1" applyFill="1" applyAlignment="1">
      <alignment horizontal="right"/>
    </xf>
    <xf numFmtId="3" fontId="6" fillId="2" borderId="0" xfId="0" applyNumberFormat="1" applyFont="1" applyFill="1"/>
    <xf numFmtId="3" fontId="8" fillId="2" borderId="0" xfId="0" applyNumberFormat="1" applyFont="1" applyFill="1" applyAlignment="1">
      <alignment horizontal="right"/>
    </xf>
    <xf numFmtId="3" fontId="8" fillId="2" borderId="0" xfId="0" applyNumberFormat="1" applyFont="1" applyFill="1"/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/>
    <xf numFmtId="3" fontId="52" fillId="0" borderId="0" xfId="0" applyNumberFormat="1" applyFont="1" applyFill="1"/>
    <xf numFmtId="0" fontId="42" fillId="0" borderId="0" xfId="3" applyFont="1"/>
    <xf numFmtId="0" fontId="6" fillId="0" borderId="0" xfId="3" applyFont="1"/>
    <xf numFmtId="0" fontId="59" fillId="0" borderId="0" xfId="3" applyFont="1"/>
    <xf numFmtId="0" fontId="7" fillId="0" borderId="0" xfId="3" applyFont="1"/>
    <xf numFmtId="49" fontId="8" fillId="2" borderId="0" xfId="3" applyNumberFormat="1" applyFont="1" applyFill="1" applyAlignment="1">
      <alignment horizontal="left"/>
    </xf>
    <xf numFmtId="0" fontId="8" fillId="2" borderId="0" xfId="3" applyFont="1" applyFill="1"/>
    <xf numFmtId="3" fontId="23" fillId="2" borderId="0" xfId="3" applyNumberFormat="1" applyFont="1" applyFill="1"/>
    <xf numFmtId="3" fontId="8" fillId="0" borderId="0" xfId="0" applyNumberFormat="1" applyFont="1" applyFill="1" applyBorder="1"/>
    <xf numFmtId="0" fontId="52" fillId="0" borderId="0" xfId="3" applyFont="1"/>
    <xf numFmtId="0" fontId="8" fillId="0" borderId="0" xfId="3" applyFont="1"/>
    <xf numFmtId="0" fontId="6" fillId="0" borderId="0" xfId="0" applyFont="1" applyFill="1" applyAlignment="1">
      <alignment wrapText="1"/>
    </xf>
    <xf numFmtId="3" fontId="47" fillId="0" borderId="0" xfId="0" applyNumberFormat="1" applyFont="1" applyFill="1" applyBorder="1"/>
    <xf numFmtId="3" fontId="15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23" fillId="0" borderId="0" xfId="0" applyNumberFormat="1" applyFont="1" applyFill="1" applyBorder="1"/>
    <xf numFmtId="3" fontId="52" fillId="0" borderId="0" xfId="0" applyNumberFormat="1" applyFont="1" applyFill="1" applyBorder="1" applyAlignment="1">
      <alignment horizontal="right"/>
    </xf>
    <xf numFmtId="3" fontId="42" fillId="0" borderId="0" xfId="0" applyNumberFormat="1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wrapText="1"/>
    </xf>
    <xf numFmtId="3" fontId="6" fillId="0" borderId="0" xfId="0" applyNumberFormat="1" applyFont="1" applyFill="1" applyBorder="1"/>
    <xf numFmtId="3" fontId="42" fillId="0" borderId="0" xfId="0" applyNumberFormat="1" applyFont="1" applyFill="1" applyBorder="1"/>
    <xf numFmtId="0" fontId="42" fillId="0" borderId="0" xfId="0" applyFont="1" applyFill="1" applyBorder="1"/>
    <xf numFmtId="3" fontId="43" fillId="2" borderId="0" xfId="0" applyNumberFormat="1" applyFont="1" applyFill="1"/>
    <xf numFmtId="3" fontId="63" fillId="2" borderId="0" xfId="0" applyNumberFormat="1" applyFont="1" applyFill="1"/>
    <xf numFmtId="4" fontId="15" fillId="0" borderId="0" xfId="0" applyNumberFormat="1" applyFont="1" applyFill="1" applyBorder="1"/>
    <xf numFmtId="3" fontId="47" fillId="2" borderId="0" xfId="3" applyNumberFormat="1" applyFont="1" applyFill="1"/>
    <xf numFmtId="3" fontId="64" fillId="0" borderId="0" xfId="3" applyNumberFormat="1" applyFont="1" applyFill="1"/>
    <xf numFmtId="3" fontId="11" fillId="0" borderId="0" xfId="3" applyNumberFormat="1" applyFont="1" applyFill="1"/>
    <xf numFmtId="3" fontId="11" fillId="2" borderId="0" xfId="3" applyNumberFormat="1" applyFont="1" applyFill="1"/>
    <xf numFmtId="0" fontId="57" fillId="0" borderId="0" xfId="0" applyFont="1"/>
    <xf numFmtId="3" fontId="54" fillId="0" borderId="0" xfId="0" applyNumberFormat="1" applyFont="1" applyFill="1" applyAlignment="1">
      <alignment horizontal="right"/>
    </xf>
    <xf numFmtId="3" fontId="54" fillId="0" borderId="0" xfId="0" applyNumberFormat="1" applyFont="1"/>
    <xf numFmtId="49" fontId="46" fillId="0" borderId="0" xfId="0" applyNumberFormat="1" applyFont="1" applyFill="1" applyAlignment="1">
      <alignment horizontal="left"/>
    </xf>
    <xf numFmtId="4" fontId="42" fillId="0" borderId="0" xfId="0" applyNumberFormat="1" applyFont="1" applyFill="1" applyBorder="1" applyAlignment="1">
      <alignment horizontal="right"/>
    </xf>
    <xf numFmtId="4" fontId="42" fillId="0" borderId="0" xfId="0" applyNumberFormat="1" applyFont="1" applyFill="1" applyBorder="1"/>
    <xf numFmtId="49" fontId="15" fillId="0" borderId="0" xfId="0" applyNumberFormat="1" applyFont="1" applyFill="1" applyAlignment="1">
      <alignment horizontal="center" vertical="center" wrapText="1"/>
    </xf>
    <xf numFmtId="3" fontId="38" fillId="0" borderId="0" xfId="0" applyNumberFormat="1" applyFont="1" applyFill="1" applyAlignment="1">
      <alignment horizontal="center" vertical="center" wrapText="1"/>
    </xf>
    <xf numFmtId="3" fontId="38" fillId="0" borderId="0" xfId="0" applyNumberFormat="1" applyFont="1" applyFill="1" applyAlignment="1">
      <alignment horizontal="center" wrapText="1"/>
    </xf>
    <xf numFmtId="0" fontId="41" fillId="0" borderId="0" xfId="0" applyFont="1"/>
    <xf numFmtId="0" fontId="41" fillId="0" borderId="0" xfId="0" applyFont="1" applyAlignment="1"/>
    <xf numFmtId="0" fontId="41" fillId="0" borderId="0" xfId="0" applyFont="1" applyAlignment="1">
      <alignment vertical="center"/>
    </xf>
    <xf numFmtId="0" fontId="41" fillId="0" borderId="3" xfId="0" applyFont="1" applyBorder="1"/>
    <xf numFmtId="0" fontId="71" fillId="0" borderId="0" xfId="1" applyFont="1"/>
    <xf numFmtId="0" fontId="41" fillId="0" borderId="0" xfId="1" applyFont="1"/>
    <xf numFmtId="0" fontId="68" fillId="0" borderId="0" xfId="1" applyFont="1"/>
    <xf numFmtId="0" fontId="68" fillId="0" borderId="0" xfId="1" applyFont="1" applyBorder="1"/>
    <xf numFmtId="0" fontId="41" fillId="0" borderId="0" xfId="1" applyFont="1" applyBorder="1" applyAlignment="1">
      <alignment horizontal="right"/>
    </xf>
    <xf numFmtId="0" fontId="41" fillId="0" borderId="0" xfId="0" applyFont="1" applyBorder="1"/>
    <xf numFmtId="0" fontId="41" fillId="0" borderId="0" xfId="1" applyFont="1" applyAlignment="1">
      <alignment wrapText="1"/>
    </xf>
    <xf numFmtId="1" fontId="69" fillId="0" borderId="0" xfId="1" applyNumberFormat="1" applyFont="1" applyBorder="1" applyAlignment="1">
      <alignment wrapText="1"/>
    </xf>
    <xf numFmtId="0" fontId="41" fillId="0" borderId="0" xfId="0" applyFont="1" applyAlignment="1">
      <alignment wrapText="1"/>
    </xf>
    <xf numFmtId="3" fontId="41" fillId="0" borderId="0" xfId="1" applyNumberFormat="1" applyFont="1" applyAlignment="1">
      <alignment horizontal="left"/>
    </xf>
    <xf numFmtId="0" fontId="41" fillId="0" borderId="0" xfId="0" applyFont="1" applyAlignment="1">
      <alignment horizontal="right"/>
    </xf>
    <xf numFmtId="0" fontId="76" fillId="0" borderId="0" xfId="1" applyFont="1"/>
    <xf numFmtId="0" fontId="41" fillId="0" borderId="3" xfId="1" applyFont="1" applyBorder="1"/>
    <xf numFmtId="4" fontId="41" fillId="0" borderId="3" xfId="1" applyNumberFormat="1" applyFont="1" applyBorder="1"/>
    <xf numFmtId="4" fontId="41" fillId="0" borderId="3" xfId="1" applyNumberFormat="1" applyFont="1" applyBorder="1" applyAlignment="1">
      <alignment horizontal="right"/>
    </xf>
    <xf numFmtId="1" fontId="70" fillId="0" borderId="3" xfId="0" applyNumberFormat="1" applyFont="1" applyBorder="1" applyAlignment="1">
      <alignment wrapText="1"/>
    </xf>
    <xf numFmtId="4" fontId="41" fillId="0" borderId="3" xfId="1" applyNumberFormat="1" applyFont="1" applyFill="1" applyBorder="1"/>
    <xf numFmtId="0" fontId="41" fillId="0" borderId="3" xfId="1" applyFont="1" applyFill="1" applyBorder="1"/>
    <xf numFmtId="0" fontId="75" fillId="0" borderId="3" xfId="1" applyFont="1" applyBorder="1"/>
    <xf numFmtId="4" fontId="41" fillId="0" borderId="3" xfId="0" applyNumberFormat="1" applyFont="1" applyBorder="1"/>
    <xf numFmtId="0" fontId="41" fillId="0" borderId="3" xfId="0" applyFont="1" applyBorder="1" applyAlignment="1">
      <alignment wrapText="1"/>
    </xf>
    <xf numFmtId="1" fontId="69" fillId="0" borderId="3" xfId="1" applyNumberFormat="1" applyFont="1" applyBorder="1" applyAlignment="1">
      <alignment wrapText="1"/>
    </xf>
    <xf numFmtId="0" fontId="76" fillId="0" borderId="0" xfId="6" applyFont="1"/>
    <xf numFmtId="0" fontId="41" fillId="0" borderId="0" xfId="6" applyFont="1"/>
    <xf numFmtId="0" fontId="68" fillId="0" borderId="8" xfId="6" applyFont="1" applyBorder="1"/>
    <xf numFmtId="0" fontId="41" fillId="0" borderId="9" xfId="6" applyFont="1" applyBorder="1"/>
    <xf numFmtId="0" fontId="41" fillId="0" borderId="8" xfId="6" applyFont="1" applyBorder="1"/>
    <xf numFmtId="0" fontId="41" fillId="0" borderId="3" xfId="6" applyFont="1" applyBorder="1"/>
    <xf numFmtId="0" fontId="41" fillId="0" borderId="0" xfId="6" applyFont="1" applyFill="1"/>
    <xf numFmtId="0" fontId="41" fillId="0" borderId="10" xfId="6" applyFont="1" applyBorder="1"/>
    <xf numFmtId="0" fontId="41" fillId="0" borderId="11" xfId="6" applyFont="1" applyBorder="1"/>
    <xf numFmtId="0" fontId="41" fillId="0" borderId="0" xfId="0" applyFont="1" applyAlignment="1">
      <alignment horizontal="center"/>
    </xf>
    <xf numFmtId="0" fontId="41" fillId="0" borderId="12" xfId="6" applyFont="1" applyBorder="1"/>
    <xf numFmtId="0" fontId="41" fillId="0" borderId="12" xfId="6" applyFont="1" applyFill="1" applyBorder="1"/>
    <xf numFmtId="0" fontId="41" fillId="0" borderId="3" xfId="6" applyFont="1" applyFill="1" applyBorder="1"/>
    <xf numFmtId="0" fontId="41" fillId="0" borderId="8" xfId="6" applyFont="1" applyFill="1" applyBorder="1"/>
    <xf numFmtId="0" fontId="41" fillId="0" borderId="14" xfId="6" applyFont="1" applyBorder="1" applyAlignment="1">
      <alignment vertical="center" wrapText="1"/>
    </xf>
    <xf numFmtId="0" fontId="41" fillId="0" borderId="15" xfId="6" applyFont="1" applyBorder="1" applyAlignment="1">
      <alignment vertical="center" wrapText="1"/>
    </xf>
    <xf numFmtId="0" fontId="41" fillId="0" borderId="7" xfId="6" applyFont="1" applyBorder="1" applyAlignment="1">
      <alignment vertical="center"/>
    </xf>
    <xf numFmtId="0" fontId="41" fillId="0" borderId="14" xfId="6" applyFont="1" applyBorder="1" applyAlignment="1">
      <alignment vertical="center"/>
    </xf>
    <xf numFmtId="0" fontId="77" fillId="0" borderId="14" xfId="6" applyFont="1" applyBorder="1" applyAlignment="1">
      <alignment vertical="center" wrapText="1"/>
    </xf>
    <xf numFmtId="0" fontId="41" fillId="0" borderId="0" xfId="6" applyFont="1" applyAlignment="1">
      <alignment vertical="center"/>
    </xf>
    <xf numFmtId="0" fontId="41" fillId="0" borderId="0" xfId="6" applyFont="1" applyAlignment="1">
      <alignment horizontal="center"/>
    </xf>
    <xf numFmtId="0" fontId="41" fillId="0" borderId="16" xfId="6" applyFont="1" applyBorder="1"/>
    <xf numFmtId="0" fontId="41" fillId="0" borderId="17" xfId="6" applyFont="1" applyBorder="1"/>
    <xf numFmtId="0" fontId="68" fillId="0" borderId="18" xfId="6" applyFont="1" applyBorder="1" applyAlignment="1">
      <alignment horizontal="right"/>
    </xf>
    <xf numFmtId="0" fontId="41" fillId="0" borderId="19" xfId="6" applyFont="1" applyBorder="1"/>
    <xf numFmtId="0" fontId="41" fillId="0" borderId="20" xfId="6" applyFont="1" applyBorder="1"/>
    <xf numFmtId="0" fontId="41" fillId="0" borderId="21" xfId="6" applyFont="1" applyFill="1" applyBorder="1"/>
    <xf numFmtId="0" fontId="41" fillId="0" borderId="19" xfId="6" applyFont="1" applyFill="1" applyBorder="1"/>
    <xf numFmtId="0" fontId="41" fillId="0" borderId="22" xfId="6" applyFont="1" applyFill="1" applyBorder="1"/>
    <xf numFmtId="0" fontId="41" fillId="0" borderId="23" xfId="6" applyFont="1" applyBorder="1"/>
    <xf numFmtId="0" fontId="41" fillId="0" borderId="16" xfId="6" applyFont="1" applyBorder="1" applyAlignment="1">
      <alignment horizontal="center"/>
    </xf>
    <xf numFmtId="0" fontId="41" fillId="0" borderId="8" xfId="6" applyFont="1" applyBorder="1" applyAlignment="1">
      <alignment horizontal="center"/>
    </xf>
    <xf numFmtId="0" fontId="41" fillId="0" borderId="14" xfId="6" applyFont="1" applyBorder="1" applyAlignment="1">
      <alignment horizontal="center" vertical="center" wrapText="1"/>
    </xf>
    <xf numFmtId="2" fontId="68" fillId="0" borderId="21" xfId="6" applyNumberFormat="1" applyFont="1" applyBorder="1" applyAlignment="1">
      <alignment horizontal="center"/>
    </xf>
    <xf numFmtId="0" fontId="41" fillId="0" borderId="17" xfId="6" applyFont="1" applyBorder="1" applyAlignment="1">
      <alignment horizontal="center"/>
    </xf>
    <xf numFmtId="0" fontId="41" fillId="0" borderId="3" xfId="6" applyFont="1" applyBorder="1" applyAlignment="1">
      <alignment horizontal="center"/>
    </xf>
    <xf numFmtId="2" fontId="41" fillId="0" borderId="3" xfId="6" applyNumberFormat="1" applyFont="1" applyBorder="1" applyAlignment="1">
      <alignment horizontal="center"/>
    </xf>
    <xf numFmtId="0" fontId="41" fillId="0" borderId="10" xfId="6" applyFont="1" applyBorder="1" applyAlignment="1">
      <alignment horizontal="center"/>
    </xf>
    <xf numFmtId="0" fontId="41" fillId="0" borderId="12" xfId="6" applyFont="1" applyBorder="1" applyAlignment="1">
      <alignment horizontal="center"/>
    </xf>
    <xf numFmtId="0" fontId="68" fillId="0" borderId="13" xfId="6" applyFont="1" applyBorder="1" applyAlignment="1">
      <alignment horizontal="right"/>
    </xf>
    <xf numFmtId="166" fontId="41" fillId="0" borderId="24" xfId="6" applyNumberFormat="1" applyFont="1" applyBorder="1"/>
    <xf numFmtId="0" fontId="41" fillId="0" borderId="0" xfId="7" applyFont="1"/>
    <xf numFmtId="3" fontId="41" fillId="0" borderId="0" xfId="7" applyNumberFormat="1" applyFont="1"/>
    <xf numFmtId="0" fontId="68" fillId="0" borderId="0" xfId="7" applyFont="1"/>
    <xf numFmtId="3" fontId="68" fillId="0" borderId="0" xfId="7" applyNumberFormat="1" applyFont="1"/>
    <xf numFmtId="0" fontId="78" fillId="0" borderId="0" xfId="7" applyNumberFormat="1" applyFont="1" applyAlignment="1">
      <alignment vertical="center" wrapText="1"/>
    </xf>
    <xf numFmtId="0" fontId="41" fillId="0" borderId="3" xfId="7" applyFont="1" applyBorder="1"/>
    <xf numFmtId="0" fontId="68" fillId="0" borderId="3" xfId="7" applyFont="1" applyBorder="1"/>
    <xf numFmtId="0" fontId="77" fillId="0" borderId="0" xfId="7" applyFont="1"/>
    <xf numFmtId="3" fontId="77" fillId="0" borderId="0" xfId="7" applyNumberFormat="1" applyFont="1"/>
    <xf numFmtId="0" fontId="60" fillId="0" borderId="0" xfId="7" applyFont="1"/>
    <xf numFmtId="0" fontId="41" fillId="0" borderId="0" xfId="5" applyFont="1"/>
    <xf numFmtId="0" fontId="76" fillId="0" borderId="0" xfId="5" applyFont="1" applyAlignment="1">
      <alignment vertical="center"/>
    </xf>
    <xf numFmtId="0" fontId="74" fillId="0" borderId="0" xfId="5" applyFont="1" applyAlignment="1">
      <alignment vertical="center"/>
    </xf>
    <xf numFmtId="0" fontId="41" fillId="0" borderId="0" xfId="5" applyFont="1" applyAlignment="1">
      <alignment vertical="center"/>
    </xf>
    <xf numFmtId="0" fontId="41" fillId="0" borderId="2" xfId="1" applyFont="1" applyBorder="1"/>
    <xf numFmtId="0" fontId="41" fillId="0" borderId="2" xfId="0" applyFont="1" applyBorder="1"/>
    <xf numFmtId="0" fontId="41" fillId="0" borderId="2" xfId="1" applyFont="1" applyBorder="1" applyAlignment="1">
      <alignment horizontal="right"/>
    </xf>
    <xf numFmtId="3" fontId="41" fillId="0" borderId="2" xfId="1" applyNumberFormat="1" applyFont="1" applyBorder="1" applyAlignment="1">
      <alignment horizontal="left"/>
    </xf>
    <xf numFmtId="167" fontId="41" fillId="0" borderId="3" xfId="7" applyNumberFormat="1" applyFont="1" applyBorder="1"/>
    <xf numFmtId="169" fontId="41" fillId="0" borderId="3" xfId="7" applyNumberFormat="1" applyFont="1" applyBorder="1"/>
    <xf numFmtId="3" fontId="74" fillId="0" borderId="3" xfId="7" applyNumberFormat="1" applyFont="1" applyBorder="1" applyAlignment="1">
      <alignment wrapText="1"/>
    </xf>
    <xf numFmtId="0" fontId="41" fillId="5" borderId="3" xfId="7" applyFont="1" applyFill="1" applyBorder="1"/>
    <xf numFmtId="0" fontId="74" fillId="5" borderId="3" xfId="7" applyFont="1" applyFill="1" applyBorder="1"/>
    <xf numFmtId="169" fontId="74" fillId="5" borderId="3" xfId="7" applyNumberFormat="1" applyFont="1" applyFill="1" applyBorder="1"/>
    <xf numFmtId="3" fontId="74" fillId="5" borderId="3" xfId="7" applyNumberFormat="1" applyFont="1" applyFill="1" applyBorder="1" applyAlignment="1">
      <alignment wrapText="1"/>
    </xf>
    <xf numFmtId="169" fontId="41" fillId="0" borderId="3" xfId="1" applyNumberFormat="1" applyFont="1" applyBorder="1"/>
    <xf numFmtId="169" fontId="41" fillId="0" borderId="3" xfId="1" applyNumberFormat="1" applyFont="1" applyFill="1" applyBorder="1"/>
    <xf numFmtId="169" fontId="41" fillId="0" borderId="3" xfId="0" applyNumberFormat="1" applyFont="1" applyBorder="1"/>
    <xf numFmtId="169" fontId="74" fillId="0" borderId="3" xfId="1" applyNumberFormat="1" applyFont="1" applyBorder="1"/>
    <xf numFmtId="169" fontId="68" fillId="0" borderId="3" xfId="1" applyNumberFormat="1" applyFont="1" applyBorder="1"/>
    <xf numFmtId="0" fontId="68" fillId="0" borderId="3" xfId="0" applyFont="1" applyBorder="1" applyAlignment="1">
      <alignment vertical="center"/>
    </xf>
    <xf numFmtId="0" fontId="68" fillId="0" borderId="3" xfId="1" applyFont="1" applyBorder="1" applyAlignment="1">
      <alignment horizontal="center" vertical="center"/>
    </xf>
    <xf numFmtId="0" fontId="68" fillId="0" borderId="3" xfId="1" applyFont="1" applyBorder="1" applyAlignment="1">
      <alignment vertical="center" wrapText="1"/>
    </xf>
    <xf numFmtId="0" fontId="73" fillId="0" borderId="3" xfId="1" applyFont="1" applyBorder="1" applyAlignment="1">
      <alignment vertical="center" wrapText="1"/>
    </xf>
    <xf numFmtId="0" fontId="68" fillId="0" borderId="3" xfId="1" applyFont="1" applyFill="1" applyBorder="1" applyAlignment="1">
      <alignment vertical="center" wrapText="1"/>
    </xf>
    <xf numFmtId="0" fontId="41" fillId="0" borderId="0" xfId="0" applyFont="1" applyAlignment="1">
      <alignment horizontal="left" vertical="center"/>
    </xf>
    <xf numFmtId="0" fontId="80" fillId="0" borderId="0" xfId="9"/>
    <xf numFmtId="0" fontId="41" fillId="4" borderId="0" xfId="6" applyFont="1" applyFill="1"/>
    <xf numFmtId="0" fontId="41" fillId="4" borderId="0" xfId="6" applyFont="1" applyFill="1" applyAlignment="1">
      <alignment horizontal="center"/>
    </xf>
    <xf numFmtId="169" fontId="41" fillId="0" borderId="9" xfId="6" applyNumberFormat="1" applyFont="1" applyBorder="1"/>
    <xf numFmtId="0" fontId="67" fillId="4" borderId="1" xfId="5" applyFont="1" applyFill="1" applyBorder="1" applyAlignment="1">
      <alignment horizontal="center" vertical="center" wrapText="1"/>
    </xf>
    <xf numFmtId="14" fontId="79" fillId="4" borderId="1" xfId="5" applyNumberFormat="1" applyFont="1" applyFill="1" applyBorder="1" applyAlignment="1">
      <alignment horizontal="center"/>
    </xf>
    <xf numFmtId="0" fontId="79" fillId="4" borderId="1" xfId="5" applyFont="1" applyFill="1" applyBorder="1" applyAlignment="1">
      <alignment horizontal="center"/>
    </xf>
    <xf numFmtId="166" fontId="67" fillId="4" borderId="1" xfId="8" applyNumberFormat="1" applyFont="1" applyFill="1" applyBorder="1" applyAlignment="1">
      <alignment horizontal="center"/>
    </xf>
    <xf numFmtId="0" fontId="72" fillId="5" borderId="2" xfId="1" applyFont="1" applyFill="1" applyBorder="1"/>
    <xf numFmtId="0" fontId="71" fillId="5" borderId="2" xfId="1" applyFont="1" applyFill="1" applyBorder="1"/>
    <xf numFmtId="0" fontId="68" fillId="5" borderId="3" xfId="1" applyFont="1" applyFill="1" applyBorder="1"/>
    <xf numFmtId="0" fontId="41" fillId="5" borderId="3" xfId="0" applyFont="1" applyFill="1" applyBorder="1"/>
    <xf numFmtId="4" fontId="68" fillId="5" borderId="3" xfId="1" applyNumberFormat="1" applyFont="1" applyFill="1" applyBorder="1"/>
    <xf numFmtId="169" fontId="68" fillId="5" borderId="3" xfId="1" applyNumberFormat="1" applyFont="1" applyFill="1" applyBorder="1"/>
    <xf numFmtId="0" fontId="68" fillId="5" borderId="0" xfId="1" applyFont="1" applyFill="1"/>
    <xf numFmtId="0" fontId="41" fillId="5" borderId="0" xfId="0" applyFont="1" applyFill="1"/>
    <xf numFmtId="0" fontId="68" fillId="5" borderId="0" xfId="1" applyFont="1" applyFill="1" applyAlignment="1">
      <alignment horizontal="right"/>
    </xf>
    <xf numFmtId="3" fontId="68" fillId="5" borderId="0" xfId="1" applyNumberFormat="1" applyFont="1" applyFill="1"/>
    <xf numFmtId="3" fontId="68" fillId="5" borderId="0" xfId="0" applyNumberFormat="1" applyFont="1" applyFill="1"/>
    <xf numFmtId="3" fontId="68" fillId="5" borderId="2" xfId="1" applyNumberFormat="1" applyFont="1" applyFill="1" applyBorder="1"/>
    <xf numFmtId="0" fontId="78" fillId="5" borderId="3" xfId="7" applyNumberFormat="1" applyFont="1" applyFill="1" applyBorder="1" applyAlignment="1">
      <alignment vertical="center" wrapText="1"/>
    </xf>
    <xf numFmtId="3" fontId="78" fillId="5" borderId="3" xfId="7" applyNumberFormat="1" applyFont="1" applyFill="1" applyBorder="1" applyAlignment="1">
      <alignment vertical="center" wrapText="1"/>
    </xf>
    <xf numFmtId="0" fontId="67" fillId="5" borderId="2" xfId="7" applyFont="1" applyFill="1" applyBorder="1"/>
    <xf numFmtId="0" fontId="41" fillId="5" borderId="2" xfId="7" applyFont="1" applyFill="1" applyBorder="1"/>
    <xf numFmtId="0" fontId="68" fillId="5" borderId="3" xfId="7" applyFont="1" applyFill="1" applyBorder="1"/>
    <xf numFmtId="3" fontId="68" fillId="5" borderId="3" xfId="7" applyNumberFormat="1" applyFont="1" applyFill="1" applyBorder="1"/>
    <xf numFmtId="168" fontId="68" fillId="5" borderId="3" xfId="7" applyNumberFormat="1" applyFont="1" applyFill="1" applyBorder="1"/>
    <xf numFmtId="169" fontId="68" fillId="5" borderId="3" xfId="7" applyNumberFormat="1" applyFont="1" applyFill="1" applyBorder="1"/>
    <xf numFmtId="0" fontId="68" fillId="5" borderId="0" xfId="0" applyFont="1" applyFill="1" applyAlignment="1">
      <alignment horizontal="right"/>
    </xf>
    <xf numFmtId="0" fontId="68" fillId="5" borderId="7" xfId="6" applyFont="1" applyFill="1" applyBorder="1" applyAlignment="1">
      <alignment vertical="center" wrapText="1"/>
    </xf>
    <xf numFmtId="0" fontId="41" fillId="5" borderId="8" xfId="6" applyFont="1" applyFill="1" applyBorder="1"/>
    <xf numFmtId="0" fontId="41" fillId="5" borderId="3" xfId="6" applyFont="1" applyFill="1" applyBorder="1"/>
    <xf numFmtId="0" fontId="41" fillId="5" borderId="12" xfId="6" applyFont="1" applyFill="1" applyBorder="1"/>
    <xf numFmtId="0" fontId="41" fillId="5" borderId="17" xfId="6" applyFont="1" applyFill="1" applyBorder="1"/>
    <xf numFmtId="0" fontId="41" fillId="5" borderId="13" xfId="6" applyFont="1" applyFill="1" applyBorder="1"/>
    <xf numFmtId="0" fontId="41" fillId="5" borderId="10" xfId="6" applyFont="1" applyFill="1" applyBorder="1"/>
    <xf numFmtId="169" fontId="41" fillId="5" borderId="10" xfId="6" applyNumberFormat="1" applyFont="1" applyFill="1" applyBorder="1"/>
    <xf numFmtId="166" fontId="41" fillId="5" borderId="12" xfId="6" applyNumberFormat="1" applyFont="1" applyFill="1" applyBorder="1"/>
    <xf numFmtId="0" fontId="79" fillId="5" borderId="0" xfId="5" applyFont="1" applyFill="1"/>
    <xf numFmtId="0" fontId="79" fillId="0" borderId="0" xfId="0" applyFont="1"/>
    <xf numFmtId="0" fontId="67" fillId="0" borderId="0" xfId="0" applyFont="1"/>
    <xf numFmtId="0" fontId="79" fillId="0" borderId="3" xfId="0" applyFont="1" applyBorder="1" applyAlignment="1">
      <alignment wrapText="1"/>
    </xf>
    <xf numFmtId="166" fontId="79" fillId="0" borderId="3" xfId="0" applyNumberFormat="1" applyFont="1" applyBorder="1"/>
    <xf numFmtId="0" fontId="67" fillId="0" borderId="4" xfId="4" applyFont="1" applyBorder="1" applyAlignment="1">
      <alignment horizontal="left" vertical="top"/>
    </xf>
    <xf numFmtId="0" fontId="67" fillId="0" borderId="5" xfId="4" applyFont="1" applyBorder="1" applyAlignment="1">
      <alignment horizontal="left" vertical="top"/>
    </xf>
    <xf numFmtId="0" fontId="79" fillId="0" borderId="5" xfId="4" applyFont="1" applyBorder="1" applyAlignment="1">
      <alignment horizontal="left" vertical="top"/>
    </xf>
    <xf numFmtId="3" fontId="79" fillId="0" borderId="6" xfId="0" applyNumberFormat="1" applyFont="1" applyBorder="1" applyAlignment="1"/>
    <xf numFmtId="0" fontId="79" fillId="0" borderId="17" xfId="0" applyFont="1" applyBorder="1" applyAlignment="1">
      <alignment wrapText="1"/>
    </xf>
    <xf numFmtId="166" fontId="79" fillId="0" borderId="17" xfId="0" applyNumberFormat="1" applyFont="1" applyBorder="1"/>
    <xf numFmtId="0" fontId="79" fillId="0" borderId="37" xfId="0" applyFont="1" applyBorder="1" applyAlignment="1">
      <alignment wrapText="1"/>
    </xf>
    <xf numFmtId="166" fontId="79" fillId="0" borderId="37" xfId="0" applyNumberFormat="1" applyFont="1" applyBorder="1"/>
    <xf numFmtId="0" fontId="110" fillId="0" borderId="0" xfId="275" applyFont="1"/>
    <xf numFmtId="0" fontId="109" fillId="0" borderId="0" xfId="275" applyFont="1"/>
    <xf numFmtId="0" fontId="67" fillId="5" borderId="37" xfId="0" applyFont="1" applyFill="1" applyBorder="1" applyAlignment="1">
      <alignment vertical="center"/>
    </xf>
    <xf numFmtId="0" fontId="67" fillId="5" borderId="37" xfId="0" applyFont="1" applyFill="1" applyBorder="1" applyAlignment="1">
      <alignment horizontal="center" vertical="center" wrapText="1"/>
    </xf>
    <xf numFmtId="0" fontId="79" fillId="5" borderId="17" xfId="0" applyFont="1" applyFill="1" applyBorder="1" applyAlignment="1">
      <alignment wrapText="1"/>
    </xf>
    <xf numFmtId="166" fontId="79" fillId="5" borderId="17" xfId="0" applyNumberFormat="1" applyFont="1" applyFill="1" applyBorder="1"/>
    <xf numFmtId="0" fontId="79" fillId="0" borderId="3" xfId="0" applyFont="1" applyBorder="1" applyAlignment="1">
      <alignment horizontal="right" vertical="center"/>
    </xf>
    <xf numFmtId="0" fontId="41" fillId="0" borderId="1" xfId="0" applyFont="1" applyBorder="1" applyAlignment="1">
      <alignment horizontal="center" vertical="center" wrapText="1"/>
    </xf>
    <xf numFmtId="0" fontId="79" fillId="0" borderId="1" xfId="0" applyFont="1" applyBorder="1" applyAlignment="1">
      <alignment horizontal="center" vertical="center" wrapText="1"/>
    </xf>
    <xf numFmtId="0" fontId="41" fillId="5" borderId="0" xfId="0" applyFont="1" applyFill="1" applyAlignment="1"/>
    <xf numFmtId="0" fontId="68" fillId="0" borderId="0" xfId="5" applyFont="1" applyAlignment="1">
      <alignment horizontal="right"/>
    </xf>
    <xf numFmtId="0" fontId="72" fillId="32" borderId="0" xfId="0" applyFont="1" applyFill="1" applyAlignment="1">
      <alignment wrapText="1"/>
    </xf>
    <xf numFmtId="0" fontId="111" fillId="32" borderId="0" xfId="0" applyFont="1" applyFill="1"/>
    <xf numFmtId="0" fontId="79" fillId="0" borderId="0" xfId="0" applyFont="1" applyAlignment="1">
      <alignment horizontal="right"/>
    </xf>
    <xf numFmtId="0" fontId="79" fillId="0" borderId="0" xfId="0" applyFont="1" applyAlignment="1">
      <alignment horizontal="left" vertical="center"/>
    </xf>
    <xf numFmtId="0" fontId="79" fillId="5" borderId="0" xfId="0" applyFont="1" applyFill="1" applyAlignment="1"/>
    <xf numFmtId="0" fontId="68" fillId="0" borderId="18" xfId="6" applyFont="1" applyFill="1" applyBorder="1"/>
    <xf numFmtId="0" fontId="68" fillId="5" borderId="16" xfId="6" applyFont="1" applyFill="1" applyBorder="1"/>
    <xf numFmtId="0" fontId="72" fillId="32" borderId="0" xfId="0" applyFont="1" applyFill="1" applyAlignment="1">
      <alignment vertical="top" wrapText="1"/>
    </xf>
    <xf numFmtId="0" fontId="113" fillId="32" borderId="0" xfId="0" applyFont="1" applyFill="1" applyAlignment="1">
      <alignment wrapText="1"/>
    </xf>
    <xf numFmtId="0" fontId="2" fillId="0" borderId="0" xfId="275" applyFont="1" applyAlignment="1">
      <alignment vertical="top"/>
    </xf>
    <xf numFmtId="0" fontId="2" fillId="0" borderId="0" xfId="275" applyFont="1"/>
    <xf numFmtId="0" fontId="2" fillId="0" borderId="0" xfId="275" applyFont="1" applyAlignment="1">
      <alignment horizontal="center"/>
    </xf>
    <xf numFmtId="3" fontId="2" fillId="0" borderId="0" xfId="275" applyNumberFormat="1" applyFont="1"/>
    <xf numFmtId="0" fontId="2" fillId="0" borderId="0" xfId="275" applyFont="1" applyAlignment="1">
      <alignment horizontal="left"/>
    </xf>
    <xf numFmtId="0" fontId="2" fillId="0" borderId="0" xfId="275" applyFont="1" applyAlignment="1">
      <alignment vertical="center"/>
    </xf>
    <xf numFmtId="0" fontId="72" fillId="32" borderId="1" xfId="0" applyFont="1" applyFill="1" applyBorder="1" applyAlignment="1">
      <alignment wrapText="1"/>
    </xf>
    <xf numFmtId="0" fontId="109" fillId="34" borderId="39" xfId="275" applyNumberFormat="1" applyFont="1" applyFill="1" applyBorder="1" applyAlignment="1">
      <alignment vertical="center"/>
    </xf>
    <xf numFmtId="3" fontId="109" fillId="34" borderId="39" xfId="275" applyNumberFormat="1" applyFont="1" applyFill="1" applyBorder="1" applyAlignment="1">
      <alignment vertical="center"/>
    </xf>
    <xf numFmtId="3" fontId="110" fillId="0" borderId="0" xfId="275" applyNumberFormat="1" applyFont="1"/>
    <xf numFmtId="0" fontId="110" fillId="0" borderId="0" xfId="275" applyFont="1" applyAlignment="1">
      <alignment horizontal="left"/>
    </xf>
    <xf numFmtId="0" fontId="72" fillId="32" borderId="0" xfId="0" applyFont="1" applyFill="1" applyAlignment="1">
      <alignment vertical="center" wrapText="1"/>
    </xf>
    <xf numFmtId="0" fontId="111" fillId="32" borderId="0" xfId="0" applyFont="1" applyFill="1" applyAlignment="1">
      <alignment vertical="center"/>
    </xf>
    <xf numFmtId="0" fontId="71" fillId="3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0" fontId="109" fillId="0" borderId="0" xfId="275" applyFont="1" applyBorder="1"/>
    <xf numFmtId="0" fontId="2" fillId="0" borderId="0" xfId="275" applyFont="1" applyBorder="1"/>
    <xf numFmtId="0" fontId="5" fillId="0" borderId="0" xfId="0" applyFont="1"/>
    <xf numFmtId="0" fontId="117" fillId="33" borderId="38" xfId="0" applyFont="1" applyFill="1" applyBorder="1" applyAlignment="1">
      <alignment horizontal="center" vertical="top" wrapText="1"/>
    </xf>
    <xf numFmtId="3" fontId="117" fillId="33" borderId="38" xfId="0" applyNumberFormat="1" applyFont="1" applyFill="1" applyBorder="1" applyAlignment="1">
      <alignment horizontal="center" vertical="top" wrapText="1"/>
    </xf>
    <xf numFmtId="0" fontId="1" fillId="0" borderId="39" xfId="275" applyNumberFormat="1" applyFont="1" applyBorder="1" applyAlignment="1">
      <alignment vertical="center"/>
    </xf>
    <xf numFmtId="0" fontId="2" fillId="0" borderId="0" xfId="275" applyFont="1" applyAlignment="1">
      <alignment horizontal="right"/>
    </xf>
    <xf numFmtId="3" fontId="2" fillId="0" borderId="0" xfId="275" applyNumberFormat="1" applyFont="1" applyAlignment="1">
      <alignment horizontal="right"/>
    </xf>
    <xf numFmtId="0" fontId="109" fillId="36" borderId="40" xfId="275" applyFont="1" applyFill="1" applyBorder="1" applyAlignment="1">
      <alignment vertical="center"/>
    </xf>
    <xf numFmtId="3" fontId="1" fillId="0" borderId="39" xfId="275" applyNumberFormat="1" applyFont="1" applyBorder="1" applyAlignment="1">
      <alignment vertical="center"/>
    </xf>
    <xf numFmtId="0" fontId="1" fillId="0" borderId="39" xfId="275" applyNumberFormat="1" applyFont="1" applyBorder="1" applyAlignment="1">
      <alignment horizontal="left" vertical="center" wrapText="1"/>
    </xf>
    <xf numFmtId="0" fontId="2" fillId="0" borderId="0" xfId="275" applyFont="1" applyAlignment="1">
      <alignment horizontal="left" vertical="center" wrapText="1"/>
    </xf>
    <xf numFmtId="3" fontId="2" fillId="0" borderId="0" xfId="275" applyNumberFormat="1" applyFont="1" applyAlignment="1">
      <alignment horizontal="left" vertical="center" wrapText="1"/>
    </xf>
    <xf numFmtId="3" fontId="118" fillId="33" borderId="38" xfId="0" applyNumberFormat="1" applyFont="1" applyFill="1" applyBorder="1" applyAlignment="1">
      <alignment horizontal="center" vertical="top" wrapText="1"/>
    </xf>
    <xf numFmtId="3" fontId="118" fillId="33" borderId="38" xfId="0" applyNumberFormat="1" applyFont="1" applyFill="1" applyBorder="1" applyAlignment="1">
      <alignment horizontal="center" vertical="center" wrapText="1"/>
    </xf>
    <xf numFmtId="0" fontId="109" fillId="36" borderId="1" xfId="275" applyFont="1" applyFill="1" applyBorder="1" applyAlignment="1">
      <alignment horizontal="left" vertical="center" wrapText="1"/>
    </xf>
    <xf numFmtId="3" fontId="109" fillId="36" borderId="1" xfId="275" applyNumberFormat="1" applyFont="1" applyFill="1" applyBorder="1" applyAlignment="1">
      <alignment vertical="center" wrapText="1"/>
    </xf>
    <xf numFmtId="3" fontId="109" fillId="36" borderId="1" xfId="275" applyNumberFormat="1" applyFont="1" applyFill="1" applyBorder="1" applyAlignment="1">
      <alignment horizontal="left" vertical="center" wrapText="1"/>
    </xf>
    <xf numFmtId="0" fontId="109" fillId="36" borderId="1" xfId="275" applyFont="1" applyFill="1" applyBorder="1" applyAlignment="1">
      <alignment horizontal="center" vertical="center" wrapText="1"/>
    </xf>
    <xf numFmtId="0" fontId="109" fillId="36" borderId="1" xfId="275" applyFont="1" applyFill="1" applyBorder="1"/>
    <xf numFmtId="3" fontId="2" fillId="36" borderId="1" xfId="275" applyNumberFormat="1" applyFont="1" applyFill="1" applyBorder="1"/>
    <xf numFmtId="0" fontId="109" fillId="36" borderId="40" xfId="275" applyFont="1" applyFill="1" applyBorder="1" applyAlignment="1">
      <alignment vertical="center" wrapText="1"/>
    </xf>
    <xf numFmtId="0" fontId="1" fillId="0" borderId="39" xfId="275" applyNumberFormat="1" applyFont="1" applyBorder="1" applyAlignment="1">
      <alignment horizontal="right" vertical="center"/>
    </xf>
    <xf numFmtId="0" fontId="110" fillId="0" borderId="0" xfId="275" applyFont="1" applyAlignment="1">
      <alignment horizontal="right"/>
    </xf>
    <xf numFmtId="0" fontId="119" fillId="33" borderId="41" xfId="0" applyFont="1" applyFill="1" applyBorder="1"/>
    <xf numFmtId="0" fontId="119" fillId="37" borderId="42" xfId="0" applyFont="1" applyFill="1" applyBorder="1"/>
    <xf numFmtId="0" fontId="114" fillId="35" borderId="43" xfId="0" applyFont="1" applyFill="1" applyBorder="1"/>
    <xf numFmtId="0" fontId="114" fillId="0" borderId="43" xfId="0" applyFont="1" applyBorder="1"/>
    <xf numFmtId="0" fontId="114" fillId="35" borderId="44" xfId="0" applyFont="1" applyFill="1" applyBorder="1"/>
    <xf numFmtId="0" fontId="114" fillId="0" borderId="43" xfId="0" applyNumberFormat="1" applyFont="1" applyBorder="1"/>
    <xf numFmtId="0" fontId="119" fillId="37" borderId="45" xfId="0" applyFont="1" applyFill="1" applyBorder="1"/>
    <xf numFmtId="0" fontId="115" fillId="38" borderId="43" xfId="0" applyFont="1" applyFill="1" applyBorder="1"/>
    <xf numFmtId="0" fontId="115" fillId="38" borderId="43" xfId="0" applyNumberFormat="1" applyFont="1" applyFill="1" applyBorder="1"/>
    <xf numFmtId="0" fontId="116" fillId="37" borderId="43" xfId="0" applyFont="1" applyFill="1" applyBorder="1"/>
    <xf numFmtId="0" fontId="116" fillId="37" borderId="43" xfId="0" applyNumberFormat="1" applyFont="1" applyFill="1" applyBorder="1"/>
    <xf numFmtId="0" fontId="119" fillId="37" borderId="46" xfId="0" applyFont="1" applyFill="1" applyBorder="1"/>
    <xf numFmtId="3" fontId="119" fillId="33" borderId="41" xfId="0" applyNumberFormat="1" applyFont="1" applyFill="1" applyBorder="1"/>
    <xf numFmtId="3" fontId="114" fillId="0" borderId="43" xfId="0" applyNumberFormat="1" applyFont="1" applyBorder="1"/>
    <xf numFmtId="3" fontId="115" fillId="38" borderId="43" xfId="0" applyNumberFormat="1" applyFont="1" applyFill="1" applyBorder="1"/>
    <xf numFmtId="3" fontId="116" fillId="37" borderId="43" xfId="0" applyNumberFormat="1" applyFont="1" applyFill="1" applyBorder="1"/>
    <xf numFmtId="0" fontId="115" fillId="0" borderId="47" xfId="0" applyFont="1" applyBorder="1"/>
    <xf numFmtId="0" fontId="115" fillId="0" borderId="47" xfId="0" applyNumberFormat="1" applyFont="1" applyBorder="1"/>
    <xf numFmtId="0" fontId="109" fillId="39" borderId="38" xfId="0" applyFont="1" applyFill="1" applyBorder="1" applyAlignment="1">
      <alignment horizontal="center" vertical="top" wrapText="1"/>
    </xf>
    <xf numFmtId="0" fontId="109" fillId="34" borderId="39" xfId="275" applyNumberFormat="1" applyFont="1" applyFill="1" applyBorder="1" applyAlignment="1">
      <alignment horizontal="left" vertical="center" wrapText="1"/>
    </xf>
    <xf numFmtId="3" fontId="117" fillId="40" borderId="0" xfId="0" applyNumberFormat="1" applyFont="1" applyFill="1" applyBorder="1" applyAlignment="1">
      <alignment horizontal="center" vertical="top" wrapText="1"/>
    </xf>
    <xf numFmtId="3" fontId="118" fillId="40" borderId="0" xfId="0" applyNumberFormat="1" applyFont="1" applyFill="1" applyBorder="1" applyAlignment="1">
      <alignment horizontal="center" vertical="top" wrapText="1"/>
    </xf>
    <xf numFmtId="3" fontId="118" fillId="40" borderId="0" xfId="0" applyNumberFormat="1" applyFont="1" applyFill="1" applyBorder="1" applyAlignment="1">
      <alignment horizontal="center" vertical="center" wrapText="1"/>
    </xf>
    <xf numFmtId="0" fontId="109" fillId="40" borderId="0" xfId="0" applyFont="1" applyFill="1" applyBorder="1" applyAlignment="1">
      <alignment horizontal="left" vertical="center" wrapText="1"/>
    </xf>
    <xf numFmtId="0" fontId="0" fillId="34" borderId="0" xfId="0" applyFill="1" applyAlignment="1">
      <alignment horizontal="center"/>
    </xf>
    <xf numFmtId="0" fontId="5" fillId="34" borderId="0" xfId="0" applyFont="1" applyFill="1"/>
    <xf numFmtId="0" fontId="68" fillId="36" borderId="7" xfId="6" applyFont="1" applyFill="1" applyBorder="1" applyAlignment="1">
      <alignment vertical="center"/>
    </xf>
    <xf numFmtId="0" fontId="79" fillId="0" borderId="1" xfId="5" applyFont="1" applyBorder="1" applyAlignment="1">
      <alignment vertical="center"/>
    </xf>
    <xf numFmtId="0" fontId="79" fillId="5" borderId="1" xfId="5" applyFont="1" applyFill="1" applyBorder="1" applyAlignment="1">
      <alignment vertical="center" wrapText="1"/>
    </xf>
    <xf numFmtId="169" fontId="79" fillId="5" borderId="1" xfId="5" applyNumberFormat="1" applyFont="1" applyFill="1" applyBorder="1" applyAlignment="1">
      <alignment vertical="center" wrapText="1"/>
    </xf>
    <xf numFmtId="0" fontId="79" fillId="5" borderId="1" xfId="5" applyFont="1" applyFill="1" applyBorder="1" applyAlignment="1">
      <alignment vertical="top" wrapText="1"/>
    </xf>
    <xf numFmtId="0" fontId="79" fillId="0" borderId="1" xfId="5" applyFont="1" applyBorder="1" applyAlignment="1">
      <alignment vertical="center" wrapText="1"/>
    </xf>
    <xf numFmtId="0" fontId="76" fillId="5" borderId="1" xfId="5" applyFont="1" applyFill="1" applyBorder="1" applyAlignment="1">
      <alignment vertical="center"/>
    </xf>
    <xf numFmtId="0" fontId="76" fillId="5" borderId="1" xfId="5" applyFont="1" applyFill="1" applyBorder="1" applyAlignment="1">
      <alignment horizontal="right" vertical="center"/>
    </xf>
    <xf numFmtId="0" fontId="79" fillId="5" borderId="3" xfId="0" applyFont="1" applyFill="1" applyBorder="1" applyAlignment="1">
      <alignment horizontal="center"/>
    </xf>
    <xf numFmtId="0" fontId="79" fillId="0" borderId="23" xfId="4" applyFont="1" applyFill="1" applyBorder="1" applyAlignment="1">
      <alignment horizontal="center" vertical="top" wrapText="1"/>
    </xf>
    <xf numFmtId="0" fontId="79" fillId="0" borderId="25" xfId="4" applyFont="1" applyFill="1" applyBorder="1" applyAlignment="1">
      <alignment horizontal="center" vertical="top" wrapText="1"/>
    </xf>
    <xf numFmtId="0" fontId="79" fillId="0" borderId="26" xfId="4" applyFont="1" applyFill="1" applyBorder="1" applyAlignment="1">
      <alignment horizontal="center" vertical="top" wrapText="1"/>
    </xf>
    <xf numFmtId="0" fontId="68" fillId="5" borderId="27" xfId="6" applyFont="1" applyFill="1" applyBorder="1" applyAlignment="1">
      <alignment horizontal="left"/>
    </xf>
    <xf numFmtId="0" fontId="76" fillId="0" borderId="0" xfId="5" applyFont="1" applyAlignment="1">
      <alignment horizontal="left" vertical="center" wrapText="1"/>
    </xf>
    <xf numFmtId="0" fontId="67" fillId="0" borderId="0" xfId="5" applyFont="1" applyAlignment="1">
      <alignment horizontal="left" vertical="center" wrapText="1"/>
    </xf>
  </cellXfs>
  <cellStyles count="276">
    <cellStyle name="20% - Accent1" xfId="12"/>
    <cellStyle name="20% - Accent2" xfId="13"/>
    <cellStyle name="20% - Accent3" xfId="14"/>
    <cellStyle name="20% - Accent4" xfId="15"/>
    <cellStyle name="20% - Accent5" xfId="16"/>
    <cellStyle name="20% - Accent5 2" xfId="136"/>
    <cellStyle name="20% - Accent5 3" xfId="209"/>
    <cellStyle name="20% - Accent6" xfId="17"/>
    <cellStyle name="20% – rõhk1 2" xfId="137"/>
    <cellStyle name="20% – rõhk2 2" xfId="138"/>
    <cellStyle name="20% – rõhk3 2" xfId="139"/>
    <cellStyle name="20% – rõhk4 2" xfId="140"/>
    <cellStyle name="20% – rõhk5 2" xfId="141"/>
    <cellStyle name="20% – rõhk6 2" xfId="142"/>
    <cellStyle name="40% - Accent1" xfId="18"/>
    <cellStyle name="40% - Accent2" xfId="19"/>
    <cellStyle name="40% - Accent3" xfId="20"/>
    <cellStyle name="40% - Accent4" xfId="21"/>
    <cellStyle name="40% - Accent5" xfId="22"/>
    <cellStyle name="40% - Accent6" xfId="23"/>
    <cellStyle name="40% – rõhk1 2" xfId="143"/>
    <cellStyle name="40% – rõhk2 2" xfId="144"/>
    <cellStyle name="40% – rõhk3 2" xfId="145"/>
    <cellStyle name="40% – rõhk4 2" xfId="146"/>
    <cellStyle name="40% – rõhk5 2" xfId="147"/>
    <cellStyle name="40% – rõhk6 2" xfId="148"/>
    <cellStyle name="60% - Accent1" xfId="24"/>
    <cellStyle name="60% - Accent2" xfId="25"/>
    <cellStyle name="60% - Accent3" xfId="26"/>
    <cellStyle name="60% - Accent4" xfId="27"/>
    <cellStyle name="60% - Accent5" xfId="28"/>
    <cellStyle name="60% - Accent6" xfId="29"/>
    <cellStyle name="60% – rõhk1 2" xfId="149"/>
    <cellStyle name="60% – rõhk2 2" xfId="150"/>
    <cellStyle name="60% – rõhk3 2" xfId="151"/>
    <cellStyle name="60% – rõhk4 2" xfId="152"/>
    <cellStyle name="60% – rõhk5 2" xfId="153"/>
    <cellStyle name="60% – rõhk6 2" xfId="154"/>
    <cellStyle name="Accent1" xfId="30"/>
    <cellStyle name="Accent2" xfId="31"/>
    <cellStyle name="Accent3" xfId="32"/>
    <cellStyle name="Accent4" xfId="33"/>
    <cellStyle name="Accent5" xfId="34"/>
    <cellStyle name="Accent6" xfId="198"/>
    <cellStyle name="Arvutus 2" xfId="155"/>
    <cellStyle name="Bad" xfId="200"/>
    <cellStyle name="Bad 2" xfId="156"/>
    <cellStyle name="Calculation" xfId="35"/>
    <cellStyle name="Check Cell" xfId="36"/>
    <cellStyle name="Excel Built-in Normal" xfId="37"/>
    <cellStyle name="Explanatory Text" xfId="38"/>
    <cellStyle name="Good" xfId="39"/>
    <cellStyle name="Good 2" xfId="157"/>
    <cellStyle name="Halb 2" xfId="96"/>
    <cellStyle name="Halb 3" xfId="158"/>
    <cellStyle name="Hea 2" xfId="159"/>
    <cellStyle name="Heading 1" xfId="40"/>
    <cellStyle name="Heading 2" xfId="41"/>
    <cellStyle name="Heading 3" xfId="42"/>
    <cellStyle name="Heading 4" xfId="43"/>
    <cellStyle name="Hoiatuse tekst 2" xfId="160"/>
    <cellStyle name="Hüperlink" xfId="9" builtinId="8"/>
    <cellStyle name="Hüperlink 2" xfId="44"/>
    <cellStyle name="Hüperlink 3" xfId="45"/>
    <cellStyle name="Hüperlink 3 2" xfId="161"/>
    <cellStyle name="Input" xfId="46"/>
    <cellStyle name="Kokku 2" xfId="162"/>
    <cellStyle name="Koma 2" xfId="47"/>
    <cellStyle name="Koma 2 2" xfId="48"/>
    <cellStyle name="Koma 2 3" xfId="49"/>
    <cellStyle name="Koma 2 4" xfId="210"/>
    <cellStyle name="Koma 3" xfId="50"/>
    <cellStyle name="Koma 4" xfId="51"/>
    <cellStyle name="Koma 5" xfId="52"/>
    <cellStyle name="Koma 6" xfId="53"/>
    <cellStyle name="Koma 6 2" xfId="211"/>
    <cellStyle name="Koma 7" xfId="133"/>
    <cellStyle name="Kontrolli lahtrit 2" xfId="163"/>
    <cellStyle name="Lingitud lahter 2" xfId="164"/>
    <cellStyle name="Linked Cell" xfId="54"/>
    <cellStyle name="Märkus 2" xfId="165"/>
    <cellStyle name="Neutraalne 2" xfId="97"/>
    <cellStyle name="Neutraalne 3" xfId="166"/>
    <cellStyle name="Neutraalne 4" xfId="221"/>
    <cellStyle name="Neutraalne 5" xfId="98"/>
    <cellStyle name="Normaallaad" xfId="0" builtinId="0"/>
    <cellStyle name="Normaallaad 10" xfId="55"/>
    <cellStyle name="Normaallaad 10 2" xfId="212"/>
    <cellStyle name="Normaallaad 100" xfId="245"/>
    <cellStyle name="Normaallaad 101" xfId="275"/>
    <cellStyle name="Normaallaad 11" xfId="56"/>
    <cellStyle name="Normaallaad 11 2" xfId="57"/>
    <cellStyle name="Normaallaad 11 3" xfId="167"/>
    <cellStyle name="Normaallaad 11_Eealrve täitmine 06 02 2012 Marikalt" xfId="99"/>
    <cellStyle name="Normaallaad 12" xfId="58"/>
    <cellStyle name="Normaallaad 12 2" xfId="132"/>
    <cellStyle name="Normaallaad 12 3" xfId="168"/>
    <cellStyle name="Normaallaad 13" xfId="100"/>
    <cellStyle name="Normaallaad 13 2" xfId="169"/>
    <cellStyle name="Normaallaad 13 2 2" xfId="224"/>
    <cellStyle name="Normaallaad 14" xfId="101"/>
    <cellStyle name="Normaallaad 14 2" xfId="170"/>
    <cellStyle name="Normaallaad 14 2 2" xfId="225"/>
    <cellStyle name="Normaallaad 15" xfId="102"/>
    <cellStyle name="Normaallaad 16" xfId="103"/>
    <cellStyle name="Normaallaad 17" xfId="104"/>
    <cellStyle name="Normaallaad 18" xfId="105"/>
    <cellStyle name="Normaallaad 19" xfId="106"/>
    <cellStyle name="Normaallaad 2" xfId="1"/>
    <cellStyle name="Normaallaad 2 2" xfId="59"/>
    <cellStyle name="Normaallaad 2 2 2" xfId="203"/>
    <cellStyle name="Normaallaad 2_Eealrve täitmine 06 02 2012 Marikalt" xfId="107"/>
    <cellStyle name="Normaallaad 20" xfId="108"/>
    <cellStyle name="Normaallaad 21" xfId="109"/>
    <cellStyle name="Normaallaad 22" xfId="110"/>
    <cellStyle name="Normaallaad 23" xfId="111"/>
    <cellStyle name="Normaallaad 24" xfId="112"/>
    <cellStyle name="Normaallaad 25" xfId="113"/>
    <cellStyle name="Normaallaad 26" xfId="114"/>
    <cellStyle name="Normaallaad 27" xfId="115"/>
    <cellStyle name="Normaallaad 28" xfId="116"/>
    <cellStyle name="Normaallaad 29" xfId="117"/>
    <cellStyle name="Normaallaad 3" xfId="2"/>
    <cellStyle name="Normaallaad 3 2" xfId="61"/>
    <cellStyle name="Normaallaad 3 3" xfId="62"/>
    <cellStyle name="Normaallaad 3 4" xfId="60"/>
    <cellStyle name="Normaallaad 30" xfId="118"/>
    <cellStyle name="Normaallaad 31" xfId="119"/>
    <cellStyle name="Normaallaad 32" xfId="120"/>
    <cellStyle name="Normaallaad 33" xfId="121"/>
    <cellStyle name="Normaallaad 34" xfId="122"/>
    <cellStyle name="Normaallaad 35" xfId="123"/>
    <cellStyle name="Normaallaad 36" xfId="124"/>
    <cellStyle name="Normaallaad 37" xfId="125"/>
    <cellStyle name="Normaallaad 38" xfId="126"/>
    <cellStyle name="Normaallaad 39" xfId="127"/>
    <cellStyle name="Normaallaad 4" xfId="63"/>
    <cellStyle name="Normaallaad 4 2" xfId="201"/>
    <cellStyle name="Normaallaad 4 3" xfId="213"/>
    <cellStyle name="Normaallaad 40" xfId="128"/>
    <cellStyle name="Normaallaad 41" xfId="129"/>
    <cellStyle name="Normaallaad 42" xfId="134"/>
    <cellStyle name="Normaallaad 42 2" xfId="222"/>
    <cellStyle name="Normaallaad 43" xfId="135"/>
    <cellStyle name="Normaallaad 43 2" xfId="171"/>
    <cellStyle name="Normaallaad 44" xfId="172"/>
    <cellStyle name="Normaallaad 45" xfId="173"/>
    <cellStyle name="Normaallaad 45 2" xfId="226"/>
    <cellStyle name="Normaallaad 46" xfId="174"/>
    <cellStyle name="Normaallaad 46 2" xfId="227"/>
    <cellStyle name="Normaallaad 47" xfId="175"/>
    <cellStyle name="Normaallaad 47 2" xfId="228"/>
    <cellStyle name="Normaallaad 48" xfId="176"/>
    <cellStyle name="Normaallaad 48 2" xfId="229"/>
    <cellStyle name="Normaallaad 49" xfId="199"/>
    <cellStyle name="Normaallaad 49 2" xfId="231"/>
    <cellStyle name="Normaallaad 5" xfId="64"/>
    <cellStyle name="Normaallaad 5 2" xfId="177"/>
    <cellStyle name="Normaallaad 50" xfId="202"/>
    <cellStyle name="Normaallaad 50 2" xfId="205"/>
    <cellStyle name="Normaallaad 50 3" xfId="232"/>
    <cellStyle name="Normaallaad 51" xfId="206"/>
    <cellStyle name="Normaallaad 51 2" xfId="233"/>
    <cellStyle name="Normaallaad 52" xfId="208"/>
    <cellStyle name="Normaallaad 53" xfId="207"/>
    <cellStyle name="Normaallaad 54" xfId="230"/>
    <cellStyle name="Normaallaad 55" xfId="234"/>
    <cellStyle name="Normaallaad 56" xfId="223"/>
    <cellStyle name="Normaallaad 57" xfId="216"/>
    <cellStyle name="Normaallaad 58" xfId="235"/>
    <cellStyle name="Normaallaad 59" xfId="11"/>
    <cellStyle name="Normaallaad 6" xfId="65"/>
    <cellStyle name="Normaallaad 60" xfId="10"/>
    <cellStyle name="Normaallaad 61" xfId="73"/>
    <cellStyle name="Normaallaad 62" xfId="266"/>
    <cellStyle name="Normaallaad 63" xfId="262"/>
    <cellStyle name="Normaallaad 64" xfId="253"/>
    <cellStyle name="Normaallaad 65" xfId="272"/>
    <cellStyle name="Normaallaad 66" xfId="259"/>
    <cellStyle name="Normaallaad 67" xfId="255"/>
    <cellStyle name="Normaallaad 68" xfId="256"/>
    <cellStyle name="Normaallaad 69" xfId="268"/>
    <cellStyle name="Normaallaad 7" xfId="66"/>
    <cellStyle name="Normaallaad 7 2" xfId="178"/>
    <cellStyle name="Normaallaad 7 3" xfId="214"/>
    <cellStyle name="Normaallaad 70" xfId="240"/>
    <cellStyle name="Normaallaad 71" xfId="249"/>
    <cellStyle name="Normaallaad 72" xfId="274"/>
    <cellStyle name="Normaallaad 73" xfId="236"/>
    <cellStyle name="Normaallaad 74" xfId="258"/>
    <cellStyle name="Normaallaad 75" xfId="244"/>
    <cellStyle name="Normaallaad 76" xfId="246"/>
    <cellStyle name="Normaallaad 77" xfId="270"/>
    <cellStyle name="Normaallaad 78" xfId="239"/>
    <cellStyle name="Normaallaad 79" xfId="250"/>
    <cellStyle name="Normaallaad 8" xfId="67"/>
    <cellStyle name="Normaallaad 8 2" xfId="215"/>
    <cellStyle name="Normaallaad 80" xfId="264"/>
    <cellStyle name="Normaallaad 81" xfId="242"/>
    <cellStyle name="Normaallaad 82" xfId="248"/>
    <cellStyle name="Normaallaad 83" xfId="265"/>
    <cellStyle name="Normaallaad 84" xfId="241"/>
    <cellStyle name="Normaallaad 85" xfId="271"/>
    <cellStyle name="Normaallaad 86" xfId="238"/>
    <cellStyle name="Normaallaad 87" xfId="251"/>
    <cellStyle name="Normaallaad 88" xfId="273"/>
    <cellStyle name="Normaallaad 89" xfId="237"/>
    <cellStyle name="Normaallaad 9" xfId="68"/>
    <cellStyle name="Normaallaad 9 2" xfId="179"/>
    <cellStyle name="Normaallaad 90" xfId="252"/>
    <cellStyle name="Normaallaad 91" xfId="263"/>
    <cellStyle name="Normaallaad 92" xfId="243"/>
    <cellStyle name="Normaallaad 93" xfId="247"/>
    <cellStyle name="Normaallaad 94" xfId="267"/>
    <cellStyle name="Normaallaad 95" xfId="261"/>
    <cellStyle name="Normaallaad 96" xfId="269"/>
    <cellStyle name="Normaallaad 97" xfId="260"/>
    <cellStyle name="Normaallaad 98" xfId="254"/>
    <cellStyle name="Normaallaad 99" xfId="257"/>
    <cellStyle name="Normal 2" xfId="69"/>
    <cellStyle name="Normal 2 2" xfId="70"/>
    <cellStyle name="Normal 2 3" xfId="71"/>
    <cellStyle name="Normal 2 4" xfId="180"/>
    <cellStyle name="Normal 3" xfId="72"/>
    <cellStyle name="Normal_2011. a eelarve projekt Marika täiendustega 23 aug" xfId="3"/>
    <cellStyle name="Normal_HÜ_korraldamine_2001" xfId="4"/>
    <cellStyle name="Normal_investe allasutustelt mustand" xfId="5"/>
    <cellStyle name="Normal_Lasteaialaste arvu blankett" xfId="6"/>
    <cellStyle name="Normal_Pedagoogide tarifikatsioon" xfId="7"/>
    <cellStyle name="Note" xfId="74"/>
    <cellStyle name="Output" xfId="75"/>
    <cellStyle name="Pealkiri 1 2" xfId="181"/>
    <cellStyle name="Pealkiri 2 2" xfId="182"/>
    <cellStyle name="Pealkiri 3 2" xfId="183"/>
    <cellStyle name="Pealkiri 4 2" xfId="184"/>
    <cellStyle name="Pealkiri 5" xfId="185"/>
    <cellStyle name="Protsent 2" xfId="77"/>
    <cellStyle name="Protsent 2 2" xfId="78"/>
    <cellStyle name="Protsent 2 3" xfId="79"/>
    <cellStyle name="Protsent 3" xfId="80"/>
    <cellStyle name="Protsent 4" xfId="81"/>
    <cellStyle name="Protsent 5" xfId="82"/>
    <cellStyle name="Protsent 6" xfId="83"/>
    <cellStyle name="Protsent 6 2" xfId="218"/>
    <cellStyle name="Protsent 7" xfId="186"/>
    <cellStyle name="Protsent 8" xfId="217"/>
    <cellStyle name="Protsent 9" xfId="76"/>
    <cellStyle name="Rõhk1 2" xfId="187"/>
    <cellStyle name="Rõhk2 2" xfId="188"/>
    <cellStyle name="Rõhk3 2" xfId="189"/>
    <cellStyle name="Rõhk4 2" xfId="190"/>
    <cellStyle name="Rõhk5 2" xfId="191"/>
    <cellStyle name="Rõhk6 2" xfId="192"/>
    <cellStyle name="Selgitav tekst 2" xfId="193"/>
    <cellStyle name="Sisestus 2" xfId="194"/>
    <cellStyle name="Style 1" xfId="84"/>
    <cellStyle name="TableStyleLight1" xfId="204"/>
    <cellStyle name="Title" xfId="85"/>
    <cellStyle name="Total" xfId="86"/>
    <cellStyle name="Valuuta 10" xfId="219"/>
    <cellStyle name="Valuuta 11" xfId="87"/>
    <cellStyle name="Valuuta 2" xfId="88"/>
    <cellStyle name="Valuuta 2 2" xfId="89"/>
    <cellStyle name="Valuuta 2 3" xfId="220"/>
    <cellStyle name="Valuuta 3" xfId="90"/>
    <cellStyle name="Valuuta 4" xfId="91"/>
    <cellStyle name="Valuuta 5" xfId="92"/>
    <cellStyle name="Valuuta 6" xfId="93"/>
    <cellStyle name="Valuuta 7" xfId="94"/>
    <cellStyle name="Valuuta 7 2" xfId="130"/>
    <cellStyle name="Valuuta 7 3" xfId="195"/>
    <cellStyle name="Valuuta 8" xfId="131"/>
    <cellStyle name="Valuuta 9" xfId="196"/>
    <cellStyle name="Valuuta_Koopia failist 2011  a eelarve projekt Marika täiendustega 25 aug" xfId="8"/>
    <cellStyle name="Warning Text" xfId="95"/>
    <cellStyle name="Väljund 2" xfId="197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numFmt numFmtId="3" formatCode="#,##0"/>
    </dxf>
    <dxf>
      <numFmt numFmtId="3" formatCode="#,##0"/>
    </dxf>
    <dxf>
      <font>
        <b/>
      </font>
      <numFmt numFmtId="3" formatCode="#,##0"/>
    </dxf>
    <dxf>
      <alignment horizontal="center" vertical="bottom" textRotation="0" wrapText="0" indent="0" justifyLastLine="0" shrinkToFit="0" readingOrder="0"/>
    </dxf>
    <dxf>
      <alignment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id="1" name="Tabel1" displayName="Tabel1" ref="A1:H108" totalsRowShown="0" headerRowDxfId="24">
  <autoFilter ref="A1:H108"/>
  <sortState ref="A2:I148">
    <sortCondition ref="A1:A148"/>
  </sortState>
  <tableColumns count="8">
    <tableColumn id="1" name="Eelarve eest vastutaja"/>
    <tableColumn id="2" name="Osakonna kood" dataDxfId="23"/>
    <tableColumn id="3" name="Osakonna nimetus"/>
    <tableColumn id="4" name="Tulude või kulude grupp"/>
    <tableColumn id="5" name="Kontrollnumber kokku" dataDxfId="22"/>
    <tableColumn id="6" name="sh sihtraha" dataDxfId="21"/>
    <tableColumn id="7" name="sh mittesihtraha omavaheliste tehingutega" dataDxfId="20"/>
    <tableColumn id="8" name="sh omavahelised tehingud" dataDxfId="19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www.riigiteataja.ee/akt/406122014013?leiaKehtiv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34"/>
  <sheetViews>
    <sheetView tabSelected="1" zoomScale="80" zoomScaleNormal="80" workbookViewId="0"/>
  </sheetViews>
  <sheetFormatPr defaultColWidth="9.140625" defaultRowHeight="18.75" x14ac:dyDescent="0.3"/>
  <cols>
    <col min="1" max="1" width="112.140625" style="434" customWidth="1"/>
    <col min="2" max="16384" width="9.140625" style="435"/>
  </cols>
  <sheetData>
    <row r="1" spans="1:1" x14ac:dyDescent="0.3">
      <c r="A1" s="456" t="s">
        <v>1609</v>
      </c>
    </row>
    <row r="2" spans="1:1" ht="30.75" customHeight="1" x14ac:dyDescent="0.3">
      <c r="A2" s="434" t="s">
        <v>2209</v>
      </c>
    </row>
    <row r="4" spans="1:1" s="455" customFormat="1" ht="24.75" customHeight="1" x14ac:dyDescent="0.2">
      <c r="A4" s="454" t="s">
        <v>2210</v>
      </c>
    </row>
    <row r="5" spans="1:1" ht="52.5" customHeight="1" x14ac:dyDescent="0.3">
      <c r="A5" s="434" t="s">
        <v>2211</v>
      </c>
    </row>
    <row r="7" spans="1:1" ht="37.5" x14ac:dyDescent="0.3">
      <c r="A7" s="434" t="s">
        <v>2212</v>
      </c>
    </row>
    <row r="9" spans="1:1" ht="21.75" customHeight="1" x14ac:dyDescent="0.25">
      <c r="A9" s="441" t="s">
        <v>2213</v>
      </c>
    </row>
    <row r="10" spans="1:1" ht="37.5" x14ac:dyDescent="0.3">
      <c r="A10" s="442" t="s">
        <v>2214</v>
      </c>
    </row>
    <row r="12" spans="1:1" ht="37.5" x14ac:dyDescent="0.3">
      <c r="A12" s="434" t="s">
        <v>1172</v>
      </c>
    </row>
    <row r="14" spans="1:1" ht="93.75" x14ac:dyDescent="0.3">
      <c r="A14" s="434" t="s">
        <v>2215</v>
      </c>
    </row>
    <row r="16" spans="1:1" x14ac:dyDescent="0.3">
      <c r="A16" s="434" t="s">
        <v>1051</v>
      </c>
    </row>
    <row r="18" spans="1:1" ht="56.25" x14ac:dyDescent="0.3">
      <c r="A18" s="434" t="s">
        <v>1610</v>
      </c>
    </row>
    <row r="19" spans="1:1" ht="37.5" x14ac:dyDescent="0.3">
      <c r="A19" s="434" t="s">
        <v>2216</v>
      </c>
    </row>
    <row r="21" spans="1:1" x14ac:dyDescent="0.3">
      <c r="A21" s="434" t="s">
        <v>1052</v>
      </c>
    </row>
    <row r="23" spans="1:1" ht="37.5" x14ac:dyDescent="0.3">
      <c r="A23" s="434" t="s">
        <v>1611</v>
      </c>
    </row>
    <row r="25" spans="1:1" x14ac:dyDescent="0.3">
      <c r="A25" s="434" t="s">
        <v>1578</v>
      </c>
    </row>
    <row r="27" spans="1:1" x14ac:dyDescent="0.3">
      <c r="A27" s="434" t="s">
        <v>1630</v>
      </c>
    </row>
    <row r="28" spans="1:1" ht="72" customHeight="1" x14ac:dyDescent="0.3">
      <c r="A28" s="449" t="s">
        <v>1612</v>
      </c>
    </row>
    <row r="29" spans="1:1" ht="37.5" x14ac:dyDescent="0.3">
      <c r="A29" s="449" t="s">
        <v>1631</v>
      </c>
    </row>
    <row r="30" spans="1:1" x14ac:dyDescent="0.3">
      <c r="A30" s="449" t="s">
        <v>1613</v>
      </c>
    </row>
    <row r="31" spans="1:1" x14ac:dyDescent="0.3">
      <c r="A31" s="449" t="s">
        <v>1614</v>
      </c>
    </row>
    <row r="32" spans="1:1" ht="37.5" x14ac:dyDescent="0.3">
      <c r="A32" s="449" t="s">
        <v>1632</v>
      </c>
    </row>
    <row r="33" spans="1:1" ht="37.5" x14ac:dyDescent="0.3">
      <c r="A33" s="449" t="s">
        <v>1615</v>
      </c>
    </row>
    <row r="34" spans="1:1" ht="37.5" x14ac:dyDescent="0.3">
      <c r="A34" s="449" t="s">
        <v>1616</v>
      </c>
    </row>
  </sheetData>
  <pageMargins left="0.70866141732283472" right="0.28999999999999998" top="0.48" bottom="0.46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68"/>
  <sheetViews>
    <sheetView workbookViewId="0">
      <selection activeCell="E106" sqref="E106:G107"/>
    </sheetView>
  </sheetViews>
  <sheetFormatPr defaultColWidth="9.140625" defaultRowHeight="12.75" x14ac:dyDescent="0.2"/>
  <cols>
    <col min="1" max="1" width="7.28515625" style="9" customWidth="1"/>
    <col min="2" max="2" width="57.5703125" style="36" customWidth="1"/>
    <col min="3" max="3" width="10.5703125" style="36" customWidth="1"/>
    <col min="4" max="4" width="16" style="36" customWidth="1"/>
    <col min="5" max="5" width="13.85546875" style="37" customWidth="1"/>
    <col min="6" max="6" width="9.85546875" style="8" customWidth="1"/>
    <col min="7" max="7" width="25" style="8" customWidth="1"/>
    <col min="8" max="16384" width="9.140625" style="8"/>
  </cols>
  <sheetData>
    <row r="1" spans="1:7" ht="15.75" x14ac:dyDescent="0.25">
      <c r="A1" s="263" t="s">
        <v>368</v>
      </c>
      <c r="B1" s="6"/>
      <c r="C1" s="6"/>
      <c r="D1" s="6"/>
      <c r="E1" s="7"/>
      <c r="F1" s="6"/>
      <c r="G1" s="6"/>
    </row>
    <row r="2" spans="1:7" ht="76.5" x14ac:dyDescent="0.2">
      <c r="B2" s="12" t="s">
        <v>295</v>
      </c>
      <c r="C2" s="6" t="s">
        <v>1</v>
      </c>
      <c r="D2" s="6" t="s">
        <v>0</v>
      </c>
      <c r="E2" s="10" t="s">
        <v>56</v>
      </c>
      <c r="F2" s="10" t="s">
        <v>288</v>
      </c>
      <c r="G2" s="6" t="s">
        <v>55</v>
      </c>
    </row>
    <row r="3" spans="1:7" x14ac:dyDescent="0.2">
      <c r="A3" s="45" t="s">
        <v>186</v>
      </c>
      <c r="B3" s="44" t="s">
        <v>179</v>
      </c>
      <c r="C3" s="49" t="e">
        <f>#REF!+#REF!+#REF!+#REF!+#REF!+#REF!+#REF!+#REF!+#REF!+Kultuuriüritused!C3</f>
        <v>#REF!</v>
      </c>
      <c r="D3" s="49" t="e">
        <f>#REF!+#REF!+#REF!+#REF!+#REF!+#REF!+#REF!+#REF!+#REF!+Kultuuriüritused!D3</f>
        <v>#REF!</v>
      </c>
      <c r="E3" s="49" t="e">
        <f>#REF!+#REF!+#REF!+#REF!+#REF!+#REF!+#REF!+#REF!+#REF!+Kultuuriüritused!E3</f>
        <v>#REF!</v>
      </c>
      <c r="F3" s="49" t="e">
        <f>#REF!+#REF!+#REF!+#REF!+#REF!+#REF!+#REF!+#REF!+#REF!+Kultuuriüritused!F3</f>
        <v>#REF!</v>
      </c>
      <c r="G3" s="49"/>
    </row>
    <row r="4" spans="1:7" x14ac:dyDescent="0.2">
      <c r="A4" s="11" t="s">
        <v>176</v>
      </c>
      <c r="B4" s="12" t="s">
        <v>177</v>
      </c>
      <c r="C4" s="102" t="e">
        <f>#REF!+#REF!+#REF!+#REF!+#REF!+#REF!+#REF!+#REF!+#REF!+Kultuuriüritused!C4</f>
        <v>#REF!</v>
      </c>
      <c r="D4" s="102" t="e">
        <f>#REF!+#REF!+#REF!+#REF!+#REF!+#REF!+#REF!+#REF!+#REF!+Kultuuriüritused!D4</f>
        <v>#REF!</v>
      </c>
      <c r="E4" s="102" t="e">
        <f>#REF!+#REF!+#REF!+#REF!+#REF!+#REF!+#REF!+#REF!+#REF!+Kultuuriüritused!E4</f>
        <v>#REF!</v>
      </c>
      <c r="F4" s="102" t="e">
        <f>#REF!+#REF!+#REF!+#REF!+#REF!+#REF!+#REF!+#REF!+#REF!+Kultuuriüritused!F4</f>
        <v>#REF!</v>
      </c>
      <c r="G4" s="54"/>
    </row>
    <row r="5" spans="1:7" ht="15" x14ac:dyDescent="0.25">
      <c r="A5" s="11" t="s">
        <v>296</v>
      </c>
      <c r="B5" s="12" t="s">
        <v>297</v>
      </c>
      <c r="C5" s="102" t="e">
        <f>#REF!+#REF!+#REF!+#REF!+#REF!+#REF!+#REF!+#REF!+#REF!+Kultuuriüritused!C5</f>
        <v>#REF!</v>
      </c>
      <c r="D5" s="102" t="e">
        <f>#REF!+#REF!+#REF!+#REF!+#REF!+#REF!+#REF!+#REF!+#REF!+Kultuuriüritused!D5</f>
        <v>#REF!</v>
      </c>
      <c r="E5" s="102" t="e">
        <f>#REF!+#REF!+#REF!+#REF!+#REF!+#REF!+#REF!+#REF!+#REF!+Kultuuriüritused!E5</f>
        <v>#REF!</v>
      </c>
      <c r="F5" s="102" t="e">
        <f>#REF!+#REF!+#REF!+#REF!+#REF!+#REF!+#REF!+#REF!+#REF!+Kultuuriüritused!F5</f>
        <v>#REF!</v>
      </c>
      <c r="G5" s="55"/>
    </row>
    <row r="6" spans="1:7" x14ac:dyDescent="0.2">
      <c r="A6" s="45" t="s">
        <v>183</v>
      </c>
      <c r="B6" s="44" t="s">
        <v>182</v>
      </c>
      <c r="C6" s="49" t="e">
        <f>#REF!+#REF!+#REF!+#REF!+#REF!+#REF!+#REF!+#REF!+#REF!+Kultuuriüritused!C6</f>
        <v>#REF!</v>
      </c>
      <c r="D6" s="49" t="e">
        <f>#REF!+#REF!+#REF!+#REF!+#REF!+#REF!+#REF!+#REF!+#REF!+Kultuuriüritused!D6</f>
        <v>#REF!</v>
      </c>
      <c r="E6" s="49" t="e">
        <f>#REF!+#REF!+#REF!+#REF!+#REF!+#REF!+#REF!+#REF!+#REF!+Kultuuriüritused!E6</f>
        <v>#REF!</v>
      </c>
      <c r="F6" s="49" t="e">
        <f>#REF!+#REF!+#REF!+#REF!+#REF!+#REF!+#REF!+#REF!+#REF!+Kultuuriüritused!F6</f>
        <v>#REF!</v>
      </c>
      <c r="G6" s="49"/>
    </row>
    <row r="7" spans="1:7" x14ac:dyDescent="0.2">
      <c r="A7" s="11" t="s">
        <v>298</v>
      </c>
      <c r="B7" s="13" t="s">
        <v>299</v>
      </c>
      <c r="C7" s="102" t="e">
        <f>#REF!+#REF!+#REF!+#REF!+#REF!+#REF!+#REF!+#REF!+#REF!+Kultuuriüritused!C7</f>
        <v>#REF!</v>
      </c>
      <c r="D7" s="102" t="e">
        <f>#REF!+#REF!+#REF!+#REF!+#REF!+#REF!+#REF!+#REF!+#REF!+Kultuuriüritused!D7</f>
        <v>#REF!</v>
      </c>
      <c r="E7" s="102" t="e">
        <f>#REF!+#REF!+#REF!+#REF!+#REF!+#REF!+#REF!+#REF!+#REF!+Kultuuriüritused!E7</f>
        <v>#REF!</v>
      </c>
      <c r="F7" s="102" t="e">
        <f>#REF!+#REF!+#REF!+#REF!+#REF!+#REF!+#REF!+#REF!+#REF!+Kultuuriüritused!F7</f>
        <v>#REF!</v>
      </c>
      <c r="G7" s="15"/>
    </row>
    <row r="8" spans="1:7" hidden="1" x14ac:dyDescent="0.2">
      <c r="A8" s="16" t="s">
        <v>300</v>
      </c>
      <c r="B8" s="17" t="s">
        <v>301</v>
      </c>
      <c r="C8" s="103" t="e">
        <f>#REF!+#REF!+#REF!+#REF!+#REF!+#REF!+#REF!+#REF!+#REF!+Kultuuriüritused!C8</f>
        <v>#REF!</v>
      </c>
      <c r="D8" s="103" t="e">
        <f>#REF!+#REF!+#REF!+#REF!+#REF!+#REF!+#REF!+#REF!+#REF!+Kultuuriüritused!D8</f>
        <v>#REF!</v>
      </c>
      <c r="E8" s="103" t="e">
        <f>#REF!+#REF!+#REF!+#REF!+#REF!+#REF!+#REF!+#REF!+#REF!+Kultuuriüritused!E8</f>
        <v>#REF!</v>
      </c>
      <c r="F8" s="103" t="e">
        <f>#REF!+#REF!+#REF!+#REF!+#REF!+#REF!+#REF!+#REF!+#REF!+Kultuuriüritused!F8</f>
        <v>#REF!</v>
      </c>
      <c r="G8" s="56"/>
    </row>
    <row r="9" spans="1:7" x14ac:dyDescent="0.2">
      <c r="A9" s="16" t="s">
        <v>302</v>
      </c>
      <c r="B9" s="17" t="s">
        <v>303</v>
      </c>
      <c r="C9" s="103" t="e">
        <f>#REF!+#REF!+#REF!+#REF!+#REF!+#REF!+#REF!+#REF!+#REF!+Kultuuriüritused!C9</f>
        <v>#REF!</v>
      </c>
      <c r="D9" s="103" t="e">
        <f>#REF!+#REF!+#REF!+#REF!+#REF!+#REF!+#REF!+#REF!+#REF!+Kultuuriüritused!D9</f>
        <v>#REF!</v>
      </c>
      <c r="E9" s="103" t="e">
        <f>#REF!+#REF!+#REF!+#REF!+#REF!+#REF!+#REF!+#REF!+#REF!+Kultuuriüritused!E9</f>
        <v>#REF!</v>
      </c>
      <c r="F9" s="103" t="e">
        <f>#REF!+#REF!+#REF!+#REF!+#REF!+#REF!+#REF!+#REF!+#REF!+Kultuuriüritused!F9</f>
        <v>#REF!</v>
      </c>
      <c r="G9" s="56"/>
    </row>
    <row r="10" spans="1:7" x14ac:dyDescent="0.2">
      <c r="A10" s="16" t="s">
        <v>304</v>
      </c>
      <c r="B10" s="17" t="s">
        <v>270</v>
      </c>
      <c r="C10" s="103" t="e">
        <f>#REF!+#REF!+#REF!+#REF!+#REF!+#REF!+#REF!+#REF!+#REF!+Kultuuriüritused!C10</f>
        <v>#REF!</v>
      </c>
      <c r="D10" s="103" t="e">
        <f>#REF!+#REF!+#REF!+#REF!+#REF!+#REF!+#REF!+#REF!+#REF!+Kultuuriüritused!D10</f>
        <v>#REF!</v>
      </c>
      <c r="E10" s="103" t="e">
        <f>#REF!+#REF!+#REF!+#REF!+#REF!+#REF!+#REF!+#REF!+#REF!+Kultuuriüritused!E10</f>
        <v>#REF!</v>
      </c>
      <c r="F10" s="103" t="e">
        <f>#REF!+#REF!+#REF!+#REF!+#REF!+#REF!+#REF!+#REF!+#REF!+Kultuuriüritused!F10</f>
        <v>#REF!</v>
      </c>
      <c r="G10" s="56"/>
    </row>
    <row r="11" spans="1:7" x14ac:dyDescent="0.2">
      <c r="A11" s="16" t="s">
        <v>306</v>
      </c>
      <c r="B11" s="17" t="s">
        <v>307</v>
      </c>
      <c r="C11" s="103" t="e">
        <f>#REF!+#REF!+#REF!+#REF!+#REF!+#REF!+#REF!+#REF!+#REF!+Kultuuriüritused!C11</f>
        <v>#REF!</v>
      </c>
      <c r="D11" s="103" t="e">
        <f>#REF!+#REF!+#REF!+#REF!+#REF!+#REF!+#REF!+#REF!+#REF!+Kultuuriüritused!D11</f>
        <v>#REF!</v>
      </c>
      <c r="E11" s="103" t="e">
        <f>#REF!+#REF!+#REF!+#REF!+#REF!+#REF!+#REF!+#REF!+#REF!+Kultuuriüritused!E11</f>
        <v>#REF!</v>
      </c>
      <c r="F11" s="103" t="e">
        <f>#REF!+#REF!+#REF!+#REF!+#REF!+#REF!+#REF!+#REF!+#REF!+Kultuuriüritused!F11</f>
        <v>#REF!</v>
      </c>
      <c r="G11" s="56"/>
    </row>
    <row r="12" spans="1:7" x14ac:dyDescent="0.2">
      <c r="A12" s="11" t="s">
        <v>308</v>
      </c>
      <c r="B12" s="12" t="s">
        <v>309</v>
      </c>
      <c r="C12" s="102" t="e">
        <f>#REF!+#REF!+#REF!+#REF!+#REF!+#REF!+#REF!+#REF!+#REF!+Kultuuriüritused!C12</f>
        <v>#REF!</v>
      </c>
      <c r="D12" s="102" t="e">
        <f>#REF!+#REF!+#REF!+#REF!+#REF!+#REF!+#REF!+#REF!+#REF!+Kultuuriüritused!D12</f>
        <v>#REF!</v>
      </c>
      <c r="E12" s="102" t="e">
        <f>#REF!+#REF!+#REF!+#REF!+#REF!+#REF!+#REF!+#REF!+#REF!+Kultuuriüritused!E12</f>
        <v>#REF!</v>
      </c>
      <c r="F12" s="102" t="e">
        <f>#REF!+#REF!+#REF!+#REF!+#REF!+#REF!+#REF!+#REF!+#REF!+Kultuuriüritused!F12</f>
        <v>#REF!</v>
      </c>
      <c r="G12" s="57"/>
    </row>
    <row r="13" spans="1:7" x14ac:dyDescent="0.2">
      <c r="A13" s="21" t="s">
        <v>310</v>
      </c>
      <c r="B13" s="12" t="s">
        <v>200</v>
      </c>
      <c r="C13" s="102" t="e">
        <f>#REF!+#REF!+#REF!+#REF!+#REF!+#REF!+#REF!+#REF!+#REF!+Kultuuriüritused!C13</f>
        <v>#REF!</v>
      </c>
      <c r="D13" s="102" t="e">
        <f>#REF!+#REF!+#REF!+#REF!+#REF!+#REF!+#REF!+#REF!+#REF!+Kultuuriüritused!D13</f>
        <v>#REF!</v>
      </c>
      <c r="E13" s="102" t="e">
        <f>#REF!+#REF!+#REF!+#REF!+#REF!+#REF!+#REF!+#REF!+#REF!+Kultuuriüritused!E13</f>
        <v>#REF!</v>
      </c>
      <c r="F13" s="102" t="e">
        <f>#REF!+#REF!+#REF!+#REF!+#REF!+#REF!+#REF!+#REF!+#REF!+Kultuuriüritused!F13</f>
        <v>#REF!</v>
      </c>
      <c r="G13" s="57"/>
    </row>
    <row r="14" spans="1:7" x14ac:dyDescent="0.2">
      <c r="A14" s="21" t="s">
        <v>311</v>
      </c>
      <c r="B14" s="12" t="s">
        <v>312</v>
      </c>
      <c r="C14" s="102" t="e">
        <f>#REF!+#REF!+#REF!+#REF!+#REF!+#REF!+#REF!+#REF!+#REF!+Kultuuriüritused!C14</f>
        <v>#REF!</v>
      </c>
      <c r="D14" s="102" t="e">
        <f>#REF!+#REF!+#REF!+#REF!+#REF!+#REF!+#REF!+#REF!+#REF!+Kultuuriüritused!D14</f>
        <v>#REF!</v>
      </c>
      <c r="E14" s="102" t="e">
        <f>#REF!+#REF!+#REF!+#REF!+#REF!+#REF!+#REF!+#REF!+#REF!+Kultuuriüritused!E14</f>
        <v>#REF!</v>
      </c>
      <c r="F14" s="102" t="e">
        <f>#REF!+#REF!+#REF!+#REF!+#REF!+#REF!+#REF!+#REF!+#REF!+Kultuuriüritused!F14</f>
        <v>#REF!</v>
      </c>
      <c r="G14" s="57"/>
    </row>
    <row r="15" spans="1:7" x14ac:dyDescent="0.2">
      <c r="A15" s="21" t="s">
        <v>313</v>
      </c>
      <c r="B15" s="12" t="s">
        <v>314</v>
      </c>
      <c r="C15" s="102" t="e">
        <f>#REF!+#REF!+#REF!+#REF!+#REF!+#REF!+#REF!+#REF!+#REF!+Kultuuriüritused!C15</f>
        <v>#REF!</v>
      </c>
      <c r="D15" s="102" t="e">
        <f>#REF!+#REF!+#REF!+#REF!+#REF!+#REF!+#REF!+#REF!+#REF!+Kultuuriüritused!D15</f>
        <v>#REF!</v>
      </c>
      <c r="E15" s="102" t="e">
        <f>#REF!+#REF!+#REF!+#REF!+#REF!+#REF!+#REF!+#REF!+#REF!+Kultuuriüritused!E15</f>
        <v>#REF!</v>
      </c>
      <c r="F15" s="102" t="e">
        <f>#REF!+#REF!+#REF!+#REF!+#REF!+#REF!+#REF!+#REF!+#REF!+Kultuuriüritused!F15</f>
        <v>#REF!</v>
      </c>
      <c r="G15" s="57"/>
    </row>
    <row r="16" spans="1:7" x14ac:dyDescent="0.2">
      <c r="A16" s="21" t="s">
        <v>315</v>
      </c>
      <c r="B16" s="12" t="s">
        <v>316</v>
      </c>
      <c r="C16" s="102" t="e">
        <f>#REF!+#REF!+#REF!+#REF!+#REF!+#REF!+#REF!+#REF!+#REF!+Kultuuriüritused!C16</f>
        <v>#REF!</v>
      </c>
      <c r="D16" s="102" t="e">
        <f>#REF!+#REF!+#REF!+#REF!+#REF!+#REF!+#REF!+#REF!+#REF!+Kultuuriüritused!D16</f>
        <v>#REF!</v>
      </c>
      <c r="E16" s="102" t="e">
        <f>#REF!+#REF!+#REF!+#REF!+#REF!+#REF!+#REF!+#REF!+#REF!+Kultuuriüritused!E16</f>
        <v>#REF!</v>
      </c>
      <c r="F16" s="102" t="e">
        <f>#REF!+#REF!+#REF!+#REF!+#REF!+#REF!+#REF!+#REF!+#REF!+Kultuuriüritused!F16</f>
        <v>#REF!</v>
      </c>
      <c r="G16" s="57"/>
    </row>
    <row r="17" spans="1:7" x14ac:dyDescent="0.2">
      <c r="A17" s="11" t="s">
        <v>317</v>
      </c>
      <c r="B17" s="12" t="s">
        <v>318</v>
      </c>
      <c r="C17" s="102" t="e">
        <f>#REF!+#REF!+#REF!+#REF!+#REF!+#REF!+#REF!+#REF!+#REF!+Kultuuriüritused!C17</f>
        <v>#REF!</v>
      </c>
      <c r="D17" s="102" t="e">
        <f>#REF!+#REF!+#REF!+#REF!+#REF!+#REF!+#REF!+#REF!+#REF!+Kultuuriüritused!D17</f>
        <v>#REF!</v>
      </c>
      <c r="E17" s="102" t="e">
        <f>#REF!+#REF!+#REF!+#REF!+#REF!+#REF!+#REF!+#REF!+#REF!+Kultuuriüritused!E17</f>
        <v>#REF!</v>
      </c>
      <c r="F17" s="20" t="e">
        <f>SUM(F18:F19)</f>
        <v>#REF!</v>
      </c>
      <c r="G17" s="20"/>
    </row>
    <row r="18" spans="1:7" hidden="1" x14ac:dyDescent="0.2">
      <c r="A18" s="16" t="s">
        <v>319</v>
      </c>
      <c r="B18" s="17" t="s">
        <v>320</v>
      </c>
      <c r="C18" s="103" t="e">
        <f>#REF!+#REF!+#REF!+#REF!+#REF!+#REF!+#REF!+#REF!+#REF!+Kultuuriüritused!C18</f>
        <v>#REF!</v>
      </c>
      <c r="D18" s="103" t="e">
        <f>#REF!+#REF!+#REF!+#REF!+#REF!+#REF!+#REF!+#REF!+#REF!+Kultuuriüritused!D18</f>
        <v>#REF!</v>
      </c>
      <c r="E18" s="103" t="e">
        <f>#REF!+#REF!+#REF!+#REF!+#REF!+#REF!+#REF!+#REF!+#REF!+Kultuuriüritused!E18</f>
        <v>#REF!</v>
      </c>
      <c r="F18" s="18" t="e">
        <f>F8*33%</f>
        <v>#REF!</v>
      </c>
      <c r="G18" s="18"/>
    </row>
    <row r="19" spans="1:7" x14ac:dyDescent="0.2">
      <c r="A19" s="16" t="s">
        <v>321</v>
      </c>
      <c r="B19" s="17" t="s">
        <v>322</v>
      </c>
      <c r="C19" s="103" t="e">
        <f>#REF!+#REF!+#REF!+#REF!+#REF!+#REF!+#REF!+#REF!+#REF!+Kultuuriüritused!C19</f>
        <v>#REF!</v>
      </c>
      <c r="D19" s="103" t="e">
        <f>#REF!+#REF!+#REF!+#REF!+#REF!+#REF!+#REF!+#REF!+#REF!+Kultuuriüritused!D19</f>
        <v>#REF!</v>
      </c>
      <c r="E19" s="103" t="e">
        <f>#REF!+#REF!+#REF!+#REF!+#REF!+#REF!+#REF!+#REF!+#REF!+Kultuuriüritused!E19</f>
        <v>#REF!</v>
      </c>
      <c r="F19" s="103" t="e">
        <f>#REF!+#REF!+#REF!+#REF!+#REF!+#REF!+#REF!+#REF!+#REF!+Kultuuriüritused!F19</f>
        <v>#REF!</v>
      </c>
      <c r="G19" s="18"/>
    </row>
    <row r="20" spans="1:7" x14ac:dyDescent="0.2">
      <c r="A20" s="11" t="s">
        <v>323</v>
      </c>
      <c r="B20" s="12" t="s">
        <v>324</v>
      </c>
      <c r="C20" s="102" t="e">
        <f>#REF!+#REF!+#REF!+#REF!+#REF!+#REF!+#REF!+#REF!+#REF!+Kultuuriüritused!C20</f>
        <v>#REF!</v>
      </c>
      <c r="D20" s="102" t="e">
        <f>#REF!+#REF!+#REF!+#REF!+#REF!+#REF!+#REF!+#REF!+#REF!+Kultuuriüritused!D20</f>
        <v>#REF!</v>
      </c>
      <c r="E20" s="102" t="e">
        <f>#REF!+#REF!+#REF!+#REF!+#REF!+#REF!+#REF!+#REF!+#REF!+Kultuuriüritused!E20</f>
        <v>#REF!</v>
      </c>
      <c r="F20" s="20" t="e">
        <f>SUM(F21:F22)</f>
        <v>#REF!</v>
      </c>
      <c r="G20" s="20"/>
    </row>
    <row r="21" spans="1:7" hidden="1" x14ac:dyDescent="0.2">
      <c r="A21" s="16" t="s">
        <v>325</v>
      </c>
      <c r="B21" s="17" t="s">
        <v>326</v>
      </c>
      <c r="C21" s="103" t="e">
        <f>#REF!+#REF!+#REF!+#REF!+#REF!+#REF!+#REF!+#REF!+#REF!+Kultuuriüritused!C21</f>
        <v>#REF!</v>
      </c>
      <c r="D21" s="103" t="e">
        <f>#REF!+#REF!+#REF!+#REF!+#REF!+#REF!+#REF!+#REF!+#REF!+Kultuuriüritused!D21</f>
        <v>#REF!</v>
      </c>
      <c r="E21" s="103" t="e">
        <f>#REF!+#REF!+#REF!+#REF!+#REF!+#REF!+#REF!+#REF!+#REF!+Kultuuriüritused!E21</f>
        <v>#REF!</v>
      </c>
      <c r="F21" s="18" t="e">
        <f>F8*1.4%</f>
        <v>#REF!</v>
      </c>
      <c r="G21" s="18"/>
    </row>
    <row r="22" spans="1:7" x14ac:dyDescent="0.2">
      <c r="A22" s="16" t="s">
        <v>327</v>
      </c>
      <c r="B22" s="17" t="s">
        <v>328</v>
      </c>
      <c r="C22" s="103" t="e">
        <f>#REF!+#REF!+#REF!+#REF!+#REF!+#REF!+#REF!+#REF!+#REF!+Kultuuriüritused!C22</f>
        <v>#REF!</v>
      </c>
      <c r="D22" s="103" t="e">
        <f>#REF!+#REF!+#REF!+#REF!+#REF!+#REF!+#REF!+#REF!+#REF!+Kultuuriüritused!D22</f>
        <v>#REF!</v>
      </c>
      <c r="E22" s="103" t="e">
        <f>#REF!+#REF!+#REF!+#REF!+#REF!+#REF!+#REF!+#REF!+#REF!+Kultuuriüritused!E22</f>
        <v>#REF!</v>
      </c>
      <c r="F22" s="103" t="e">
        <f>#REF!+#REF!+#REF!+#REF!+#REF!+#REF!+#REF!+#REF!+#REF!+Kultuuriüritused!F22</f>
        <v>#REF!</v>
      </c>
      <c r="G22" s="18"/>
    </row>
    <row r="23" spans="1:7" s="39" customFormat="1" x14ac:dyDescent="0.2">
      <c r="A23" s="45" t="s">
        <v>185</v>
      </c>
      <c r="B23" s="44" t="s">
        <v>184</v>
      </c>
      <c r="C23" s="102" t="e">
        <f>#REF!+#REF!+#REF!+#REF!+#REF!+#REF!+#REF!+#REF!+#REF!+Kultuuriüritused!C23</f>
        <v>#REF!</v>
      </c>
      <c r="D23" s="102" t="e">
        <f>#REF!+#REF!+#REF!+#REF!+#REF!+#REF!+#REF!+#REF!+#REF!+Kultuuriüritused!D23</f>
        <v>#REF!</v>
      </c>
      <c r="E23" s="102" t="e">
        <f>#REF!+#REF!+#REF!+#REF!+#REF!+#REF!+#REF!+#REF!+#REF!+Kultuuriüritused!E23</f>
        <v>#REF!</v>
      </c>
      <c r="F23" s="102" t="e">
        <f>#REF!+#REF!+#REF!+#REF!+#REF!+#REF!+#REF!+#REF!+#REF!+Kultuuriüritused!F23</f>
        <v>#REF!</v>
      </c>
      <c r="G23" s="49"/>
    </row>
    <row r="24" spans="1:7" x14ac:dyDescent="0.2">
      <c r="A24" s="11" t="s">
        <v>329</v>
      </c>
      <c r="B24" s="12" t="s">
        <v>330</v>
      </c>
      <c r="C24" s="102" t="e">
        <f>#REF!+#REF!+#REF!+#REF!+#REF!+#REF!+#REF!+#REF!+#REF!+Kultuuriüritused!C24</f>
        <v>#REF!</v>
      </c>
      <c r="D24" s="102" t="e">
        <f>#REF!+#REF!+#REF!+#REF!+#REF!+#REF!+#REF!+#REF!+#REF!+Kultuuriüritused!D24</f>
        <v>#REF!</v>
      </c>
      <c r="E24" s="102" t="e">
        <f>#REF!+#REF!+#REF!+#REF!+#REF!+#REF!+#REF!+#REF!+#REF!+Kultuuriüritused!E24</f>
        <v>#REF!</v>
      </c>
      <c r="F24" s="102" t="e">
        <f>#REF!+#REF!+#REF!+#REF!+#REF!+#REF!+#REF!+#REF!+#REF!+Kultuuriüritused!F24</f>
        <v>#REF!</v>
      </c>
      <c r="G24" s="20"/>
    </row>
    <row r="25" spans="1:7" x14ac:dyDescent="0.2">
      <c r="A25" s="16" t="s">
        <v>331</v>
      </c>
      <c r="B25" s="17" t="s">
        <v>332</v>
      </c>
      <c r="C25" s="103" t="e">
        <f>#REF!+#REF!+#REF!+#REF!+#REF!+#REF!+#REF!+#REF!+#REF!+Kultuuriüritused!C25</f>
        <v>#REF!</v>
      </c>
      <c r="D25" s="103" t="e">
        <f>#REF!+#REF!+#REF!+#REF!+#REF!+#REF!+#REF!+#REF!+#REF!+Kultuuriüritused!D25</f>
        <v>#REF!</v>
      </c>
      <c r="E25" s="103" t="e">
        <f>#REF!+#REF!+#REF!+#REF!+#REF!+#REF!+#REF!+#REF!+#REF!+Kultuuriüritused!E25</f>
        <v>#REF!</v>
      </c>
      <c r="F25" s="103" t="e">
        <f>#REF!+#REF!+#REF!+#REF!+#REF!+#REF!+#REF!+#REF!+#REF!+Kultuuriüritused!F25</f>
        <v>#REF!</v>
      </c>
      <c r="G25" s="56"/>
    </row>
    <row r="26" spans="1:7" x14ac:dyDescent="0.2">
      <c r="A26" s="16" t="s">
        <v>333</v>
      </c>
      <c r="B26" s="17" t="s">
        <v>334</v>
      </c>
      <c r="C26" s="103" t="e">
        <f>#REF!+#REF!+#REF!+#REF!+#REF!+#REF!+#REF!+#REF!+#REF!+Kultuuriüritused!C26</f>
        <v>#REF!</v>
      </c>
      <c r="D26" s="103" t="e">
        <f>#REF!+#REF!+#REF!+#REF!+#REF!+#REF!+#REF!+#REF!+#REF!+Kultuuriüritused!D26</f>
        <v>#REF!</v>
      </c>
      <c r="E26" s="103" t="e">
        <f>#REF!+#REF!+#REF!+#REF!+#REF!+#REF!+#REF!+#REF!+#REF!+Kultuuriüritused!E26</f>
        <v>#REF!</v>
      </c>
      <c r="F26" s="103" t="e">
        <f>#REF!+#REF!+#REF!+#REF!+#REF!+#REF!+#REF!+#REF!+#REF!+Kultuuriüritused!F26</f>
        <v>#REF!</v>
      </c>
      <c r="G26" s="56"/>
    </row>
    <row r="27" spans="1:7" x14ac:dyDescent="0.2">
      <c r="A27" s="16" t="s">
        <v>335</v>
      </c>
      <c r="B27" s="17" t="s">
        <v>336</v>
      </c>
      <c r="C27" s="103" t="e">
        <f>#REF!+#REF!+#REF!+#REF!+#REF!+#REF!+#REF!+#REF!+#REF!+Kultuuriüritused!C27</f>
        <v>#REF!</v>
      </c>
      <c r="D27" s="103" t="e">
        <f>#REF!+#REF!+#REF!+#REF!+#REF!+#REF!+#REF!+#REF!+#REF!+Kultuuriüritused!D27</f>
        <v>#REF!</v>
      </c>
      <c r="E27" s="103" t="e">
        <f>#REF!+#REF!+#REF!+#REF!+#REF!+#REF!+#REF!+#REF!+#REF!+Kultuuriüritused!E27</f>
        <v>#REF!</v>
      </c>
      <c r="F27" s="103">
        <v>0</v>
      </c>
      <c r="G27" s="56"/>
    </row>
    <row r="28" spans="1:7" x14ac:dyDescent="0.2">
      <c r="A28" s="16" t="s">
        <v>337</v>
      </c>
      <c r="B28" s="17" t="s">
        <v>338</v>
      </c>
      <c r="C28" s="103" t="e">
        <f>#REF!+#REF!+#REF!+#REF!+#REF!+#REF!+#REF!+#REF!+#REF!+Kultuuriüritused!C28</f>
        <v>#REF!</v>
      </c>
      <c r="D28" s="103" t="e">
        <f>#REF!+#REF!+#REF!+#REF!+#REF!+#REF!+#REF!+#REF!+#REF!+Kultuuriüritused!D28</f>
        <v>#REF!</v>
      </c>
      <c r="E28" s="103" t="e">
        <f>#REF!+#REF!+#REF!+#REF!+#REF!+#REF!+#REF!+#REF!+#REF!+Kultuuriüritused!E28</f>
        <v>#REF!</v>
      </c>
      <c r="F28" s="103" t="e">
        <f>#REF!+#REF!+#REF!+#REF!+#REF!+#REF!+#REF!+#REF!+#REF!+Kultuuriüritused!F28</f>
        <v>#REF!</v>
      </c>
      <c r="G28" s="56"/>
    </row>
    <row r="29" spans="1:7" x14ac:dyDescent="0.2">
      <c r="A29" s="16" t="s">
        <v>339</v>
      </c>
      <c r="B29" s="17" t="s">
        <v>340</v>
      </c>
      <c r="C29" s="103" t="e">
        <f>#REF!+#REF!+#REF!+#REF!+#REF!+#REF!+#REF!+#REF!+#REF!+Kultuuriüritused!C29</f>
        <v>#REF!</v>
      </c>
      <c r="D29" s="103" t="e">
        <f>#REF!+#REF!+#REF!+#REF!+#REF!+#REF!+#REF!+#REF!+#REF!+Kultuuriüritused!D29</f>
        <v>#REF!</v>
      </c>
      <c r="E29" s="103" t="e">
        <f>#REF!+#REF!+#REF!+#REF!+#REF!+#REF!+#REF!+#REF!+#REF!+Kultuuriüritused!E29</f>
        <v>#REF!</v>
      </c>
      <c r="F29" s="103" t="e">
        <f>#REF!+#REF!+#REF!+#REF!+#REF!+#REF!+#REF!+#REF!+#REF!+Kultuuriüritused!F29</f>
        <v>#REF!</v>
      </c>
      <c r="G29" s="56"/>
    </row>
    <row r="30" spans="1:7" x14ac:dyDescent="0.2">
      <c r="A30" s="16" t="s">
        <v>341</v>
      </c>
      <c r="B30" s="17" t="s">
        <v>342</v>
      </c>
      <c r="C30" s="103" t="e">
        <f>#REF!+#REF!+#REF!+#REF!+#REF!+#REF!+#REF!+#REF!+#REF!+Kultuuriüritused!C30</f>
        <v>#REF!</v>
      </c>
      <c r="D30" s="103" t="e">
        <f>#REF!+#REF!+#REF!+#REF!+#REF!+#REF!+#REF!+#REF!+#REF!+Kultuuriüritused!D30</f>
        <v>#REF!</v>
      </c>
      <c r="E30" s="103" t="e">
        <f>#REF!+#REF!+#REF!+#REF!+#REF!+#REF!+#REF!+#REF!+#REF!+Kultuuriüritused!E30</f>
        <v>#REF!</v>
      </c>
      <c r="F30" s="103" t="e">
        <f>#REF!+#REF!+#REF!+#REF!+#REF!+#REF!+#REF!+#REF!+#REF!+Kultuuriüritused!F30</f>
        <v>#REF!</v>
      </c>
      <c r="G30" s="56"/>
    </row>
    <row r="31" spans="1:7" x14ac:dyDescent="0.2">
      <c r="A31" s="16" t="s">
        <v>343</v>
      </c>
      <c r="B31" s="17" t="s">
        <v>344</v>
      </c>
      <c r="C31" s="103" t="e">
        <f>#REF!+#REF!+#REF!+#REF!+#REF!+#REF!+#REF!+#REF!+#REF!+Kultuuriüritused!C31</f>
        <v>#REF!</v>
      </c>
      <c r="D31" s="103" t="e">
        <f>#REF!+#REF!+#REF!+#REF!+#REF!+#REF!+#REF!+#REF!+#REF!+Kultuuriüritused!D31</f>
        <v>#REF!</v>
      </c>
      <c r="E31" s="103" t="e">
        <f>#REF!+#REF!+#REF!+#REF!+#REF!+#REF!+#REF!+#REF!+#REF!+Kultuuriüritused!E31</f>
        <v>#REF!</v>
      </c>
      <c r="F31" s="103" t="e">
        <f>#REF!+#REF!+#REF!+#REF!+#REF!+#REF!+#REF!+#REF!+#REF!+Kultuuriüritused!F31</f>
        <v>#REF!</v>
      </c>
      <c r="G31" s="56"/>
    </row>
    <row r="32" spans="1:7" x14ac:dyDescent="0.2">
      <c r="A32" s="16" t="s">
        <v>345</v>
      </c>
      <c r="B32" s="17" t="s">
        <v>346</v>
      </c>
      <c r="C32" s="103" t="e">
        <f>#REF!+#REF!+#REF!+#REF!+#REF!+#REF!+#REF!+#REF!+#REF!+Kultuuriüritused!C32</f>
        <v>#REF!</v>
      </c>
      <c r="D32" s="103" t="e">
        <f>#REF!+#REF!+#REF!+#REF!+#REF!+#REF!+#REF!+#REF!+#REF!+Kultuuriüritused!D32</f>
        <v>#REF!</v>
      </c>
      <c r="E32" s="103" t="e">
        <f>#REF!+#REF!+#REF!+#REF!+#REF!+#REF!+#REF!+#REF!+#REF!+Kultuuriüritused!E32</f>
        <v>#REF!</v>
      </c>
      <c r="F32" s="103" t="e">
        <f>#REF!+#REF!+#REF!+#REF!+#REF!+#REF!+#REF!+#REF!+#REF!+Kultuuriüritused!F32</f>
        <v>#REF!</v>
      </c>
      <c r="G32" s="56"/>
    </row>
    <row r="33" spans="1:7" x14ac:dyDescent="0.2">
      <c r="A33" s="16" t="s">
        <v>347</v>
      </c>
      <c r="B33" s="17" t="s">
        <v>348</v>
      </c>
      <c r="C33" s="103" t="e">
        <f>#REF!+#REF!+#REF!+#REF!+#REF!+#REF!+#REF!+#REF!+#REF!+Kultuuriüritused!C33</f>
        <v>#REF!</v>
      </c>
      <c r="D33" s="103" t="e">
        <f>#REF!+#REF!+#REF!+#REF!+#REF!+#REF!+#REF!+#REF!+#REF!+Kultuuriüritused!D33</f>
        <v>#REF!</v>
      </c>
      <c r="E33" s="103" t="e">
        <f>#REF!+#REF!+#REF!+#REF!+#REF!+#REF!+#REF!+#REF!+#REF!+Kultuuriüritused!E33</f>
        <v>#REF!</v>
      </c>
      <c r="F33" s="103" t="e">
        <f>#REF!+#REF!+#REF!+#REF!+#REF!+#REF!+#REF!+#REF!+#REF!+Kultuuriüritused!F33</f>
        <v>#REF!</v>
      </c>
      <c r="G33" s="56"/>
    </row>
    <row r="34" spans="1:7" x14ac:dyDescent="0.2">
      <c r="A34" s="11" t="s">
        <v>349</v>
      </c>
      <c r="B34" s="12" t="s">
        <v>350</v>
      </c>
      <c r="C34" s="102" t="e">
        <f>#REF!+#REF!+#REF!+#REF!+#REF!+#REF!+#REF!+#REF!+#REF!+Kultuuriüritused!C34</f>
        <v>#REF!</v>
      </c>
      <c r="D34" s="102" t="e">
        <f>#REF!+#REF!+#REF!+#REF!+#REF!+#REF!+#REF!+#REF!+#REF!+Kultuuriüritused!D34</f>
        <v>#REF!</v>
      </c>
      <c r="E34" s="102" t="e">
        <f>#REF!+#REF!+#REF!+#REF!+#REF!+#REF!+#REF!+#REF!+#REF!+Kultuuriüritused!E34</f>
        <v>#REF!</v>
      </c>
      <c r="F34" s="102" t="e">
        <f>#REF!+#REF!+#REF!+#REF!+#REF!+#REF!+#REF!+#REF!+#REF!+Kultuuriüritused!F34</f>
        <v>#REF!</v>
      </c>
      <c r="G34" s="20"/>
    </row>
    <row r="35" spans="1:7" x14ac:dyDescent="0.2">
      <c r="A35" s="16" t="s">
        <v>351</v>
      </c>
      <c r="B35" s="17" t="s">
        <v>352</v>
      </c>
      <c r="C35" s="103" t="e">
        <f>#REF!+#REF!+#REF!+#REF!+#REF!+#REF!+#REF!+#REF!+#REF!+Kultuuriüritused!C35</f>
        <v>#REF!</v>
      </c>
      <c r="D35" s="103" t="e">
        <f>#REF!+#REF!+#REF!+#REF!+#REF!+#REF!+#REF!+#REF!+#REF!+Kultuuriüritused!D35</f>
        <v>#REF!</v>
      </c>
      <c r="E35" s="103" t="e">
        <f>#REF!+#REF!+#REF!+#REF!+#REF!+#REF!+#REF!+#REF!+#REF!+Kultuuriüritused!E35</f>
        <v>#REF!</v>
      </c>
      <c r="F35" s="103" t="e">
        <f>#REF!+#REF!+#REF!+#REF!+#REF!+#REF!+#REF!+#REF!+#REF!+Kultuuriüritused!F35</f>
        <v>#REF!</v>
      </c>
      <c r="G35" s="51"/>
    </row>
    <row r="36" spans="1:7" x14ac:dyDescent="0.2">
      <c r="A36" s="16" t="s">
        <v>353</v>
      </c>
      <c r="B36" s="17" t="s">
        <v>354</v>
      </c>
      <c r="C36" s="103" t="e">
        <f>#REF!+#REF!+#REF!+#REF!+#REF!+#REF!+#REF!+#REF!+#REF!+Kultuuriüritused!C36</f>
        <v>#REF!</v>
      </c>
      <c r="D36" s="103" t="e">
        <f>#REF!+#REF!+#REF!+#REF!+#REF!+#REF!+#REF!+#REF!+#REF!+Kultuuriüritused!D36</f>
        <v>#REF!</v>
      </c>
      <c r="E36" s="103" t="e">
        <f>#REF!+#REF!+#REF!+#REF!+#REF!+#REF!+#REF!+#REF!+#REF!+Kultuuriüritused!E36</f>
        <v>#REF!</v>
      </c>
      <c r="F36" s="103" t="e">
        <f>#REF!+#REF!+#REF!+#REF!+#REF!+#REF!+#REF!+#REF!+#REF!+Kultuuriüritused!F36</f>
        <v>#REF!</v>
      </c>
      <c r="G36" s="51"/>
    </row>
    <row r="37" spans="1:7" x14ac:dyDescent="0.2">
      <c r="A37" s="11" t="s">
        <v>355</v>
      </c>
      <c r="B37" s="12" t="s">
        <v>356</v>
      </c>
      <c r="C37" s="102" t="e">
        <f>#REF!+#REF!+#REF!+#REF!+#REF!+#REF!+#REF!+#REF!+#REF!+Kultuuriüritused!C37</f>
        <v>#REF!</v>
      </c>
      <c r="D37" s="102" t="e">
        <f>#REF!+#REF!+#REF!+#REF!+#REF!+#REF!+#REF!+#REF!+#REF!+Kultuuriüritused!D37</f>
        <v>#REF!</v>
      </c>
      <c r="E37" s="102" t="e">
        <f>#REF!+#REF!+#REF!+#REF!+#REF!+#REF!+#REF!+#REF!+#REF!+Kultuuriüritused!E37</f>
        <v>#REF!</v>
      </c>
      <c r="F37" s="102" t="e">
        <f>#REF!+#REF!+#REF!+#REF!+#REF!+#REF!+#REF!+#REF!+#REF!+Kultuuriüritused!F37</f>
        <v>#REF!</v>
      </c>
      <c r="G37" s="20"/>
    </row>
    <row r="38" spans="1:7" x14ac:dyDescent="0.2">
      <c r="A38" s="16" t="s">
        <v>357</v>
      </c>
      <c r="B38" s="17" t="s">
        <v>358</v>
      </c>
      <c r="C38" s="103" t="e">
        <f>#REF!+#REF!+#REF!+#REF!+#REF!+#REF!+#REF!+#REF!+#REF!+Kultuuriüritused!C38</f>
        <v>#REF!</v>
      </c>
      <c r="D38" s="103" t="e">
        <f>#REF!+#REF!+#REF!+#REF!+#REF!+#REF!+#REF!+#REF!+#REF!+Kultuuriüritused!D38</f>
        <v>#REF!</v>
      </c>
      <c r="E38" s="103" t="e">
        <f>#REF!+#REF!+#REF!+#REF!+#REF!+#REF!+#REF!+#REF!+#REF!+Kultuuriüritused!E38</f>
        <v>#REF!</v>
      </c>
      <c r="F38" s="103" t="e">
        <f>#REF!+#REF!+#REF!+#REF!+#REF!+#REF!+#REF!+#REF!+#REF!+Kultuuriüritused!F38</f>
        <v>#REF!</v>
      </c>
      <c r="G38" s="51"/>
    </row>
    <row r="39" spans="1:7" x14ac:dyDescent="0.2">
      <c r="A39" s="16" t="s">
        <v>359</v>
      </c>
      <c r="B39" s="17" t="s">
        <v>360</v>
      </c>
      <c r="C39" s="103" t="e">
        <f>#REF!+#REF!+#REF!+#REF!+#REF!+#REF!+#REF!+#REF!+#REF!+Kultuuriüritused!C39</f>
        <v>#REF!</v>
      </c>
      <c r="D39" s="103" t="e">
        <f>#REF!+#REF!+#REF!+#REF!+#REF!+#REF!+#REF!+#REF!+#REF!+Kultuuriüritused!D39</f>
        <v>#REF!</v>
      </c>
      <c r="E39" s="103" t="e">
        <f>#REF!+#REF!+#REF!+#REF!+#REF!+#REF!+#REF!+#REF!+#REF!+Kultuuriüritused!E39</f>
        <v>#REF!</v>
      </c>
      <c r="F39" s="103" t="e">
        <f>#REF!+#REF!+#REF!+#REF!+#REF!+#REF!+#REF!+#REF!+#REF!+Kultuuriüritused!F39</f>
        <v>#REF!</v>
      </c>
      <c r="G39" s="51"/>
    </row>
    <row r="40" spans="1:7" x14ac:dyDescent="0.2">
      <c r="A40" s="16" t="s">
        <v>361</v>
      </c>
      <c r="B40" s="17" t="s">
        <v>362</v>
      </c>
      <c r="C40" s="103" t="e">
        <f>#REF!+#REF!+#REF!+#REF!+#REF!+#REF!+#REF!+#REF!+#REF!+Kultuuriüritused!C40</f>
        <v>#REF!</v>
      </c>
      <c r="D40" s="103" t="e">
        <f>#REF!+#REF!+#REF!+#REF!+#REF!+#REF!+#REF!+#REF!+#REF!+Kultuuriüritused!D40</f>
        <v>#REF!</v>
      </c>
      <c r="E40" s="103" t="e">
        <f>#REF!+#REF!+#REF!+#REF!+#REF!+#REF!+#REF!+#REF!+#REF!+Kultuuriüritused!E40</f>
        <v>#REF!</v>
      </c>
      <c r="F40" s="103" t="e">
        <f>#REF!+#REF!+#REF!+#REF!+#REF!+#REF!+#REF!+#REF!+#REF!+Kultuuriüritused!F40</f>
        <v>#REF!</v>
      </c>
      <c r="G40" s="51"/>
    </row>
    <row r="41" spans="1:7" x14ac:dyDescent="0.2">
      <c r="A41" s="11" t="s">
        <v>363</v>
      </c>
      <c r="B41" s="12" t="s">
        <v>364</v>
      </c>
      <c r="C41" s="102" t="e">
        <f>#REF!+#REF!+#REF!+#REF!+#REF!+#REF!+#REF!+#REF!+#REF!+Kultuuriüritused!C41</f>
        <v>#REF!</v>
      </c>
      <c r="D41" s="102" t="e">
        <f>#REF!+#REF!+#REF!+#REF!+#REF!+#REF!+#REF!+#REF!+#REF!+Kultuuriüritused!D41</f>
        <v>#REF!</v>
      </c>
      <c r="E41" s="102" t="e">
        <f>#REF!+#REF!+#REF!+#REF!+#REF!+#REF!+#REF!+#REF!+#REF!+Kultuuriüritused!E41</f>
        <v>#REF!</v>
      </c>
      <c r="F41" s="102" t="e">
        <f>#REF!+#REF!+#REF!+#REF!+#REF!+#REF!+#REF!+#REF!+#REF!+Kultuuriüritused!F41</f>
        <v>#REF!</v>
      </c>
      <c r="G41" s="20"/>
    </row>
    <row r="42" spans="1:7" x14ac:dyDescent="0.2">
      <c r="A42" s="235" t="s">
        <v>218</v>
      </c>
      <c r="B42" s="236" t="s">
        <v>219</v>
      </c>
      <c r="C42" s="103" t="e">
        <f>#REF!+#REF!+#REF!+#REF!+#REF!+#REF!+#REF!+#REF!+#REF!+Kultuuriüritused!C42</f>
        <v>#REF!</v>
      </c>
      <c r="D42" s="103" t="e">
        <f>#REF!+#REF!+#REF!+#REF!+#REF!+#REF!+#REF!+#REF!+#REF!+Kultuuriüritused!D42</f>
        <v>#REF!</v>
      </c>
      <c r="E42" s="103" t="e">
        <f>#REF!+#REF!+#REF!+#REF!+#REF!+#REF!+#REF!+#REF!+#REF!+Kultuuriüritused!E42</f>
        <v>#REF!</v>
      </c>
      <c r="F42" s="103" t="e">
        <f>#REF!+#REF!+#REF!+#REF!+#REF!+#REF!+#REF!+#REF!+#REF!+Kultuuriüritused!F42</f>
        <v>#REF!</v>
      </c>
      <c r="G42" s="23"/>
    </row>
    <row r="43" spans="1:7" x14ac:dyDescent="0.2">
      <c r="A43" s="16" t="s">
        <v>365</v>
      </c>
      <c r="B43" s="17" t="s">
        <v>366</v>
      </c>
      <c r="C43" s="103" t="e">
        <f>#REF!+#REF!+#REF!+#REF!+#REF!+#REF!+#REF!+#REF!+#REF!+Kultuuriüritused!C43</f>
        <v>#REF!</v>
      </c>
      <c r="D43" s="103" t="e">
        <f>#REF!+#REF!+#REF!+#REF!+#REF!+#REF!+#REF!+#REF!+#REF!+Kultuuriüritused!D43</f>
        <v>#REF!</v>
      </c>
      <c r="E43" s="103" t="e">
        <f>#REF!+#REF!+#REF!+#REF!+#REF!+#REF!+#REF!+#REF!+#REF!+Kultuuriüritused!E43</f>
        <v>#REF!</v>
      </c>
      <c r="F43" s="103" t="e">
        <f>#REF!+#REF!+#REF!+#REF!+#REF!+#REF!+#REF!+#REF!+#REF!+Kultuuriüritused!F43</f>
        <v>#REF!</v>
      </c>
      <c r="G43" s="56"/>
    </row>
    <row r="44" spans="1:7" x14ac:dyDescent="0.2">
      <c r="A44" s="16" t="s">
        <v>367</v>
      </c>
      <c r="B44" s="17" t="s">
        <v>2</v>
      </c>
      <c r="C44" s="103" t="e">
        <f>#REF!+#REF!+#REF!+#REF!+#REF!+#REF!+#REF!+#REF!+#REF!+Kultuuriüritused!C44</f>
        <v>#REF!</v>
      </c>
      <c r="D44" s="103" t="e">
        <f>#REF!+#REF!+#REF!+#REF!+#REF!+#REF!+#REF!+#REF!+#REF!+Kultuuriüritused!D44</f>
        <v>#REF!</v>
      </c>
      <c r="E44" s="103" t="e">
        <f>#REF!+#REF!+#REF!+#REF!+#REF!+#REF!+#REF!+#REF!+#REF!+Kultuuriüritused!E44</f>
        <v>#REF!</v>
      </c>
      <c r="F44" s="103" t="e">
        <f>#REF!+#REF!+#REF!+#REF!+#REF!+#REF!+#REF!+#REF!+#REF!+Kultuuriüritused!F44</f>
        <v>#REF!</v>
      </c>
      <c r="G44" s="56"/>
    </row>
    <row r="45" spans="1:7" x14ac:dyDescent="0.2">
      <c r="A45" s="16" t="s">
        <v>3</v>
      </c>
      <c r="B45" s="17" t="s">
        <v>4</v>
      </c>
      <c r="C45" s="103" t="e">
        <f>#REF!+#REF!+#REF!+#REF!+#REF!+#REF!+#REF!+#REF!+#REF!+Kultuuriüritused!C45</f>
        <v>#REF!</v>
      </c>
      <c r="D45" s="103" t="e">
        <f>#REF!+#REF!+#REF!+#REF!+#REF!+#REF!+#REF!+#REF!+#REF!+Kultuuriüritused!D45</f>
        <v>#REF!</v>
      </c>
      <c r="E45" s="103" t="e">
        <f>#REF!+#REF!+#REF!+#REF!+#REF!+#REF!+#REF!+#REF!+#REF!+Kultuuriüritused!E45</f>
        <v>#REF!</v>
      </c>
      <c r="F45" s="103" t="e">
        <f>#REF!+#REF!+#REF!+#REF!+#REF!+#REF!+#REF!+#REF!+#REF!+Kultuuriüritused!F45</f>
        <v>#REF!</v>
      </c>
      <c r="G45" s="56"/>
    </row>
    <row r="46" spans="1:7" x14ac:dyDescent="0.2">
      <c r="A46" s="16" t="s">
        <v>5</v>
      </c>
      <c r="B46" s="17" t="s">
        <v>6</v>
      </c>
      <c r="C46" s="103" t="e">
        <f>#REF!+#REF!+#REF!+#REF!+#REF!+#REF!+#REF!+#REF!+#REF!+Kultuuriüritused!C46</f>
        <v>#REF!</v>
      </c>
      <c r="D46" s="103" t="e">
        <f>#REF!+#REF!+#REF!+#REF!+#REF!+#REF!+#REF!+#REF!+#REF!+Kultuuriüritused!D46</f>
        <v>#REF!</v>
      </c>
      <c r="E46" s="103" t="e">
        <f>#REF!+#REF!+#REF!+#REF!+#REF!+#REF!+#REF!+#REF!+#REF!+Kultuuriüritused!E46</f>
        <v>#REF!</v>
      </c>
      <c r="F46" s="103" t="e">
        <f>#REF!+#REF!+#REF!+#REF!+#REF!+#REF!+#REF!+#REF!+#REF!+Kultuuriüritused!F46</f>
        <v>#REF!</v>
      </c>
      <c r="G46" s="56"/>
    </row>
    <row r="47" spans="1:7" x14ac:dyDescent="0.2">
      <c r="A47" s="16" t="s">
        <v>7</v>
      </c>
      <c r="B47" s="17" t="s">
        <v>8</v>
      </c>
      <c r="C47" s="103" t="e">
        <f>#REF!+#REF!+#REF!+#REF!+#REF!+#REF!+#REF!+#REF!+#REF!+Kultuuriüritused!C47</f>
        <v>#REF!</v>
      </c>
      <c r="D47" s="103" t="e">
        <f>#REF!+#REF!+#REF!+#REF!+#REF!+#REF!+#REF!+#REF!+#REF!+Kultuuriüritused!D47</f>
        <v>#REF!</v>
      </c>
      <c r="E47" s="103" t="e">
        <f>#REF!+#REF!+#REF!+#REF!+#REF!+#REF!+#REF!+#REF!+#REF!+Kultuuriüritused!E47</f>
        <v>#REF!</v>
      </c>
      <c r="F47" s="103" t="e">
        <f>#REF!+#REF!+#REF!+#REF!+#REF!+#REF!+#REF!+#REF!+#REF!+Kultuuriüritused!F47</f>
        <v>#REF!</v>
      </c>
      <c r="G47" s="56"/>
    </row>
    <row r="48" spans="1:7" x14ac:dyDescent="0.2">
      <c r="A48" s="16" t="s">
        <v>9</v>
      </c>
      <c r="B48" s="17" t="s">
        <v>10</v>
      </c>
      <c r="C48" s="103" t="e">
        <f>#REF!+#REF!+#REF!+#REF!+#REF!+#REF!+#REF!+#REF!+#REF!+Kultuuriüritused!C48</f>
        <v>#REF!</v>
      </c>
      <c r="D48" s="103" t="e">
        <f>#REF!+#REF!+#REF!+#REF!+#REF!+#REF!+#REF!+#REF!+#REF!+Kultuuriüritused!D48</f>
        <v>#REF!</v>
      </c>
      <c r="E48" s="103" t="e">
        <f>#REF!+#REF!+#REF!+#REF!+#REF!+#REF!+#REF!+#REF!+#REF!+Kultuuriüritused!E48</f>
        <v>#REF!</v>
      </c>
      <c r="F48" s="103" t="e">
        <f>#REF!+#REF!+#REF!+#REF!+#REF!+#REF!+#REF!+#REF!+#REF!+Kultuuriüritused!F48</f>
        <v>#REF!</v>
      </c>
      <c r="G48" s="56"/>
    </row>
    <row r="49" spans="1:7" x14ac:dyDescent="0.2">
      <c r="A49" s="16" t="s">
        <v>11</v>
      </c>
      <c r="B49" s="17" t="s">
        <v>12</v>
      </c>
      <c r="C49" s="103" t="e">
        <f>#REF!+#REF!+#REF!+#REF!+#REF!+#REF!+#REF!+#REF!+#REF!+Kultuuriüritused!C49</f>
        <v>#REF!</v>
      </c>
      <c r="D49" s="103" t="e">
        <f>#REF!+#REF!+#REF!+#REF!+#REF!+#REF!+#REF!+#REF!+#REF!+Kultuuriüritused!D49</f>
        <v>#REF!</v>
      </c>
      <c r="E49" s="103" t="e">
        <f>#REF!+#REF!+#REF!+#REF!+#REF!+#REF!+#REF!+#REF!+#REF!+Kultuuriüritused!E49</f>
        <v>#REF!</v>
      </c>
      <c r="F49" s="103" t="e">
        <f>#REF!+#REF!+#REF!+#REF!+#REF!+#REF!+#REF!+#REF!+#REF!+Kultuuriüritused!F49</f>
        <v>#REF!</v>
      </c>
      <c r="G49" s="56"/>
    </row>
    <row r="50" spans="1:7" x14ac:dyDescent="0.2">
      <c r="A50" s="16" t="s">
        <v>13</v>
      </c>
      <c r="B50" s="17" t="s">
        <v>14</v>
      </c>
      <c r="C50" s="103" t="e">
        <f>#REF!+#REF!+#REF!+#REF!+#REF!+#REF!+#REF!+#REF!+#REF!+Kultuuriüritused!C50</f>
        <v>#REF!</v>
      </c>
      <c r="D50" s="103" t="e">
        <f>#REF!+#REF!+#REF!+#REF!+#REF!+#REF!+#REF!+#REF!+#REF!+Kultuuriüritused!D50</f>
        <v>#REF!</v>
      </c>
      <c r="E50" s="103" t="e">
        <f>#REF!+#REF!+#REF!+#REF!+#REF!+#REF!+#REF!+#REF!+#REF!+Kultuuriüritused!E50</f>
        <v>#REF!</v>
      </c>
      <c r="F50" s="103" t="e">
        <f>#REF!+#REF!+#REF!+#REF!+#REF!+#REF!+#REF!+#REF!+#REF!+Kultuuriüritused!F50</f>
        <v>#REF!</v>
      </c>
      <c r="G50" s="56"/>
    </row>
    <row r="51" spans="1:7" x14ac:dyDescent="0.2">
      <c r="A51" s="16" t="s">
        <v>15</v>
      </c>
      <c r="B51" s="17" t="s">
        <v>16</v>
      </c>
      <c r="C51" s="103" t="e">
        <f>#REF!+#REF!+#REF!+#REF!+#REF!+#REF!+#REF!+#REF!+#REF!+Kultuuriüritused!C51</f>
        <v>#REF!</v>
      </c>
      <c r="D51" s="103" t="e">
        <f>#REF!+#REF!+#REF!+#REF!+#REF!+#REF!+#REF!+#REF!+#REF!+Kultuuriüritused!D51</f>
        <v>#REF!</v>
      </c>
      <c r="E51" s="103" t="e">
        <f>#REF!+#REF!+#REF!+#REF!+#REF!+#REF!+#REF!+#REF!+#REF!+Kultuuriüritused!E51</f>
        <v>#REF!</v>
      </c>
      <c r="F51" s="103" t="e">
        <f>#REF!+#REF!+#REF!+#REF!+#REF!+#REF!+#REF!+#REF!+#REF!+Kultuuriüritused!F51</f>
        <v>#REF!</v>
      </c>
      <c r="G51" s="56"/>
    </row>
    <row r="52" spans="1:7" hidden="1" x14ac:dyDescent="0.2">
      <c r="A52" s="11" t="s">
        <v>17</v>
      </c>
      <c r="B52" s="12" t="s">
        <v>18</v>
      </c>
      <c r="C52" s="102" t="e">
        <f>#REF!+#REF!+#REF!+#REF!+#REF!+#REF!+#REF!+#REF!+#REF!+Kultuuriüritused!C52</f>
        <v>#REF!</v>
      </c>
      <c r="D52" s="102" t="e">
        <f>#REF!+#REF!+#REF!+#REF!+#REF!+#REF!+#REF!+#REF!+#REF!+Kultuuriüritused!D52</f>
        <v>#REF!</v>
      </c>
      <c r="E52" s="102" t="e">
        <f>#REF!+#REF!+#REF!+#REF!+#REF!+#REF!+#REF!+#REF!+#REF!+Kultuuriüritused!E52</f>
        <v>#REF!</v>
      </c>
      <c r="F52" s="102" t="e">
        <f>#REF!+#REF!+#REF!+#REF!+#REF!+#REF!+#REF!+#REF!+#REF!+Kultuuriüritused!F52</f>
        <v>#REF!</v>
      </c>
      <c r="G52" s="20"/>
    </row>
    <row r="53" spans="1:7" hidden="1" x14ac:dyDescent="0.2">
      <c r="A53" s="16" t="s">
        <v>19</v>
      </c>
      <c r="B53" s="17" t="s">
        <v>6</v>
      </c>
      <c r="C53" s="103" t="e">
        <f>#REF!+#REF!+#REF!+#REF!+#REF!+#REF!+#REF!+#REF!+#REF!+Kultuuriüritused!C53</f>
        <v>#REF!</v>
      </c>
      <c r="D53" s="103" t="e">
        <f>#REF!+#REF!+#REF!+#REF!+#REF!+#REF!+#REF!+#REF!+#REF!+Kultuuriüritused!D53</f>
        <v>#REF!</v>
      </c>
      <c r="E53" s="103" t="e">
        <f>#REF!+#REF!+#REF!+#REF!+#REF!+#REF!+#REF!+#REF!+#REF!+Kultuuriüritused!E53</f>
        <v>#REF!</v>
      </c>
      <c r="F53" s="103" t="e">
        <f>#REF!+#REF!+#REF!+#REF!+#REF!+#REF!+#REF!+#REF!+#REF!+Kultuuriüritused!F53</f>
        <v>#REF!</v>
      </c>
      <c r="G53" s="51"/>
    </row>
    <row r="54" spans="1:7" hidden="1" x14ac:dyDescent="0.2">
      <c r="A54" s="16" t="s">
        <v>20</v>
      </c>
      <c r="B54" s="17" t="s">
        <v>8</v>
      </c>
      <c r="C54" s="103" t="e">
        <f>#REF!+#REF!+#REF!+#REF!+#REF!+#REF!+#REF!+#REF!+#REF!+Kultuuriüritused!C54</f>
        <v>#REF!</v>
      </c>
      <c r="D54" s="103" t="e">
        <f>#REF!+#REF!+#REF!+#REF!+#REF!+#REF!+#REF!+#REF!+#REF!+Kultuuriüritused!D54</f>
        <v>#REF!</v>
      </c>
      <c r="E54" s="103" t="e">
        <f>#REF!+#REF!+#REF!+#REF!+#REF!+#REF!+#REF!+#REF!+#REF!+Kultuuriüritused!E54</f>
        <v>#REF!</v>
      </c>
      <c r="F54" s="103" t="e">
        <f>#REF!+#REF!+#REF!+#REF!+#REF!+#REF!+#REF!+#REF!+#REF!+Kultuuriüritused!F54</f>
        <v>#REF!</v>
      </c>
      <c r="G54" s="51"/>
    </row>
    <row r="55" spans="1:7" hidden="1" x14ac:dyDescent="0.2">
      <c r="A55" s="16" t="s">
        <v>21</v>
      </c>
      <c r="B55" s="17" t="s">
        <v>10</v>
      </c>
      <c r="C55" s="103" t="e">
        <f>#REF!+#REF!+#REF!+#REF!+#REF!+#REF!+#REF!+#REF!+#REF!+Kultuuriüritused!C55</f>
        <v>#REF!</v>
      </c>
      <c r="D55" s="103" t="e">
        <f>#REF!+#REF!+#REF!+#REF!+#REF!+#REF!+#REF!+#REF!+#REF!+Kultuuriüritused!D55</f>
        <v>#REF!</v>
      </c>
      <c r="E55" s="103" t="e">
        <f>#REF!+#REF!+#REF!+#REF!+#REF!+#REF!+#REF!+#REF!+#REF!+Kultuuriüritused!E55</f>
        <v>#REF!</v>
      </c>
      <c r="F55" s="103" t="e">
        <f>#REF!+#REF!+#REF!+#REF!+#REF!+#REF!+#REF!+#REF!+#REF!+Kultuuriüritused!F55</f>
        <v>#REF!</v>
      </c>
      <c r="G55" s="51"/>
    </row>
    <row r="56" spans="1:7" hidden="1" x14ac:dyDescent="0.2">
      <c r="A56" s="16" t="s">
        <v>22</v>
      </c>
      <c r="B56" s="17" t="s">
        <v>16</v>
      </c>
      <c r="C56" s="103" t="e">
        <f>#REF!+#REF!+#REF!+#REF!+#REF!+#REF!+#REF!+#REF!+#REF!+Kultuuriüritused!C56</f>
        <v>#REF!</v>
      </c>
      <c r="D56" s="103" t="e">
        <f>#REF!+#REF!+#REF!+#REF!+#REF!+#REF!+#REF!+#REF!+#REF!+Kultuuriüritused!D56</f>
        <v>#REF!</v>
      </c>
      <c r="E56" s="103" t="e">
        <f>#REF!+#REF!+#REF!+#REF!+#REF!+#REF!+#REF!+#REF!+#REF!+Kultuuriüritused!E56</f>
        <v>#REF!</v>
      </c>
      <c r="F56" s="103" t="e">
        <f>#REF!+#REF!+#REF!+#REF!+#REF!+#REF!+#REF!+#REF!+#REF!+Kultuuriüritused!F56</f>
        <v>#REF!</v>
      </c>
      <c r="G56" s="51"/>
    </row>
    <row r="57" spans="1:7" x14ac:dyDescent="0.2">
      <c r="A57" s="11" t="s">
        <v>23</v>
      </c>
      <c r="B57" s="12" t="s">
        <v>24</v>
      </c>
      <c r="C57" s="102" t="e">
        <f>#REF!+#REF!+#REF!+#REF!+#REF!+#REF!+#REF!+#REF!+#REF!+Kultuuriüritused!C57</f>
        <v>#REF!</v>
      </c>
      <c r="D57" s="102" t="e">
        <f>#REF!+#REF!+#REF!+#REF!+#REF!+#REF!+#REF!+#REF!+#REF!+Kultuuriüritused!D57</f>
        <v>#REF!</v>
      </c>
      <c r="E57" s="102" t="e">
        <f>#REF!+#REF!+#REF!+#REF!+#REF!+#REF!+#REF!+#REF!+#REF!+Kultuuriüritused!E57</f>
        <v>#REF!</v>
      </c>
      <c r="F57" s="102" t="e">
        <f>#REF!+#REF!+#REF!+#REF!+#REF!+#REF!+#REF!+#REF!+#REF!+Kultuuriüritused!F57</f>
        <v>#REF!</v>
      </c>
      <c r="G57" s="20"/>
    </row>
    <row r="58" spans="1:7" x14ac:dyDescent="0.2">
      <c r="A58" s="16" t="s">
        <v>25</v>
      </c>
      <c r="B58" s="17" t="s">
        <v>26</v>
      </c>
      <c r="C58" s="103" t="e">
        <f>#REF!+#REF!+#REF!+#REF!+#REF!+#REF!+#REF!+#REF!+#REF!+Kultuuriüritused!C58</f>
        <v>#REF!</v>
      </c>
      <c r="D58" s="103" t="e">
        <f>#REF!+#REF!+#REF!+#REF!+#REF!+#REF!+#REF!+#REF!+#REF!+Kultuuriüritused!D58</f>
        <v>#REF!</v>
      </c>
      <c r="E58" s="103" t="e">
        <f>#REF!+#REF!+#REF!+#REF!+#REF!+#REF!+#REF!+#REF!+#REF!+Kultuuriüritused!E58</f>
        <v>#REF!</v>
      </c>
      <c r="F58" s="103" t="e">
        <f>#REF!+#REF!+#REF!+#REF!+#REF!+#REF!+#REF!+#REF!+#REF!+Kultuuriüritused!F58</f>
        <v>#REF!</v>
      </c>
      <c r="G58" s="56"/>
    </row>
    <row r="59" spans="1:7" x14ac:dyDescent="0.2">
      <c r="A59" s="16" t="s">
        <v>27</v>
      </c>
      <c r="B59" s="17" t="s">
        <v>28</v>
      </c>
      <c r="C59" s="103" t="e">
        <f>#REF!+#REF!+#REF!+#REF!+#REF!+#REF!+#REF!+#REF!+#REF!+Kultuuriüritused!C59</f>
        <v>#REF!</v>
      </c>
      <c r="D59" s="103" t="e">
        <f>#REF!+#REF!+#REF!+#REF!+#REF!+#REF!+#REF!+#REF!+#REF!+Kultuuriüritused!D59</f>
        <v>#REF!</v>
      </c>
      <c r="E59" s="103" t="e">
        <f>#REF!+#REF!+#REF!+#REF!+#REF!+#REF!+#REF!+#REF!+#REF!+Kultuuriüritused!E59</f>
        <v>#REF!</v>
      </c>
      <c r="F59" s="103" t="e">
        <f>#REF!+#REF!+#REF!+#REF!+#REF!+#REF!+#REF!+#REF!+#REF!+Kultuuriüritused!F59</f>
        <v>#REF!</v>
      </c>
      <c r="G59" s="56"/>
    </row>
    <row r="60" spans="1:7" x14ac:dyDescent="0.2">
      <c r="A60" s="16" t="s">
        <v>29</v>
      </c>
      <c r="B60" s="17" t="s">
        <v>12</v>
      </c>
      <c r="C60" s="103" t="e">
        <f>#REF!+#REF!+#REF!+#REF!+#REF!+#REF!+#REF!+#REF!+#REF!+Kultuuriüritused!C60</f>
        <v>#REF!</v>
      </c>
      <c r="D60" s="103" t="e">
        <f>#REF!+#REF!+#REF!+#REF!+#REF!+#REF!+#REF!+#REF!+#REF!+Kultuuriüritused!D60</f>
        <v>#REF!</v>
      </c>
      <c r="E60" s="103" t="e">
        <f>#REF!+#REF!+#REF!+#REF!+#REF!+#REF!+#REF!+#REF!+#REF!+Kultuuriüritused!E60</f>
        <v>#REF!</v>
      </c>
      <c r="F60" s="103" t="e">
        <f>#REF!+#REF!+#REF!+#REF!+#REF!+#REF!+#REF!+#REF!+#REF!+Kultuuriüritused!F60</f>
        <v>#REF!</v>
      </c>
      <c r="G60" s="56"/>
    </row>
    <row r="61" spans="1:7" x14ac:dyDescent="0.2">
      <c r="A61" s="16" t="s">
        <v>30</v>
      </c>
      <c r="B61" s="17" t="s">
        <v>14</v>
      </c>
      <c r="C61" s="103" t="e">
        <f>#REF!+#REF!+#REF!+#REF!+#REF!+#REF!+#REF!+#REF!+#REF!+Kultuuriüritused!C61</f>
        <v>#REF!</v>
      </c>
      <c r="D61" s="103" t="e">
        <f>#REF!+#REF!+#REF!+#REF!+#REF!+#REF!+#REF!+#REF!+#REF!+Kultuuriüritused!D61</f>
        <v>#REF!</v>
      </c>
      <c r="E61" s="103" t="e">
        <f>#REF!+#REF!+#REF!+#REF!+#REF!+#REF!+#REF!+#REF!+#REF!+Kultuuriüritused!E61</f>
        <v>#REF!</v>
      </c>
      <c r="F61" s="103" t="e">
        <f>#REF!+#REF!+#REF!+#REF!+#REF!+#REF!+#REF!+#REF!+#REF!+Kultuuriüritused!F61</f>
        <v>#REF!</v>
      </c>
      <c r="G61" s="56"/>
    </row>
    <row r="62" spans="1:7" x14ac:dyDescent="0.2">
      <c r="A62" s="16" t="s">
        <v>31</v>
      </c>
      <c r="B62" s="17" t="s">
        <v>32</v>
      </c>
      <c r="C62" s="103" t="e">
        <f>#REF!+#REF!+#REF!+#REF!+#REF!+#REF!+#REF!+#REF!+#REF!+Kultuuriüritused!C62</f>
        <v>#REF!</v>
      </c>
      <c r="D62" s="103" t="e">
        <f>#REF!+#REF!+#REF!+#REF!+#REF!+#REF!+#REF!+#REF!+#REF!+Kultuuriüritused!D62</f>
        <v>#REF!</v>
      </c>
      <c r="E62" s="103" t="e">
        <f>#REF!+#REF!+#REF!+#REF!+#REF!+#REF!+#REF!+#REF!+#REF!+Kultuuriüritused!E62</f>
        <v>#REF!</v>
      </c>
      <c r="F62" s="103" t="e">
        <f>#REF!+#REF!+#REF!+#REF!+#REF!+#REF!+#REF!+#REF!+#REF!+Kultuuriüritused!F62</f>
        <v>#REF!</v>
      </c>
      <c r="G62" s="56"/>
    </row>
    <row r="63" spans="1:7" x14ac:dyDescent="0.2">
      <c r="A63" s="16" t="s">
        <v>33</v>
      </c>
      <c r="B63" s="17" t="s">
        <v>34</v>
      </c>
      <c r="C63" s="103" t="e">
        <f>#REF!+#REF!+#REF!+#REF!+#REF!+#REF!+#REF!+#REF!+#REF!+Kultuuriüritused!C63</f>
        <v>#REF!</v>
      </c>
      <c r="D63" s="103" t="e">
        <f>#REF!+#REF!+#REF!+#REF!+#REF!+#REF!+#REF!+#REF!+#REF!+Kultuuriüritused!D63</f>
        <v>#REF!</v>
      </c>
      <c r="E63" s="103" t="e">
        <f>#REF!+#REF!+#REF!+#REF!+#REF!+#REF!+#REF!+#REF!+#REF!+Kultuuriüritused!E63</f>
        <v>#REF!</v>
      </c>
      <c r="F63" s="103" t="e">
        <f>#REF!+#REF!+#REF!+#REF!+#REF!+#REF!+#REF!+#REF!+#REF!+Kultuuriüritused!F63</f>
        <v>#REF!</v>
      </c>
      <c r="G63" s="56"/>
    </row>
    <row r="64" spans="1:7" x14ac:dyDescent="0.2">
      <c r="A64" s="11" t="s">
        <v>35</v>
      </c>
      <c r="B64" s="12" t="s">
        <v>36</v>
      </c>
      <c r="C64" s="102" t="e">
        <f>#REF!+#REF!+#REF!+#REF!+#REF!+#REF!+#REF!+#REF!+#REF!+Kultuuriüritused!C64</f>
        <v>#REF!</v>
      </c>
      <c r="D64" s="102" t="e">
        <f>#REF!+#REF!+#REF!+#REF!+#REF!+#REF!+#REF!+#REF!+#REF!+Kultuuriüritused!D64</f>
        <v>#REF!</v>
      </c>
      <c r="E64" s="102" t="e">
        <f>#REF!+#REF!+#REF!+#REF!+#REF!+#REF!+#REF!+#REF!+#REF!+Kultuuriüritused!E64</f>
        <v>#REF!</v>
      </c>
      <c r="F64" s="102" t="e">
        <f>#REF!+#REF!+#REF!+#REF!+#REF!+#REF!+#REF!+#REF!+#REF!+Kultuuriüritused!F64</f>
        <v>#REF!</v>
      </c>
      <c r="G64" s="20"/>
    </row>
    <row r="65" spans="1:7" x14ac:dyDescent="0.2">
      <c r="A65" s="16" t="s">
        <v>37</v>
      </c>
      <c r="B65" s="17" t="s">
        <v>38</v>
      </c>
      <c r="C65" s="103" t="e">
        <f>#REF!+#REF!+#REF!+#REF!+#REF!+#REF!+#REF!+#REF!+#REF!+Kultuuriüritused!C65</f>
        <v>#REF!</v>
      </c>
      <c r="D65" s="103" t="e">
        <f>#REF!+#REF!+#REF!+#REF!+#REF!+#REF!+#REF!+#REF!+#REF!+Kultuuriüritused!D65</f>
        <v>#REF!</v>
      </c>
      <c r="E65" s="103" t="e">
        <f>#REF!+#REF!+#REF!+#REF!+#REF!+#REF!+#REF!+#REF!+#REF!+Kultuuriüritused!E65</f>
        <v>#REF!</v>
      </c>
      <c r="F65" s="103" t="e">
        <f>#REF!+#REF!+#REF!+#REF!+#REF!+#REF!+#REF!+#REF!+#REF!+Kultuuriüritused!F65</f>
        <v>#REF!</v>
      </c>
      <c r="G65" s="56"/>
    </row>
    <row r="66" spans="1:7" x14ac:dyDescent="0.2">
      <c r="A66" s="16" t="s">
        <v>39</v>
      </c>
      <c r="B66" s="17" t="s">
        <v>40</v>
      </c>
      <c r="C66" s="103" t="e">
        <f>#REF!+#REF!+#REF!+#REF!+#REF!+#REF!+#REF!+#REF!+#REF!+Kultuuriüritused!C66</f>
        <v>#REF!</v>
      </c>
      <c r="D66" s="103" t="e">
        <f>#REF!+#REF!+#REF!+#REF!+#REF!+#REF!+#REF!+#REF!+#REF!+Kultuuriüritused!D66</f>
        <v>#REF!</v>
      </c>
      <c r="E66" s="103" t="e">
        <f>#REF!+#REF!+#REF!+#REF!+#REF!+#REF!+#REF!+#REF!+#REF!+Kultuuriüritused!E66</f>
        <v>#REF!</v>
      </c>
      <c r="F66" s="103" t="e">
        <f>#REF!+#REF!+#REF!+#REF!+#REF!+#REF!+#REF!+#REF!+#REF!+Kultuuriüritused!F66</f>
        <v>#REF!</v>
      </c>
      <c r="G66" s="56"/>
    </row>
    <row r="67" spans="1:7" x14ac:dyDescent="0.2">
      <c r="A67" s="16" t="s">
        <v>41</v>
      </c>
      <c r="B67" s="17" t="s">
        <v>42</v>
      </c>
      <c r="C67" s="103" t="e">
        <f>#REF!+#REF!+#REF!+#REF!+#REF!+#REF!+#REF!+#REF!+#REF!+Kultuuriüritused!C67</f>
        <v>#REF!</v>
      </c>
      <c r="D67" s="103" t="e">
        <f>#REF!+#REF!+#REF!+#REF!+#REF!+#REF!+#REF!+#REF!+#REF!+Kultuuriüritused!D67</f>
        <v>#REF!</v>
      </c>
      <c r="E67" s="103" t="e">
        <f>#REF!+#REF!+#REF!+#REF!+#REF!+#REF!+#REF!+#REF!+#REF!+Kultuuriüritused!E67</f>
        <v>#REF!</v>
      </c>
      <c r="F67" s="103" t="e">
        <f>#REF!+#REF!+#REF!+#REF!+#REF!+#REF!+#REF!+#REF!+#REF!+Kultuuriüritused!F67</f>
        <v>#REF!</v>
      </c>
      <c r="G67" s="56"/>
    </row>
    <row r="68" spans="1:7" x14ac:dyDescent="0.2">
      <c r="A68" s="16" t="s">
        <v>43</v>
      </c>
      <c r="B68" s="17" t="s">
        <v>44</v>
      </c>
      <c r="C68" s="103" t="e">
        <f>#REF!+#REF!+#REF!+#REF!+#REF!+#REF!+#REF!+#REF!+#REF!+Kultuuriüritused!C68</f>
        <v>#REF!</v>
      </c>
      <c r="D68" s="103" t="e">
        <f>#REF!+#REF!+#REF!+#REF!+#REF!+#REF!+#REF!+#REF!+#REF!+Kultuuriüritused!D68</f>
        <v>#REF!</v>
      </c>
      <c r="E68" s="103" t="e">
        <f>#REF!+#REF!+#REF!+#REF!+#REF!+#REF!+#REF!+#REF!+#REF!+Kultuuriüritused!E68</f>
        <v>#REF!</v>
      </c>
      <c r="F68" s="103">
        <v>0</v>
      </c>
      <c r="G68" s="56"/>
    </row>
    <row r="69" spans="1:7" x14ac:dyDescent="0.2">
      <c r="A69" s="16" t="s">
        <v>45</v>
      </c>
      <c r="B69" s="17" t="s">
        <v>46</v>
      </c>
      <c r="C69" s="103" t="e">
        <f>#REF!+#REF!+#REF!+#REF!+#REF!+#REF!+#REF!+#REF!+#REF!+Kultuuriüritused!C69</f>
        <v>#REF!</v>
      </c>
      <c r="D69" s="103" t="e">
        <f>#REF!+#REF!+#REF!+#REF!+#REF!+#REF!+#REF!+#REF!+#REF!+Kultuuriüritused!D69</f>
        <v>#REF!</v>
      </c>
      <c r="E69" s="103" t="e">
        <f>#REF!+#REF!+#REF!+#REF!+#REF!+#REF!+#REF!+#REF!+#REF!+Kultuuriüritused!E69</f>
        <v>#REF!</v>
      </c>
      <c r="F69" s="103" t="e">
        <f>#REF!+#REF!+#REF!+#REF!+#REF!+#REF!+#REF!+#REF!+#REF!+Kultuuriüritused!F69</f>
        <v>#REF!</v>
      </c>
      <c r="G69" s="56"/>
    </row>
    <row r="70" spans="1:7" x14ac:dyDescent="0.2">
      <c r="A70" s="16" t="s">
        <v>47</v>
      </c>
      <c r="B70" s="17" t="s">
        <v>48</v>
      </c>
      <c r="C70" s="103" t="e">
        <f>#REF!+#REF!+#REF!+#REF!+#REF!+#REF!+#REF!+#REF!+#REF!+Kultuuriüritused!C70</f>
        <v>#REF!</v>
      </c>
      <c r="D70" s="103" t="e">
        <f>#REF!+#REF!+#REF!+#REF!+#REF!+#REF!+#REF!+#REF!+#REF!+Kultuuriüritused!D70</f>
        <v>#REF!</v>
      </c>
      <c r="E70" s="103" t="e">
        <f>#REF!+#REF!+#REF!+#REF!+#REF!+#REF!+#REF!+#REF!+#REF!+Kultuuriüritused!E70</f>
        <v>#REF!</v>
      </c>
      <c r="F70" s="103" t="e">
        <f>#REF!+#REF!+#REF!+#REF!+#REF!+#REF!+#REF!+#REF!+#REF!+Kultuuriüritused!F70</f>
        <v>#REF!</v>
      </c>
      <c r="G70" s="56"/>
    </row>
    <row r="71" spans="1:7" x14ac:dyDescent="0.2">
      <c r="A71" s="11" t="s">
        <v>49</v>
      </c>
      <c r="B71" s="13" t="s">
        <v>50</v>
      </c>
      <c r="C71" s="102" t="e">
        <f>#REF!+#REF!+#REF!+#REF!+#REF!+#REF!+#REF!+#REF!+#REF!+Kultuuriüritused!C71</f>
        <v>#REF!</v>
      </c>
      <c r="D71" s="102" t="e">
        <f>#REF!+#REF!+#REF!+#REF!+#REF!+#REF!+#REF!+#REF!+#REF!+Kultuuriüritused!D71</f>
        <v>#REF!</v>
      </c>
      <c r="E71" s="102" t="e">
        <f>#REF!+#REF!+#REF!+#REF!+#REF!+#REF!+#REF!+#REF!+#REF!+Kultuuriüritused!E71</f>
        <v>#REF!</v>
      </c>
      <c r="F71" s="102" t="e">
        <f>#REF!+#REF!+#REF!+#REF!+#REF!+#REF!+#REF!+#REF!+#REF!+Kultuuriüritused!F71</f>
        <v>#REF!</v>
      </c>
      <c r="G71" s="20"/>
    </row>
    <row r="72" spans="1:7" x14ac:dyDescent="0.2">
      <c r="A72" s="16" t="s">
        <v>51</v>
      </c>
      <c r="B72" s="17" t="s">
        <v>52</v>
      </c>
      <c r="C72" s="103" t="e">
        <f>#REF!+#REF!+#REF!+#REF!+#REF!+#REF!+#REF!+#REF!+#REF!+Kultuuriüritused!C72</f>
        <v>#REF!</v>
      </c>
      <c r="D72" s="103" t="e">
        <f>#REF!+#REF!+#REF!+#REF!+#REF!+#REF!+#REF!+#REF!+#REF!+Kultuuriüritused!D72</f>
        <v>#REF!</v>
      </c>
      <c r="E72" s="103" t="e">
        <f>#REF!+#REF!+#REF!+#REF!+#REF!+#REF!+#REF!+#REF!+#REF!+Kultuuriüritused!E72</f>
        <v>#REF!</v>
      </c>
      <c r="F72" s="103" t="e">
        <f>#REF!+#REF!+#REF!+#REF!+#REF!+#REF!+#REF!+#REF!+#REF!+Kultuuriüritused!F72</f>
        <v>#REF!</v>
      </c>
      <c r="G72" s="51"/>
    </row>
    <row r="73" spans="1:7" x14ac:dyDescent="0.2">
      <c r="A73" s="16" t="s">
        <v>53</v>
      </c>
      <c r="B73" s="17" t="s">
        <v>54</v>
      </c>
      <c r="C73" s="103" t="e">
        <f>#REF!+#REF!+#REF!+#REF!+#REF!+#REF!+#REF!+#REF!+#REF!+Kultuuriüritused!C73</f>
        <v>#REF!</v>
      </c>
      <c r="D73" s="103" t="e">
        <f>#REF!+#REF!+#REF!+#REF!+#REF!+#REF!+#REF!+#REF!+#REF!+Kultuuriüritused!D73</f>
        <v>#REF!</v>
      </c>
      <c r="E73" s="103" t="e">
        <f>#REF!+#REF!+#REF!+#REF!+#REF!+#REF!+#REF!+#REF!+#REF!+Kultuuriüritused!E73</f>
        <v>#REF!</v>
      </c>
      <c r="F73" s="103" t="e">
        <f>#REF!+#REF!+#REF!+#REF!+#REF!+#REF!+#REF!+#REF!+#REF!+Kultuuriüritused!F73</f>
        <v>#REF!</v>
      </c>
      <c r="G73" s="51"/>
    </row>
    <row r="74" spans="1:7" x14ac:dyDescent="0.2">
      <c r="A74" s="16" t="s">
        <v>70</v>
      </c>
      <c r="B74" s="17" t="s">
        <v>71</v>
      </c>
      <c r="C74" s="103" t="e">
        <f>#REF!+#REF!+#REF!+#REF!+#REF!+#REF!+#REF!+#REF!+#REF!+Kultuuriüritused!C74</f>
        <v>#REF!</v>
      </c>
      <c r="D74" s="103" t="e">
        <f>#REF!+#REF!+#REF!+#REF!+#REF!+#REF!+#REF!+#REF!+#REF!+Kultuuriüritused!D74</f>
        <v>#REF!</v>
      </c>
      <c r="E74" s="103" t="e">
        <f>#REF!+#REF!+#REF!+#REF!+#REF!+#REF!+#REF!+#REF!+#REF!+Kultuuriüritused!E74</f>
        <v>#REF!</v>
      </c>
      <c r="F74" s="103" t="e">
        <f>#REF!+#REF!+#REF!+#REF!+#REF!+#REF!+#REF!+#REF!+#REF!+Kultuuriüritused!F74</f>
        <v>#REF!</v>
      </c>
      <c r="G74" s="51"/>
    </row>
    <row r="75" spans="1:7" x14ac:dyDescent="0.2">
      <c r="A75" s="16" t="s">
        <v>72</v>
      </c>
      <c r="B75" s="17" t="s">
        <v>73</v>
      </c>
      <c r="C75" s="103" t="e">
        <f>#REF!+#REF!+#REF!+#REF!+#REF!+#REF!+#REF!+#REF!+#REF!+Kultuuriüritused!C75</f>
        <v>#REF!</v>
      </c>
      <c r="D75" s="103" t="e">
        <f>#REF!+#REF!+#REF!+#REF!+#REF!+#REF!+#REF!+#REF!+#REF!+Kultuuriüritused!D75</f>
        <v>#REF!</v>
      </c>
      <c r="E75" s="103" t="e">
        <f>#REF!+#REF!+#REF!+#REF!+#REF!+#REF!+#REF!+#REF!+#REF!+Kultuuriüritused!E75</f>
        <v>#REF!</v>
      </c>
      <c r="F75" s="103" t="e">
        <f>#REF!+#REF!+#REF!+#REF!+#REF!+#REF!+#REF!+#REF!+#REF!+Kultuuriüritused!F75</f>
        <v>#REF!</v>
      </c>
      <c r="G75" s="51"/>
    </row>
    <row r="76" spans="1:7" x14ac:dyDescent="0.2">
      <c r="A76" s="16" t="s">
        <v>74</v>
      </c>
      <c r="B76" s="17" t="s">
        <v>75</v>
      </c>
      <c r="C76" s="103" t="e">
        <f>#REF!+#REF!+#REF!+#REF!+#REF!+#REF!+#REF!+#REF!+#REF!+Kultuuriüritused!C76</f>
        <v>#REF!</v>
      </c>
      <c r="D76" s="103" t="e">
        <f>#REF!+#REF!+#REF!+#REF!+#REF!+#REF!+#REF!+#REF!+#REF!+Kultuuriüritused!D76</f>
        <v>#REF!</v>
      </c>
      <c r="E76" s="103" t="e">
        <f>#REF!+#REF!+#REF!+#REF!+#REF!+#REF!+#REF!+#REF!+#REF!+Kultuuriüritused!E76</f>
        <v>#REF!</v>
      </c>
      <c r="F76" s="103" t="e">
        <f>#REF!+#REF!+#REF!+#REF!+#REF!+#REF!+#REF!+#REF!+#REF!+Kultuuriüritused!F76</f>
        <v>#REF!</v>
      </c>
      <c r="G76" s="51"/>
    </row>
    <row r="77" spans="1:7" x14ac:dyDescent="0.2">
      <c r="A77" s="16" t="s">
        <v>76</v>
      </c>
      <c r="B77" s="17" t="s">
        <v>77</v>
      </c>
      <c r="C77" s="103" t="e">
        <f>#REF!+#REF!+#REF!+#REF!+#REF!+#REF!+#REF!+#REF!+#REF!+Kultuuriüritused!C77</f>
        <v>#REF!</v>
      </c>
      <c r="D77" s="103" t="e">
        <f>#REF!+#REF!+#REF!+#REF!+#REF!+#REF!+#REF!+#REF!+#REF!+Kultuuriüritused!D77</f>
        <v>#REF!</v>
      </c>
      <c r="E77" s="103" t="e">
        <f>#REF!+#REF!+#REF!+#REF!+#REF!+#REF!+#REF!+#REF!+#REF!+Kultuuriüritused!E77</f>
        <v>#REF!</v>
      </c>
      <c r="F77" s="103" t="e">
        <f>#REF!+#REF!+#REF!+#REF!+#REF!+#REF!+#REF!+#REF!+#REF!+Kultuuriüritused!F77</f>
        <v>#REF!</v>
      </c>
      <c r="G77" s="51"/>
    </row>
    <row r="78" spans="1:7" hidden="1" x14ac:dyDescent="0.2">
      <c r="A78" s="11" t="s">
        <v>78</v>
      </c>
      <c r="B78" s="24" t="s">
        <v>79</v>
      </c>
      <c r="C78" s="102" t="e">
        <f>#REF!+#REF!+#REF!+#REF!+#REF!+#REF!+#REF!+#REF!+#REF!+Kultuuriüritused!C78</f>
        <v>#REF!</v>
      </c>
      <c r="D78" s="102" t="e">
        <f>#REF!+#REF!+#REF!+#REF!+#REF!+#REF!+#REF!+#REF!+#REF!+Kultuuriüritused!D78</f>
        <v>#REF!</v>
      </c>
      <c r="E78" s="102" t="e">
        <f>#REF!+#REF!+#REF!+#REF!+#REF!+#REF!+#REF!+#REF!+#REF!+Kultuuriüritused!E78</f>
        <v>#REF!</v>
      </c>
      <c r="F78" s="58"/>
      <c r="G78" s="58"/>
    </row>
    <row r="79" spans="1:7" hidden="1" x14ac:dyDescent="0.2">
      <c r="A79" s="11" t="s">
        <v>80</v>
      </c>
      <c r="B79" s="12" t="s">
        <v>81</v>
      </c>
      <c r="C79" s="102" t="e">
        <f>#REF!+#REF!+#REF!+#REF!+#REF!+#REF!+#REF!+#REF!+#REF!+Kultuuriüritused!C79</f>
        <v>#REF!</v>
      </c>
      <c r="D79" s="102" t="e">
        <f>#REF!+#REF!+#REF!+#REF!+#REF!+#REF!+#REF!+#REF!+#REF!+Kultuuriüritused!D79</f>
        <v>#REF!</v>
      </c>
      <c r="E79" s="102" t="e">
        <f>#REF!+#REF!+#REF!+#REF!+#REF!+#REF!+#REF!+#REF!+#REF!+Kultuuriüritused!E79</f>
        <v>#REF!</v>
      </c>
      <c r="F79" s="57"/>
      <c r="G79" s="57"/>
    </row>
    <row r="80" spans="1:7" x14ac:dyDescent="0.2">
      <c r="A80" s="11" t="s">
        <v>82</v>
      </c>
      <c r="B80" s="12" t="s">
        <v>83</v>
      </c>
      <c r="C80" s="102" t="e">
        <f>#REF!+#REF!+#REF!+#REF!+#REF!+#REF!+#REF!+#REF!+#REF!+Kultuuriüritused!C80</f>
        <v>#REF!</v>
      </c>
      <c r="D80" s="102" t="e">
        <f>#REF!+#REF!+#REF!+#REF!+#REF!+#REF!+#REF!+#REF!+#REF!+Kultuuriüritused!D80</f>
        <v>#REF!</v>
      </c>
      <c r="E80" s="102" t="e">
        <f>#REF!+#REF!+#REF!+#REF!+#REF!+#REF!+#REF!+#REF!+#REF!+Kultuuriüritused!E80</f>
        <v>#REF!</v>
      </c>
      <c r="F80" s="102" t="e">
        <f>#REF!+#REF!+#REF!+#REF!+#REF!+#REF!+#REF!+#REF!+#REF!+Kultuuriüritused!F80</f>
        <v>#REF!</v>
      </c>
      <c r="G80" s="20"/>
    </row>
    <row r="81" spans="1:7" x14ac:dyDescent="0.2">
      <c r="A81" s="16" t="s">
        <v>84</v>
      </c>
      <c r="B81" s="17" t="s">
        <v>85</v>
      </c>
      <c r="C81" s="103" t="e">
        <f>#REF!+#REF!+#REF!+#REF!+#REF!+#REF!+#REF!+#REF!+#REF!+Kultuuriüritused!C81</f>
        <v>#REF!</v>
      </c>
      <c r="D81" s="103" t="e">
        <f>#REF!+#REF!+#REF!+#REF!+#REF!+#REF!+#REF!+#REF!+#REF!+Kultuuriüritused!D81</f>
        <v>#REF!</v>
      </c>
      <c r="E81" s="103" t="e">
        <f>#REF!+#REF!+#REF!+#REF!+#REF!+#REF!+#REF!+#REF!+#REF!+Kultuuriüritused!E81</f>
        <v>#REF!</v>
      </c>
      <c r="F81" s="103" t="e">
        <f>#REF!+#REF!+#REF!+#REF!+#REF!+#REF!+#REF!+#REF!+#REF!+Kultuuriüritused!F81</f>
        <v>#REF!</v>
      </c>
      <c r="G81" s="56"/>
    </row>
    <row r="82" spans="1:7" x14ac:dyDescent="0.2">
      <c r="A82" s="16" t="s">
        <v>86</v>
      </c>
      <c r="B82" s="17" t="s">
        <v>87</v>
      </c>
      <c r="C82" s="103" t="e">
        <f>#REF!+#REF!+#REF!+#REF!+#REF!+#REF!+#REF!+#REF!+#REF!+Kultuuriüritused!C82</f>
        <v>#REF!</v>
      </c>
      <c r="D82" s="103" t="e">
        <f>#REF!+#REF!+#REF!+#REF!+#REF!+#REF!+#REF!+#REF!+#REF!+Kultuuriüritused!D82</f>
        <v>#REF!</v>
      </c>
      <c r="E82" s="103" t="e">
        <f>#REF!+#REF!+#REF!+#REF!+#REF!+#REF!+#REF!+#REF!+#REF!+Kultuuriüritused!E82</f>
        <v>#REF!</v>
      </c>
      <c r="F82" s="103" t="e">
        <f>#REF!+#REF!+#REF!+#REF!+#REF!+#REF!+#REF!+#REF!+#REF!+Kultuuriüritused!F82</f>
        <v>#REF!</v>
      </c>
      <c r="G82" s="56"/>
    </row>
    <row r="83" spans="1:7" x14ac:dyDescent="0.2">
      <c r="A83" s="16" t="s">
        <v>88</v>
      </c>
      <c r="B83" s="17" t="s">
        <v>89</v>
      </c>
      <c r="C83" s="103" t="e">
        <f>#REF!+#REF!+#REF!+#REF!+#REF!+#REF!+#REF!+#REF!+#REF!+Kultuuriüritused!C83</f>
        <v>#REF!</v>
      </c>
      <c r="D83" s="103" t="e">
        <f>#REF!+#REF!+#REF!+#REF!+#REF!+#REF!+#REF!+#REF!+#REF!+Kultuuriüritused!D83</f>
        <v>#REF!</v>
      </c>
      <c r="E83" s="103" t="e">
        <f>#REF!+#REF!+#REF!+#REF!+#REF!+#REF!+#REF!+#REF!+#REF!+Kultuuriüritused!E83</f>
        <v>#REF!</v>
      </c>
      <c r="F83" s="103" t="e">
        <f>#REF!+#REF!+#REF!+#REF!+#REF!+#REF!+#REF!+#REF!+#REF!+Kultuuriüritused!F83</f>
        <v>#REF!</v>
      </c>
      <c r="G83" s="56"/>
    </row>
    <row r="84" spans="1:7" x14ac:dyDescent="0.2">
      <c r="A84" s="11" t="s">
        <v>90</v>
      </c>
      <c r="B84" s="12" t="s">
        <v>91</v>
      </c>
      <c r="C84" s="102" t="e">
        <f>#REF!+#REF!+#REF!+#REF!+#REF!+#REF!+#REF!+#REF!+#REF!+Kultuuriüritused!C84</f>
        <v>#REF!</v>
      </c>
      <c r="D84" s="102" t="e">
        <f>#REF!+#REF!+#REF!+#REF!+#REF!+#REF!+#REF!+#REF!+#REF!+Kultuuriüritused!D84</f>
        <v>#REF!</v>
      </c>
      <c r="E84" s="102" t="e">
        <f>#REF!+#REF!+#REF!+#REF!+#REF!+#REF!+#REF!+#REF!+#REF!+Kultuuriüritused!E84</f>
        <v>#REF!</v>
      </c>
      <c r="F84" s="102" t="e">
        <f>#REF!+#REF!+#REF!+#REF!+#REF!+#REF!+#REF!+#REF!+#REF!+Kultuuriüritused!F84</f>
        <v>#REF!</v>
      </c>
      <c r="G84" s="57"/>
    </row>
    <row r="85" spans="1:7" x14ac:dyDescent="0.2">
      <c r="A85" s="11" t="s">
        <v>92</v>
      </c>
      <c r="B85" s="12" t="s">
        <v>93</v>
      </c>
      <c r="C85" s="102" t="e">
        <f>#REF!+#REF!+#REF!+#REF!+#REF!+#REF!+#REF!+#REF!+#REF!+Kultuuriüritused!C85</f>
        <v>#REF!</v>
      </c>
      <c r="D85" s="102" t="e">
        <f>#REF!+#REF!+#REF!+#REF!+#REF!+#REF!+#REF!+#REF!+#REF!+Kultuuriüritused!D85</f>
        <v>#REF!</v>
      </c>
      <c r="E85" s="102" t="e">
        <f>#REF!+#REF!+#REF!+#REF!+#REF!+#REF!+#REF!+#REF!+#REF!+Kultuuriüritused!E85</f>
        <v>#REF!</v>
      </c>
      <c r="F85" s="102" t="e">
        <f>#REF!+#REF!+#REF!+#REF!+#REF!+#REF!+#REF!+#REF!+#REF!+Kultuuriüritused!F85</f>
        <v>#REF!</v>
      </c>
      <c r="G85" s="20"/>
    </row>
    <row r="86" spans="1:7" x14ac:dyDescent="0.2">
      <c r="A86" s="16" t="s">
        <v>94</v>
      </c>
      <c r="B86" s="17" t="s">
        <v>95</v>
      </c>
      <c r="C86" s="103" t="e">
        <f>#REF!+#REF!+#REF!+#REF!+#REF!+#REF!+#REF!+#REF!+#REF!+Kultuuriüritused!C86</f>
        <v>#REF!</v>
      </c>
      <c r="D86" s="103" t="e">
        <f>#REF!+#REF!+#REF!+#REF!+#REF!+#REF!+#REF!+#REF!+#REF!+Kultuuriüritused!D86</f>
        <v>#REF!</v>
      </c>
      <c r="E86" s="103" t="e">
        <f>#REF!+#REF!+#REF!+#REF!+#REF!+#REF!+#REF!+#REF!+#REF!+Kultuuriüritused!E86</f>
        <v>#REF!</v>
      </c>
      <c r="F86" s="103" t="e">
        <f>#REF!+#REF!+#REF!+#REF!+#REF!+#REF!+#REF!+#REF!+#REF!+Kultuuriüritused!F86</f>
        <v>#REF!</v>
      </c>
      <c r="G86" s="56"/>
    </row>
    <row r="87" spans="1:7" x14ac:dyDescent="0.2">
      <c r="A87" s="16" t="s">
        <v>96</v>
      </c>
      <c r="B87" s="17" t="s">
        <v>97</v>
      </c>
      <c r="C87" s="103" t="e">
        <f>#REF!+#REF!+#REF!+#REF!+#REF!+#REF!+#REF!+#REF!+#REF!+Kultuuriüritused!C87</f>
        <v>#REF!</v>
      </c>
      <c r="D87" s="103" t="e">
        <f>#REF!+#REF!+#REF!+#REF!+#REF!+#REF!+#REF!+#REF!+#REF!+Kultuuriüritused!D87</f>
        <v>#REF!</v>
      </c>
      <c r="E87" s="103" t="e">
        <f>#REF!+#REF!+#REF!+#REF!+#REF!+#REF!+#REF!+#REF!+#REF!+Kultuuriüritused!E87</f>
        <v>#REF!</v>
      </c>
      <c r="F87" s="103" t="e">
        <f>#REF!+#REF!+#REF!+#REF!+#REF!+#REF!+#REF!+#REF!+#REF!+Kultuuriüritused!F87</f>
        <v>#REF!</v>
      </c>
      <c r="G87" s="56"/>
    </row>
    <row r="88" spans="1:7" x14ac:dyDescent="0.2">
      <c r="A88" s="16" t="s">
        <v>98</v>
      </c>
      <c r="B88" s="17" t="s">
        <v>99</v>
      </c>
      <c r="C88" s="103" t="e">
        <f>#REF!+#REF!+#REF!+#REF!+#REF!+#REF!+#REF!+#REF!+#REF!+Kultuuriüritused!C88</f>
        <v>#REF!</v>
      </c>
      <c r="D88" s="103" t="e">
        <f>#REF!+#REF!+#REF!+#REF!+#REF!+#REF!+#REF!+#REF!+#REF!+Kultuuriüritused!D88</f>
        <v>#REF!</v>
      </c>
      <c r="E88" s="103" t="e">
        <f>#REF!+#REF!+#REF!+#REF!+#REF!+#REF!+#REF!+#REF!+#REF!+Kultuuriüritused!E88</f>
        <v>#REF!</v>
      </c>
      <c r="F88" s="103" t="e">
        <f>#REF!+#REF!+#REF!+#REF!+#REF!+#REF!+#REF!+#REF!+#REF!+Kultuuriüritused!F88</f>
        <v>#REF!</v>
      </c>
      <c r="G88" s="56"/>
    </row>
    <row r="89" spans="1:7" x14ac:dyDescent="0.2">
      <c r="A89" s="16" t="s">
        <v>100</v>
      </c>
      <c r="B89" s="17" t="s">
        <v>101</v>
      </c>
      <c r="C89" s="103" t="e">
        <f>#REF!+#REF!+#REF!+#REF!+#REF!+#REF!+#REF!+#REF!+#REF!+Kultuuriüritused!C89</f>
        <v>#REF!</v>
      </c>
      <c r="D89" s="103" t="e">
        <f>#REF!+#REF!+#REF!+#REF!+#REF!+#REF!+#REF!+#REF!+#REF!+Kultuuriüritused!D89</f>
        <v>#REF!</v>
      </c>
      <c r="E89" s="103" t="e">
        <f>#REF!+#REF!+#REF!+#REF!+#REF!+#REF!+#REF!+#REF!+#REF!+Kultuuriüritused!E89</f>
        <v>#REF!</v>
      </c>
      <c r="F89" s="103" t="e">
        <f>#REF!+#REF!+#REF!+#REF!+#REF!+#REF!+#REF!+#REF!+#REF!+Kultuuriüritused!F89</f>
        <v>#REF!</v>
      </c>
      <c r="G89" s="56"/>
    </row>
    <row r="90" spans="1:7" x14ac:dyDescent="0.2">
      <c r="A90" s="16" t="s">
        <v>102</v>
      </c>
      <c r="B90" s="17" t="s">
        <v>103</v>
      </c>
      <c r="C90" s="103" t="e">
        <f>#REF!+#REF!+#REF!+#REF!+#REF!+#REF!+#REF!+#REF!+#REF!+Kultuuriüritused!C90</f>
        <v>#REF!</v>
      </c>
      <c r="D90" s="103" t="e">
        <f>#REF!+#REF!+#REF!+#REF!+#REF!+#REF!+#REF!+#REF!+#REF!+Kultuuriüritused!D90</f>
        <v>#REF!</v>
      </c>
      <c r="E90" s="103" t="e">
        <f>#REF!+#REF!+#REF!+#REF!+#REF!+#REF!+#REF!+#REF!+#REF!+Kultuuriüritused!E90</f>
        <v>#REF!</v>
      </c>
      <c r="F90" s="103" t="e">
        <f>#REF!+#REF!+#REF!+#REF!+#REF!+#REF!+#REF!+#REF!+#REF!+Kultuuriüritused!F90</f>
        <v>#REF!</v>
      </c>
      <c r="G90" s="56"/>
    </row>
    <row r="91" spans="1:7" x14ac:dyDescent="0.2">
      <c r="A91" s="11" t="s">
        <v>104</v>
      </c>
      <c r="B91" s="12" t="s">
        <v>105</v>
      </c>
      <c r="C91" s="102" t="e">
        <f>#REF!+#REF!+#REF!+#REF!+#REF!+#REF!+#REF!+#REF!+#REF!+Kultuuriüritused!C91</f>
        <v>#REF!</v>
      </c>
      <c r="D91" s="102" t="e">
        <f>#REF!+#REF!+#REF!+#REF!+#REF!+#REF!+#REF!+#REF!+#REF!+Kultuuriüritused!D91</f>
        <v>#REF!</v>
      </c>
      <c r="E91" s="102" t="e">
        <f>#REF!+#REF!+#REF!+#REF!+#REF!+#REF!+#REF!+#REF!+#REF!+Kultuuriüritused!E91</f>
        <v>#REF!</v>
      </c>
      <c r="F91" s="102" t="e">
        <f>#REF!+#REF!+#REF!+#REF!+#REF!+#REF!+#REF!+#REF!+#REF!+Kultuuriüritused!F91</f>
        <v>#REF!</v>
      </c>
      <c r="G91" s="57"/>
    </row>
    <row r="92" spans="1:7" hidden="1" x14ac:dyDescent="0.2">
      <c r="A92" s="11" t="s">
        <v>106</v>
      </c>
      <c r="B92" s="12" t="s">
        <v>107</v>
      </c>
      <c r="C92" s="102" t="e">
        <f>#REF!+#REF!+#REF!+#REF!+#REF!+#REF!+#REF!+#REF!+#REF!+Kultuuriüritused!C92</f>
        <v>#REF!</v>
      </c>
      <c r="D92" s="102" t="e">
        <f>#REF!+#REF!+#REF!+#REF!+#REF!+#REF!+#REF!+#REF!+#REF!+Kultuuriüritused!D92</f>
        <v>#REF!</v>
      </c>
      <c r="E92" s="102" t="e">
        <f>#REF!+#REF!+#REF!+#REF!+#REF!+#REF!+#REF!+#REF!+#REF!+Kultuuriüritused!E92</f>
        <v>#REF!</v>
      </c>
      <c r="F92" s="57"/>
      <c r="G92" s="57"/>
    </row>
    <row r="93" spans="1:7" hidden="1" x14ac:dyDescent="0.2">
      <c r="A93" s="11" t="s">
        <v>108</v>
      </c>
      <c r="B93" s="12" t="s">
        <v>109</v>
      </c>
      <c r="C93" s="102" t="e">
        <f>#REF!+#REF!+#REF!+#REF!+#REF!+#REF!+#REF!+#REF!+#REF!+Kultuuriüritused!C93</f>
        <v>#REF!</v>
      </c>
      <c r="D93" s="102" t="e">
        <f>#REF!+#REF!+#REF!+#REF!+#REF!+#REF!+#REF!+#REF!+#REF!+Kultuuriüritused!D93</f>
        <v>#REF!</v>
      </c>
      <c r="E93" s="102" t="e">
        <f>#REF!+#REF!+#REF!+#REF!+#REF!+#REF!+#REF!+#REF!+#REF!+Kultuuriüritused!E93</f>
        <v>#REF!</v>
      </c>
      <c r="F93" s="57"/>
      <c r="G93" s="57"/>
    </row>
    <row r="94" spans="1:7" x14ac:dyDescent="0.2">
      <c r="A94" s="11" t="s">
        <v>110</v>
      </c>
      <c r="B94" s="12" t="s">
        <v>111</v>
      </c>
      <c r="C94" s="102" t="e">
        <f>#REF!+#REF!+#REF!+#REF!+#REF!+#REF!+#REF!+#REF!+#REF!+Kultuuriüritused!C94</f>
        <v>#REF!</v>
      </c>
      <c r="D94" s="102" t="e">
        <f>#REF!+#REF!+#REF!+#REF!+#REF!+#REF!+#REF!+#REF!+#REF!+Kultuuriüritused!D94</f>
        <v>#REF!</v>
      </c>
      <c r="E94" s="102" t="e">
        <f>#REF!+#REF!+#REF!+#REF!+#REF!+#REF!+#REF!+#REF!+#REF!+Kultuuriüritused!E94</f>
        <v>#REF!</v>
      </c>
      <c r="F94" s="102" t="e">
        <f>#REF!+#REF!+#REF!+#REF!+#REF!+#REF!+#REF!+#REF!+#REF!+Kultuuriüritused!F94</f>
        <v>#REF!</v>
      </c>
      <c r="G94" s="57"/>
    </row>
    <row r="95" spans="1:7" x14ac:dyDescent="0.2">
      <c r="A95" s="45" t="s">
        <v>188</v>
      </c>
      <c r="B95" s="44" t="s">
        <v>187</v>
      </c>
      <c r="C95" s="49" t="e">
        <f>#REF!+#REF!+#REF!+#REF!+#REF!+#REF!+#REF!+#REF!+#REF!+Kultuuriüritused!C95</f>
        <v>#REF!</v>
      </c>
      <c r="D95" s="49" t="e">
        <f>#REF!+#REF!+#REF!+#REF!+#REF!+#REF!+#REF!+#REF!+#REF!+Kultuuriüritused!D95</f>
        <v>#REF!</v>
      </c>
      <c r="E95" s="49" t="e">
        <f>#REF!+#REF!+#REF!+#REF!+#REF!+#REF!+#REF!+#REF!+#REF!+Kultuuriüritused!E95</f>
        <v>#REF!</v>
      </c>
      <c r="F95" s="49" t="e">
        <f>#REF!+#REF!+#REF!+#REF!+#REF!+#REF!+#REF!+#REF!+#REF!+Kultuuriüritused!F95</f>
        <v>#REF!</v>
      </c>
      <c r="G95" s="49"/>
    </row>
    <row r="96" spans="1:7" x14ac:dyDescent="0.2">
      <c r="A96" s="11" t="s">
        <v>112</v>
      </c>
      <c r="B96" s="12" t="s">
        <v>113</v>
      </c>
      <c r="C96" s="102" t="e">
        <f>#REF!+#REF!+#REF!+#REF!+#REF!+#REF!+#REF!+#REF!+#REF!+Kultuuriüritused!C96</f>
        <v>#REF!</v>
      </c>
      <c r="D96" s="102" t="e">
        <f>#REF!+#REF!+#REF!+#REF!+#REF!+#REF!+#REF!+#REF!+#REF!+Kultuuriüritused!D96</f>
        <v>#REF!</v>
      </c>
      <c r="E96" s="102" t="e">
        <f>#REF!+#REF!+#REF!+#REF!+#REF!+#REF!+#REF!+#REF!+#REF!+Kultuuriüritused!E96</f>
        <v>#REF!</v>
      </c>
      <c r="F96" s="102" t="e">
        <f>#REF!+#REF!+#REF!+#REF!+#REF!+#REF!+#REF!+#REF!+#REF!+Kultuuriüritused!F96</f>
        <v>#REF!</v>
      </c>
      <c r="G96" s="57"/>
    </row>
    <row r="97" spans="1:7" x14ac:dyDescent="0.2">
      <c r="A97" s="11" t="s">
        <v>114</v>
      </c>
      <c r="B97" s="12" t="s">
        <v>115</v>
      </c>
      <c r="C97" s="102" t="e">
        <f>#REF!+#REF!+#REF!+#REF!+#REF!+#REF!+#REF!+#REF!+#REF!+Kultuuriüritused!C97</f>
        <v>#REF!</v>
      </c>
      <c r="D97" s="102" t="e">
        <f>#REF!+#REF!+#REF!+#REF!+#REF!+#REF!+#REF!+#REF!+#REF!+Kultuuriüritused!D97</f>
        <v>#REF!</v>
      </c>
      <c r="E97" s="102" t="e">
        <f>#REF!+#REF!+#REF!+#REF!+#REF!+#REF!+#REF!+#REF!+#REF!+Kultuuriüritused!E97</f>
        <v>#REF!</v>
      </c>
      <c r="F97" s="102" t="e">
        <f>#REF!+#REF!+#REF!+#REF!+#REF!+#REF!+#REF!+#REF!+#REF!+Kultuuriüritused!F97</f>
        <v>#REF!</v>
      </c>
      <c r="G97" s="57"/>
    </row>
    <row r="98" spans="1:7" x14ac:dyDescent="0.2">
      <c r="A98" s="45" t="s">
        <v>180</v>
      </c>
      <c r="B98" s="46" t="s">
        <v>178</v>
      </c>
      <c r="C98" s="49" t="e">
        <f>#REF!+#REF!+#REF!+#REF!+#REF!+#REF!+#REF!+#REF!+#REF!+Kultuuriüritused!C98</f>
        <v>#REF!</v>
      </c>
      <c r="D98" s="49" t="e">
        <f>#REF!+#REF!+#REF!+#REF!+#REF!+#REF!+#REF!+#REF!+#REF!+Kultuuriüritused!D98</f>
        <v>#REF!</v>
      </c>
      <c r="E98" s="49" t="e">
        <f>#REF!+#REF!+#REF!+#REF!+#REF!+#REF!+#REF!+#REF!+#REF!+Kultuuriüritused!E98</f>
        <v>#REF!</v>
      </c>
      <c r="F98" s="49" t="e">
        <f>#REF!+#REF!+#REF!+#REF!+#REF!+#REF!+#REF!+#REF!+#REF!+Kultuuriüritused!F98</f>
        <v>#REF!</v>
      </c>
      <c r="G98" s="49"/>
    </row>
    <row r="99" spans="1:7" x14ac:dyDescent="0.2">
      <c r="A99" s="11" t="s">
        <v>116</v>
      </c>
      <c r="B99" s="12" t="s">
        <v>117</v>
      </c>
      <c r="C99" s="102" t="e">
        <f>#REF!+#REF!+#REF!+#REF!+#REF!+#REF!+#REF!+#REF!+#REF!+Kultuuriüritused!C99</f>
        <v>#REF!</v>
      </c>
      <c r="D99" s="102" t="e">
        <f>#REF!+#REF!+#REF!+#REF!+#REF!+#REF!+#REF!+#REF!+#REF!+Kultuuriüritused!D99</f>
        <v>#REF!</v>
      </c>
      <c r="E99" s="102" t="e">
        <f>#REF!+#REF!+#REF!+#REF!+#REF!+#REF!+#REF!+#REF!+#REF!+Kultuuriüritused!E99</f>
        <v>#REF!</v>
      </c>
      <c r="F99" s="102" t="e">
        <f>#REF!+#REF!+#REF!+#REF!+#REF!+#REF!+#REF!+#REF!+#REF!+Kultuuriüritused!F99</f>
        <v>#REF!</v>
      </c>
      <c r="G99" s="57"/>
    </row>
    <row r="100" spans="1:7" x14ac:dyDescent="0.2">
      <c r="A100" s="11" t="s">
        <v>118</v>
      </c>
      <c r="B100" s="13" t="s">
        <v>119</v>
      </c>
      <c r="C100" s="102" t="e">
        <f>#REF!+#REF!+#REF!+#REF!+#REF!+#REF!+#REF!+#REF!+#REF!+Kultuuriüritused!C100</f>
        <v>#REF!</v>
      </c>
      <c r="D100" s="102" t="e">
        <f>#REF!+#REF!+#REF!+#REF!+#REF!+#REF!+#REF!+#REF!+#REF!+Kultuuriüritused!D100</f>
        <v>#REF!</v>
      </c>
      <c r="E100" s="102" t="e">
        <f>#REF!+#REF!+#REF!+#REF!+#REF!+#REF!+#REF!+#REF!+#REF!+Kultuuriüritused!E100</f>
        <v>#REF!</v>
      </c>
      <c r="F100" s="102" t="e">
        <f>#REF!+#REF!+#REF!+#REF!+#REF!+#REF!+#REF!+#REF!+#REF!+Kultuuriüritused!F100</f>
        <v>#REF!</v>
      </c>
      <c r="G100" s="57"/>
    </row>
    <row r="101" spans="1:7" x14ac:dyDescent="0.2">
      <c r="A101" s="11" t="s">
        <v>120</v>
      </c>
      <c r="B101" s="13" t="s">
        <v>124</v>
      </c>
      <c r="C101" s="102" t="e">
        <f>#REF!+#REF!+#REF!+#REF!+#REF!+#REF!+#REF!+#REF!+#REF!+Kultuuriüritused!C101</f>
        <v>#REF!</v>
      </c>
      <c r="D101" s="102" t="e">
        <f>#REF!+#REF!+#REF!+#REF!+#REF!+#REF!+#REF!+#REF!+#REF!+Kultuuriüritused!D101</f>
        <v>#REF!</v>
      </c>
      <c r="E101" s="102" t="e">
        <f>#REF!+#REF!+#REF!+#REF!+#REF!+#REF!+#REF!+#REF!+#REF!+Kultuuriüritused!E101</f>
        <v>#REF!</v>
      </c>
      <c r="F101" s="102" t="e">
        <f>#REF!+#REF!+#REF!+#REF!+#REF!+#REF!+#REF!+#REF!+#REF!+Kultuuriüritused!F101</f>
        <v>#REF!</v>
      </c>
      <c r="G101" s="57"/>
    </row>
    <row r="102" spans="1:7" x14ac:dyDescent="0.2">
      <c r="A102" s="26"/>
      <c r="B102" s="44" t="s">
        <v>181</v>
      </c>
      <c r="C102" s="49" t="e">
        <f>#REF!+#REF!+#REF!+#REF!+#REF!+#REF!+#REF!+#REF!+#REF!+Kultuuriüritused!C102</f>
        <v>#REF!</v>
      </c>
      <c r="D102" s="49" t="e">
        <f>#REF!+#REF!+#REF!+#REF!+#REF!+#REF!+#REF!+#REF!+#REF!+Kultuuriüritused!D102</f>
        <v>#REF!</v>
      </c>
      <c r="E102" s="49" t="e">
        <f>#REF!+#REF!+#REF!+#REF!+#REF!+#REF!+#REF!+#REF!+#REF!+Kultuuriüritused!E102</f>
        <v>#REF!</v>
      </c>
      <c r="F102" s="49" t="e">
        <f>#REF!+#REF!+#REF!+#REF!+#REF!+#REF!+#REF!+#REF!+#REF!+Kultuuriüritused!F102</f>
        <v>#REF!</v>
      </c>
      <c r="G102" s="49"/>
    </row>
    <row r="103" spans="1:7" x14ac:dyDescent="0.2">
      <c r="A103" s="11" t="s">
        <v>125</v>
      </c>
      <c r="B103" s="12" t="s">
        <v>126</v>
      </c>
      <c r="C103" s="102" t="e">
        <f>#REF!+#REF!+#REF!+#REF!+#REF!+#REF!+#REF!+#REF!+#REF!+Kultuuriüritused!C103</f>
        <v>#REF!</v>
      </c>
      <c r="D103" s="102" t="e">
        <f>#REF!+#REF!+#REF!+#REF!+#REF!+#REF!+#REF!+#REF!+#REF!+Kultuuriüritused!D103</f>
        <v>#REF!</v>
      </c>
      <c r="E103" s="102" t="e">
        <f>#REF!+#REF!+#REF!+#REF!+#REF!+#REF!+#REF!+#REF!+#REF!+Kultuuriüritused!E103</f>
        <v>#REF!</v>
      </c>
      <c r="F103" s="102" t="e">
        <f>#REF!+#REF!+#REF!+#REF!+#REF!+#REF!+#REF!+#REF!+#REF!+Kultuuriüritused!F103</f>
        <v>#REF!</v>
      </c>
      <c r="G103" s="57"/>
    </row>
    <row r="104" spans="1:7" x14ac:dyDescent="0.2">
      <c r="A104" s="8"/>
      <c r="B104" s="8"/>
      <c r="C104" s="102" t="e">
        <f>#REF!+#REF!+#REF!+#REF!+#REF!+#REF!+#REF!+#REF!+#REF!+Kultuuriüritused!C104</f>
        <v>#REF!</v>
      </c>
      <c r="D104" s="102" t="e">
        <f>#REF!+#REF!+#REF!+#REF!+#REF!+#REF!+#REF!+#REF!+#REF!+Kultuuriüritused!D104</f>
        <v>#REF!</v>
      </c>
      <c r="E104" s="102" t="e">
        <f>#REF!+#REF!+#REF!+#REF!+#REF!+#REF!+#REF!+#REF!+#REF!+Kultuuriüritused!E104</f>
        <v>#REF!</v>
      </c>
      <c r="F104" s="57"/>
      <c r="G104" s="57"/>
    </row>
    <row r="105" spans="1:7" x14ac:dyDescent="0.2">
      <c r="A105" s="29"/>
      <c r="B105" s="30" t="s">
        <v>127</v>
      </c>
      <c r="C105" s="104" t="e">
        <f>#REF!+#REF!+#REF!+#REF!+#REF!+#REF!+#REF!+#REF!+#REF!+Kultuuriüritused!C105</f>
        <v>#REF!</v>
      </c>
      <c r="D105" s="104" t="e">
        <f>#REF!+#REF!+#REF!+#REF!+#REF!+#REF!+#REF!+#REF!+#REF!+Kultuuriüritused!D105</f>
        <v>#REF!</v>
      </c>
      <c r="E105" s="104" t="e">
        <f>#REF!+#REF!+#REF!+#REF!+#REF!+#REF!+#REF!+#REF!+#REF!+Kultuuriüritused!E105</f>
        <v>#REF!</v>
      </c>
      <c r="F105" s="104" t="e">
        <f>#REF!+#REF!+#REF!+#REF!+#REF!+#REF!+#REF!+#REF!+#REF!+Kultuuriüritused!F105</f>
        <v>#REF!</v>
      </c>
      <c r="G105" s="31"/>
    </row>
    <row r="106" spans="1:7" x14ac:dyDescent="0.2">
      <c r="A106" s="29"/>
      <c r="B106" s="30"/>
      <c r="C106" s="104"/>
      <c r="D106" s="104"/>
      <c r="E106" s="67" t="e">
        <f>+D105+F105</f>
        <v>#REF!</v>
      </c>
      <c r="F106" s="196" t="s">
        <v>230</v>
      </c>
      <c r="G106" s="118"/>
    </row>
    <row r="107" spans="1:7" x14ac:dyDescent="0.2">
      <c r="A107" s="29"/>
      <c r="B107" s="30"/>
      <c r="C107" s="104"/>
      <c r="D107" s="104"/>
      <c r="E107" s="67" t="e">
        <f>-E106+E105</f>
        <v>#REF!</v>
      </c>
      <c r="F107" s="59" t="s">
        <v>231</v>
      </c>
      <c r="G107" s="118"/>
    </row>
    <row r="108" spans="1:7" x14ac:dyDescent="0.2">
      <c r="A108" s="33"/>
      <c r="B108" s="12" t="s">
        <v>128</v>
      </c>
      <c r="C108" s="102" t="e">
        <f>C109+C119+C133</f>
        <v>#REF!</v>
      </c>
      <c r="D108" s="102" t="e">
        <f>D109+D119+D133</f>
        <v>#REF!</v>
      </c>
      <c r="E108" s="102" t="e">
        <f>E109+E119+E133</f>
        <v>#REF!</v>
      </c>
      <c r="F108" s="102" t="e">
        <f>F109+F119+F133</f>
        <v>#REF!</v>
      </c>
      <c r="G108" s="15"/>
    </row>
    <row r="109" spans="1:7" x14ac:dyDescent="0.2">
      <c r="A109" s="33" t="s">
        <v>155</v>
      </c>
      <c r="B109" s="27" t="s">
        <v>129</v>
      </c>
      <c r="C109" s="49" t="e">
        <f>#REF!+#REF!+#REF!+#REF!+#REF!+#REF!+#REF!+#REF!+#REF!+Kultuuriüritused!C109</f>
        <v>#REF!</v>
      </c>
      <c r="D109" s="49" t="e">
        <f>#REF!+#REF!+#REF!+#REF!+#REF!+#REF!+#REF!+#REF!+#REF!+Kultuuriüritused!D109</f>
        <v>#REF!</v>
      </c>
      <c r="E109" s="49" t="e">
        <f>#REF!+#REF!+#REF!+#REF!+#REF!+#REF!+#REF!+#REF!+#REF!+Kultuuriüritused!E109</f>
        <v>#REF!</v>
      </c>
      <c r="F109" s="49" t="e">
        <f>#REF!+#REF!+#REF!+#REF!+#REF!+#REF!+#REF!+#REF!+#REF!+Kultuuriüritused!F109</f>
        <v>#REF!</v>
      </c>
      <c r="G109" s="34"/>
    </row>
    <row r="110" spans="1:7" x14ac:dyDescent="0.2">
      <c r="A110" s="97" t="s">
        <v>254</v>
      </c>
      <c r="B110" s="19" t="s">
        <v>255</v>
      </c>
      <c r="C110" s="103" t="e">
        <f>#REF!+#REF!+#REF!+#REF!+#REF!+#REF!+#REF!+#REF!+#REF!+Kultuuriüritused!C110</f>
        <v>#REF!</v>
      </c>
      <c r="D110" s="103" t="e">
        <f>#REF!+#REF!+#REF!+#REF!+#REF!+#REF!+#REF!+#REF!+#REF!+Kultuuriüritused!D110</f>
        <v>#REF!</v>
      </c>
      <c r="E110" s="103" t="e">
        <f>#REF!+#REF!+#REF!+#REF!+#REF!+#REF!+#REF!+#REF!+#REF!+Kultuuriüritused!E110</f>
        <v>#REF!</v>
      </c>
      <c r="F110" s="103" t="e">
        <f>#REF!+#REF!+#REF!+#REF!+#REF!+#REF!+#REF!+#REF!+#REF!+Kultuuriüritused!F110</f>
        <v>#REF!</v>
      </c>
      <c r="G110" s="99"/>
    </row>
    <row r="111" spans="1:7" x14ac:dyDescent="0.2">
      <c r="A111" s="97" t="s">
        <v>241</v>
      </c>
      <c r="B111" s="19" t="s">
        <v>242</v>
      </c>
      <c r="C111" s="103" t="e">
        <f>#REF!+#REF!+#REF!+#REF!+#REF!+#REF!+#REF!+#REF!+#REF!+Kultuuriüritused!C111</f>
        <v>#REF!</v>
      </c>
      <c r="D111" s="103" t="e">
        <f>#REF!+#REF!+#REF!+#REF!+#REF!+#REF!+#REF!+#REF!+#REF!+Kultuuriüritused!D111</f>
        <v>#REF!</v>
      </c>
      <c r="E111" s="103" t="e">
        <f>#REF!+#REF!+#REF!+#REF!+#REF!+#REF!+#REF!+#REF!+#REF!+Kultuuriüritused!E111</f>
        <v>#REF!</v>
      </c>
      <c r="F111" s="103" t="e">
        <f>#REF!+#REF!+#REF!+#REF!+#REF!+#REF!+#REF!+#REF!+#REF!+Kultuuriüritused!F111</f>
        <v>#REF!</v>
      </c>
      <c r="G111" s="51"/>
    </row>
    <row r="112" spans="1:7" x14ac:dyDescent="0.2">
      <c r="A112" s="97" t="s">
        <v>239</v>
      </c>
      <c r="B112" s="19" t="s">
        <v>240</v>
      </c>
      <c r="C112" s="103" t="e">
        <f>#REF!+#REF!+#REF!+#REF!+#REF!+#REF!+#REF!+#REF!+#REF!+Kultuuriüritused!C112</f>
        <v>#REF!</v>
      </c>
      <c r="D112" s="103" t="e">
        <f>#REF!+#REF!+#REF!+#REF!+#REF!+#REF!+#REF!+#REF!+#REF!+Kultuuriüritused!D112</f>
        <v>#REF!</v>
      </c>
      <c r="E112" s="103" t="e">
        <f>#REF!+#REF!+#REF!+#REF!+#REF!+#REF!+#REF!+#REF!+#REF!+Kultuuriüritused!E112</f>
        <v>#REF!</v>
      </c>
      <c r="F112" s="103" t="e">
        <f>#REF!+#REF!+#REF!+#REF!+#REF!+#REF!+#REF!+#REF!+#REF!+Kultuuriüritused!F112</f>
        <v>#REF!</v>
      </c>
      <c r="G112" s="51"/>
    </row>
    <row r="113" spans="1:7" x14ac:dyDescent="0.2">
      <c r="A113" s="97" t="s">
        <v>234</v>
      </c>
      <c r="B113" s="19" t="s">
        <v>235</v>
      </c>
      <c r="C113" s="103" t="e">
        <f>#REF!+#REF!+#REF!+#REF!+#REF!+#REF!+#REF!+#REF!+#REF!+Kultuuriüritused!C113</f>
        <v>#REF!</v>
      </c>
      <c r="D113" s="103" t="e">
        <f>#REF!+#REF!+#REF!+#REF!+#REF!+#REF!+#REF!+#REF!+#REF!+Kultuuriüritused!D113</f>
        <v>#REF!</v>
      </c>
      <c r="E113" s="103" t="e">
        <f>#REF!+#REF!+#REF!+#REF!+#REF!+#REF!+#REF!+#REF!+#REF!+Kultuuriüritused!E113</f>
        <v>#REF!</v>
      </c>
      <c r="F113" s="103" t="e">
        <f>#REF!+#REF!+#REF!+#REF!+#REF!+#REF!+#REF!+#REF!+#REF!+Kultuuriüritused!F113</f>
        <v>#REF!</v>
      </c>
      <c r="G113" s="51"/>
    </row>
    <row r="114" spans="1:7" x14ac:dyDescent="0.2">
      <c r="A114" s="97" t="s">
        <v>232</v>
      </c>
      <c r="B114" s="19" t="s">
        <v>233</v>
      </c>
      <c r="C114" s="103" t="e">
        <f>#REF!+#REF!+#REF!+#REF!+#REF!+#REF!+#REF!+#REF!+#REF!+Kultuuriüritused!C114</f>
        <v>#REF!</v>
      </c>
      <c r="D114" s="103" t="e">
        <f>#REF!+#REF!+#REF!+#REF!+#REF!+#REF!+#REF!+#REF!+#REF!+Kultuuriüritused!D114</f>
        <v>#REF!</v>
      </c>
      <c r="E114" s="103" t="e">
        <f>#REF!+#REF!+#REF!+#REF!+#REF!+#REF!+#REF!+#REF!+#REF!+Kultuuriüritused!E114</f>
        <v>#REF!</v>
      </c>
      <c r="F114" s="103" t="e">
        <f>#REF!+#REF!+#REF!+#REF!+#REF!+#REF!+#REF!+#REF!+#REF!+Kultuuriüritused!F114</f>
        <v>#REF!</v>
      </c>
      <c r="G114" s="51"/>
    </row>
    <row r="115" spans="1:7" x14ac:dyDescent="0.2">
      <c r="A115" s="97" t="s">
        <v>238</v>
      </c>
      <c r="B115" s="19" t="s">
        <v>243</v>
      </c>
      <c r="C115" s="103" t="e">
        <f>#REF!+#REF!+#REF!+#REF!+#REF!+#REF!+#REF!+#REF!+#REF!+Kultuuriüritused!C115</f>
        <v>#REF!</v>
      </c>
      <c r="D115" s="103" t="e">
        <f>#REF!+#REF!+#REF!+#REF!+#REF!+#REF!+#REF!+#REF!+#REF!+Kultuuriüritused!D115</f>
        <v>#REF!</v>
      </c>
      <c r="E115" s="103" t="e">
        <f>#REF!+#REF!+#REF!+#REF!+#REF!+#REF!+#REF!+#REF!+#REF!+Kultuuriüritused!E115</f>
        <v>#REF!</v>
      </c>
      <c r="F115" s="103" t="e">
        <f>#REF!+#REF!+#REF!+#REF!+#REF!+#REF!+#REF!+#REF!+#REF!+Kultuuriüritused!F115</f>
        <v>#REF!</v>
      </c>
      <c r="G115" s="51"/>
    </row>
    <row r="116" spans="1:7" x14ac:dyDescent="0.2">
      <c r="A116" s="97" t="s">
        <v>236</v>
      </c>
      <c r="B116" s="19" t="s">
        <v>237</v>
      </c>
      <c r="C116" s="103" t="e">
        <f>#REF!+#REF!+#REF!+#REF!+#REF!+#REF!+#REF!+#REF!+#REF!+Kultuuriüritused!C116</f>
        <v>#REF!</v>
      </c>
      <c r="D116" s="103" t="e">
        <f>#REF!+#REF!+#REF!+#REF!+#REF!+#REF!+#REF!+#REF!+#REF!+Kultuuriüritused!D116</f>
        <v>#REF!</v>
      </c>
      <c r="E116" s="103" t="e">
        <f>#REF!+#REF!+#REF!+#REF!+#REF!+#REF!+#REF!+#REF!+#REF!+Kultuuriüritused!E116</f>
        <v>#REF!</v>
      </c>
      <c r="F116" s="103" t="e">
        <f>#REF!+#REF!+#REF!+#REF!+#REF!+#REF!+#REF!+#REF!+#REF!+Kultuuriüritused!F116</f>
        <v>#REF!</v>
      </c>
      <c r="G116" s="42"/>
    </row>
    <row r="117" spans="1:7" x14ac:dyDescent="0.2">
      <c r="A117" s="97" t="s">
        <v>252</v>
      </c>
      <c r="B117" s="19" t="s">
        <v>253</v>
      </c>
      <c r="C117" s="103" t="e">
        <f>#REF!+#REF!+#REF!+#REF!+#REF!+#REF!+#REF!+#REF!+#REF!+Kultuuriüritused!C117</f>
        <v>#REF!</v>
      </c>
      <c r="D117" s="103" t="e">
        <f>#REF!+#REF!+#REF!+#REF!+#REF!+#REF!+#REF!+#REF!+#REF!+Kultuuriüritused!D117</f>
        <v>#REF!</v>
      </c>
      <c r="E117" s="103" t="e">
        <f>#REF!+#REF!+#REF!+#REF!+#REF!+#REF!+#REF!+#REF!+#REF!+Kultuuriüritused!E117</f>
        <v>#REF!</v>
      </c>
      <c r="F117" s="103" t="e">
        <f>#REF!+#REF!+#REF!+#REF!+#REF!+#REF!+#REF!+#REF!+#REF!+Kultuuriüritused!F117</f>
        <v>#REF!</v>
      </c>
      <c r="G117" s="42"/>
    </row>
    <row r="118" spans="1:7" x14ac:dyDescent="0.2">
      <c r="A118" s="19" t="s">
        <v>250</v>
      </c>
      <c r="B118" s="19" t="s">
        <v>251</v>
      </c>
      <c r="C118" s="103" t="e">
        <f>#REF!+#REF!+#REF!+#REF!+#REF!+#REF!+#REF!+#REF!+#REF!+Kultuuriüritused!C118</f>
        <v>#REF!</v>
      </c>
      <c r="D118" s="103" t="e">
        <f>#REF!+#REF!+#REF!+#REF!+#REF!+#REF!+#REF!+#REF!+#REF!+Kultuuriüritused!D118</f>
        <v>#REF!</v>
      </c>
      <c r="E118" s="103" t="e">
        <f>#REF!+#REF!+#REF!+#REF!+#REF!+#REF!+#REF!+#REF!+#REF!+Kultuuriüritused!E118</f>
        <v>#REF!</v>
      </c>
      <c r="F118" s="103" t="e">
        <f>#REF!+#REF!+#REF!+#REF!+#REF!+#REF!+#REF!+#REF!+#REF!+Kultuuriüritused!F118</f>
        <v>#REF!</v>
      </c>
      <c r="G118" s="51"/>
    </row>
    <row r="119" spans="1:7" x14ac:dyDescent="0.2">
      <c r="A119" s="98" t="s">
        <v>156</v>
      </c>
      <c r="B119" s="71" t="s">
        <v>132</v>
      </c>
      <c r="C119" s="102" t="e">
        <f>#REF!+#REF!+#REF!+#REF!+#REF!+#REF!+#REF!+#REF!+#REF!+Kultuuriüritused!C119</f>
        <v>#REF!</v>
      </c>
      <c r="D119" s="102" t="e">
        <f>#REF!+#REF!+#REF!+#REF!+#REF!+#REF!+#REF!+#REF!+#REF!+Kultuuriüritused!D119</f>
        <v>#REF!</v>
      </c>
      <c r="E119" s="102" t="e">
        <f>#REF!+#REF!+#REF!+#REF!+#REF!+#REF!+#REF!+#REF!+#REF!+Kultuuriüritused!E119</f>
        <v>#REF!</v>
      </c>
      <c r="F119" s="102" t="e">
        <f>#REF!+#REF!+#REF!+#REF!+#REF!+#REF!+#REF!+#REF!+#REF!+Kultuuriüritused!F119</f>
        <v>#REF!</v>
      </c>
      <c r="G119" s="48"/>
    </row>
    <row r="120" spans="1:7" x14ac:dyDescent="0.2">
      <c r="A120" s="97" t="s">
        <v>172</v>
      </c>
      <c r="B120" s="19" t="s">
        <v>134</v>
      </c>
      <c r="C120" s="103" t="e">
        <f>#REF!+#REF!+#REF!+#REF!+#REF!+#REF!+#REF!+#REF!+#REF!+Kultuuriüritused!C120</f>
        <v>#REF!</v>
      </c>
      <c r="D120" s="103" t="e">
        <f>#REF!+#REF!+#REF!+#REF!+#REF!+#REF!+#REF!+#REF!+#REF!+Kultuuriüritused!D120</f>
        <v>#REF!</v>
      </c>
      <c r="E120" s="103" t="e">
        <f>#REF!+#REF!+#REF!+#REF!+#REF!+#REF!+#REF!+#REF!+#REF!+Kultuuriüritused!E120</f>
        <v>#REF!</v>
      </c>
      <c r="F120" s="103" t="e">
        <f>#REF!+#REF!+#REF!+#REF!+#REF!+#REF!+#REF!+#REF!+#REF!+Kultuuriüritused!F120</f>
        <v>#REF!</v>
      </c>
      <c r="G120" s="51"/>
    </row>
    <row r="121" spans="1:7" x14ac:dyDescent="0.2">
      <c r="A121" s="97" t="s">
        <v>172</v>
      </c>
      <c r="B121" s="19" t="s">
        <v>137</v>
      </c>
      <c r="C121" s="103" t="e">
        <f>#REF!+#REF!+#REF!+#REF!+#REF!+#REF!+#REF!+#REF!+#REF!+Kultuuriüritused!C121</f>
        <v>#REF!</v>
      </c>
      <c r="D121" s="103" t="e">
        <f>#REF!+#REF!+#REF!+#REF!+#REF!+#REF!+#REF!+#REF!+#REF!+Kultuuriüritused!D121</f>
        <v>#REF!</v>
      </c>
      <c r="E121" s="103" t="e">
        <f>#REF!+#REF!+#REF!+#REF!+#REF!+#REF!+#REF!+#REF!+#REF!+Kultuuriüritused!E121</f>
        <v>#REF!</v>
      </c>
      <c r="F121" s="103" t="e">
        <f>#REF!+#REF!+#REF!+#REF!+#REF!+#REF!+#REF!+#REF!+#REF!+Kultuuriüritused!F121</f>
        <v>#REF!</v>
      </c>
      <c r="G121" s="51"/>
    </row>
    <row r="122" spans="1:7" x14ac:dyDescent="0.2">
      <c r="A122" s="97" t="s">
        <v>172</v>
      </c>
      <c r="B122" s="19" t="s">
        <v>135</v>
      </c>
      <c r="C122" s="103" t="e">
        <f>#REF!+#REF!+#REF!+#REF!+#REF!+#REF!+#REF!+#REF!+#REF!+Kultuuriüritused!C122</f>
        <v>#REF!</v>
      </c>
      <c r="D122" s="103" t="e">
        <f>#REF!+#REF!+#REF!+#REF!+#REF!+#REF!+#REF!+#REF!+#REF!+Kultuuriüritused!D122</f>
        <v>#REF!</v>
      </c>
      <c r="E122" s="103" t="e">
        <f>#REF!+#REF!+#REF!+#REF!+#REF!+#REF!+#REF!+#REF!+#REF!+Kultuuriüritused!E122</f>
        <v>#REF!</v>
      </c>
      <c r="F122" s="103" t="e">
        <f>#REF!+#REF!+#REF!+#REF!+#REF!+#REF!+#REF!+#REF!+#REF!+Kultuuriüritused!F122</f>
        <v>#REF!</v>
      </c>
      <c r="G122" s="51"/>
    </row>
    <row r="123" spans="1:7" x14ac:dyDescent="0.2">
      <c r="A123" s="97" t="s">
        <v>172</v>
      </c>
      <c r="B123" s="19" t="s">
        <v>249</v>
      </c>
      <c r="C123" s="103" t="e">
        <f>#REF!+#REF!+#REF!+#REF!+#REF!+#REF!+#REF!+#REF!+#REF!+Kultuuriüritused!C123</f>
        <v>#REF!</v>
      </c>
      <c r="D123" s="103" t="e">
        <f>#REF!+#REF!+#REF!+#REF!+#REF!+#REF!+#REF!+#REF!+#REF!+Kultuuriüritused!D123</f>
        <v>#REF!</v>
      </c>
      <c r="E123" s="103" t="e">
        <f>#REF!+#REF!+#REF!+#REF!+#REF!+#REF!+#REF!+#REF!+#REF!+Kultuuriüritused!E123</f>
        <v>#REF!</v>
      </c>
      <c r="F123" s="103" t="e">
        <f>#REF!+#REF!+#REF!+#REF!+#REF!+#REF!+#REF!+#REF!+#REF!+Kultuuriüritused!F123</f>
        <v>#REF!</v>
      </c>
      <c r="G123" s="51"/>
    </row>
    <row r="124" spans="1:7" x14ac:dyDescent="0.2">
      <c r="A124" s="97" t="s">
        <v>171</v>
      </c>
      <c r="B124" s="19" t="s">
        <v>133</v>
      </c>
      <c r="C124" s="103" t="e">
        <f>#REF!+#REF!+#REF!+#REF!+#REF!+#REF!+#REF!+#REF!+#REF!+Kultuuriüritused!C124</f>
        <v>#REF!</v>
      </c>
      <c r="D124" s="103" t="e">
        <f>#REF!+#REF!+#REF!+#REF!+#REF!+#REF!+#REF!+#REF!+#REF!+Kultuuriüritused!D124</f>
        <v>#REF!</v>
      </c>
      <c r="E124" s="103" t="e">
        <f>#REF!+#REF!+#REF!+#REF!+#REF!+#REF!+#REF!+#REF!+#REF!+Kultuuriüritused!E124</f>
        <v>#REF!</v>
      </c>
      <c r="F124" s="103" t="e">
        <f>#REF!+#REF!+#REF!+#REF!+#REF!+#REF!+#REF!+#REF!+#REF!+Kultuuriüritused!F124</f>
        <v>#REF!</v>
      </c>
      <c r="G124" s="51"/>
    </row>
    <row r="125" spans="1:7" x14ac:dyDescent="0.2">
      <c r="A125" s="97" t="s">
        <v>173</v>
      </c>
      <c r="B125" s="19" t="s">
        <v>201</v>
      </c>
      <c r="C125" s="103" t="e">
        <f>#REF!+#REF!+#REF!+#REF!+#REF!+#REF!+#REF!+#REF!+#REF!+Kultuuriüritused!C125</f>
        <v>#REF!</v>
      </c>
      <c r="D125" s="103" t="e">
        <f>#REF!+#REF!+#REF!+#REF!+#REF!+#REF!+#REF!+#REF!+#REF!+Kultuuriüritused!D125</f>
        <v>#REF!</v>
      </c>
      <c r="E125" s="103" t="e">
        <f>#REF!+#REF!+#REF!+#REF!+#REF!+#REF!+#REF!+#REF!+#REF!+Kultuuriüritused!E125</f>
        <v>#REF!</v>
      </c>
      <c r="F125" s="103" t="e">
        <f>#REF!+#REF!+#REF!+#REF!+#REF!+#REF!+#REF!+#REF!+#REF!+Kultuuriüritused!F125</f>
        <v>#REF!</v>
      </c>
      <c r="G125" s="51"/>
    </row>
    <row r="126" spans="1:7" x14ac:dyDescent="0.2">
      <c r="A126" s="97" t="s">
        <v>173</v>
      </c>
      <c r="B126" s="17" t="s">
        <v>244</v>
      </c>
      <c r="C126" s="103" t="e">
        <f>#REF!+#REF!+#REF!+#REF!+#REF!+#REF!+#REF!+#REF!+#REF!+Kultuuriüritused!C126</f>
        <v>#REF!</v>
      </c>
      <c r="D126" s="103" t="e">
        <f>#REF!+#REF!+#REF!+#REF!+#REF!+#REF!+#REF!+#REF!+#REF!+Kultuuriüritused!D126</f>
        <v>#REF!</v>
      </c>
      <c r="E126" s="103" t="e">
        <f>#REF!+#REF!+#REF!+#REF!+#REF!+#REF!+#REF!+#REF!+#REF!+Kultuuriüritused!E126</f>
        <v>#REF!</v>
      </c>
      <c r="F126" s="103" t="e">
        <f>#REF!+#REF!+#REF!+#REF!+#REF!+#REF!+#REF!+#REF!+#REF!+Kultuuriüritused!F126</f>
        <v>#REF!</v>
      </c>
      <c r="G126" s="51"/>
    </row>
    <row r="127" spans="1:7" x14ac:dyDescent="0.2">
      <c r="A127" s="97" t="s">
        <v>174</v>
      </c>
      <c r="B127" s="19" t="s">
        <v>245</v>
      </c>
      <c r="C127" s="103" t="e">
        <f>#REF!+#REF!+#REF!+#REF!+#REF!+#REF!+#REF!+#REF!+#REF!+Kultuuriüritused!C127</f>
        <v>#REF!</v>
      </c>
      <c r="D127" s="103" t="e">
        <f>#REF!+#REF!+#REF!+#REF!+#REF!+#REF!+#REF!+#REF!+#REF!+Kultuuriüritused!D127</f>
        <v>#REF!</v>
      </c>
      <c r="E127" s="103" t="e">
        <f>#REF!+#REF!+#REF!+#REF!+#REF!+#REF!+#REF!+#REF!+#REF!+Kultuuriüritused!E127</f>
        <v>#REF!</v>
      </c>
      <c r="F127" s="103" t="e">
        <f>#REF!+#REF!+#REF!+#REF!+#REF!+#REF!+#REF!+#REF!+#REF!+Kultuuriüritused!F127</f>
        <v>#REF!</v>
      </c>
      <c r="G127" s="51"/>
    </row>
    <row r="128" spans="1:7" x14ac:dyDescent="0.2">
      <c r="A128" s="97" t="s">
        <v>174</v>
      </c>
      <c r="B128" s="19" t="s">
        <v>246</v>
      </c>
      <c r="C128" s="103" t="e">
        <f>#REF!+#REF!+#REF!+#REF!+#REF!+#REF!+#REF!+#REF!+#REF!+Kultuuriüritused!C128</f>
        <v>#REF!</v>
      </c>
      <c r="D128" s="103" t="e">
        <f>#REF!+#REF!+#REF!+#REF!+#REF!+#REF!+#REF!+#REF!+#REF!+Kultuuriüritused!D128</f>
        <v>#REF!</v>
      </c>
      <c r="E128" s="103" t="e">
        <f>#REF!+#REF!+#REF!+#REF!+#REF!+#REF!+#REF!+#REF!+#REF!+Kultuuriüritused!E128</f>
        <v>#REF!</v>
      </c>
      <c r="F128" s="103" t="e">
        <f>#REF!+#REF!+#REF!+#REF!+#REF!+#REF!+#REF!+#REF!+#REF!+Kultuuriüritused!F128</f>
        <v>#REF!</v>
      </c>
      <c r="G128" s="51"/>
    </row>
    <row r="129" spans="1:9" x14ac:dyDescent="0.2">
      <c r="A129" s="97" t="s">
        <v>174</v>
      </c>
      <c r="B129" s="19" t="s">
        <v>247</v>
      </c>
      <c r="C129" s="103" t="e">
        <f>#REF!+#REF!+#REF!+#REF!+#REF!+#REF!+#REF!+#REF!+#REF!+Kultuuriüritused!C129</f>
        <v>#REF!</v>
      </c>
      <c r="D129" s="103" t="e">
        <f>#REF!+#REF!+#REF!+#REF!+#REF!+#REF!+#REF!+#REF!+#REF!+Kultuuriüritused!D129</f>
        <v>#REF!</v>
      </c>
      <c r="E129" s="103" t="e">
        <f>#REF!+#REF!+#REF!+#REF!+#REF!+#REF!+#REF!+#REF!+#REF!+Kultuuriüritused!E129</f>
        <v>#REF!</v>
      </c>
      <c r="F129" s="103" t="e">
        <f>#REF!+#REF!+#REF!+#REF!+#REF!+#REF!+#REF!+#REF!+#REF!+Kultuuriüritused!F129</f>
        <v>#REF!</v>
      </c>
      <c r="G129" s="51"/>
    </row>
    <row r="130" spans="1:9" x14ac:dyDescent="0.2">
      <c r="A130" s="19" t="s">
        <v>174</v>
      </c>
      <c r="B130" s="19" t="s">
        <v>248</v>
      </c>
      <c r="C130" s="103" t="e">
        <f>#REF!+#REF!+#REF!+#REF!+#REF!+#REF!+#REF!+#REF!+#REF!+Kultuuriüritused!C130</f>
        <v>#REF!</v>
      </c>
      <c r="D130" s="103" t="e">
        <f>#REF!+#REF!+#REF!+#REF!+#REF!+#REF!+#REF!+#REF!+#REF!+Kultuuriüritused!D130</f>
        <v>#REF!</v>
      </c>
      <c r="E130" s="103" t="e">
        <f>#REF!+#REF!+#REF!+#REF!+#REF!+#REF!+#REF!+#REF!+#REF!+Kultuuriüritused!E130</f>
        <v>#REF!</v>
      </c>
      <c r="F130" s="103" t="e">
        <f>#REF!+#REF!+#REF!+#REF!+#REF!+#REF!+#REF!+#REF!+#REF!+Kultuuriüritused!F130</f>
        <v>#REF!</v>
      </c>
      <c r="G130" s="51"/>
    </row>
    <row r="131" spans="1:9" x14ac:dyDescent="0.2">
      <c r="A131" s="97"/>
      <c r="B131" s="19"/>
      <c r="C131" s="103" t="e">
        <f>#REF!+#REF!+#REF!+#REF!+#REF!+#REF!+#REF!+#REF!+#REF!+Kultuuriüritused!C131</f>
        <v>#REF!</v>
      </c>
      <c r="D131" s="103" t="e">
        <f>#REF!+#REF!+#REF!+#REF!+#REF!+#REF!+#REF!+#REF!+#REF!+Kultuuriüritused!D131</f>
        <v>#REF!</v>
      </c>
      <c r="E131" s="103" t="e">
        <f>#REF!+#REF!+#REF!+#REF!+#REF!+#REF!+#REF!+#REF!+#REF!+Kultuuriüritused!E131</f>
        <v>#REF!</v>
      </c>
      <c r="F131" s="103" t="e">
        <f>#REF!+#REF!+#REF!+#REF!+#REF!+#REF!+#REF!+#REF!+#REF!+Kultuuriüritused!F131</f>
        <v>#REF!</v>
      </c>
      <c r="G131" s="51"/>
    </row>
    <row r="132" spans="1:9" x14ac:dyDescent="0.2">
      <c r="A132" s="97"/>
      <c r="B132" s="19"/>
      <c r="C132" s="103" t="e">
        <f>#REF!+#REF!+#REF!+#REF!+#REF!+#REF!+#REF!+#REF!+#REF!+Kultuuriüritused!C132</f>
        <v>#REF!</v>
      </c>
      <c r="D132" s="103" t="e">
        <f>#REF!+#REF!+#REF!+#REF!+#REF!+#REF!+#REF!+#REF!+#REF!+Kultuuriüritused!D132</f>
        <v>#REF!</v>
      </c>
      <c r="E132" s="103" t="e">
        <f>#REF!+#REF!+#REF!+#REF!+#REF!+#REF!+#REF!+#REF!+#REF!+Kultuuriüritused!E132</f>
        <v>#REF!</v>
      </c>
      <c r="F132" s="103" t="e">
        <f>#REF!+#REF!+#REF!+#REF!+#REF!+#REF!+#REF!+#REF!+#REF!+Kultuuriüritused!F132</f>
        <v>#REF!</v>
      </c>
      <c r="G132" s="51"/>
    </row>
    <row r="133" spans="1:9" x14ac:dyDescent="0.2">
      <c r="A133" s="98" t="s">
        <v>157</v>
      </c>
      <c r="B133" s="71" t="s">
        <v>150</v>
      </c>
      <c r="C133" s="102" t="e">
        <f>#REF!+#REF!+#REF!+#REF!+#REF!+#REF!+#REF!+#REF!+#REF!+Kultuuriüritused!C133</f>
        <v>#REF!</v>
      </c>
      <c r="D133" s="102" t="e">
        <f>#REF!+#REF!+#REF!+#REF!+#REF!+#REF!+#REF!+#REF!+#REF!+Kultuuriüritused!D133</f>
        <v>#REF!</v>
      </c>
      <c r="E133" s="102" t="e">
        <f>#REF!+#REF!+#REF!+#REF!+#REF!+#REF!+#REF!+#REF!+#REF!+Kultuuriüritused!E133</f>
        <v>#REF!</v>
      </c>
      <c r="F133" s="102" t="e">
        <f>#REF!+#REF!+#REF!+#REF!+#REF!+#REF!+#REF!+#REF!+#REF!+Kultuuriüritused!F133</f>
        <v>#REF!</v>
      </c>
      <c r="G133" s="27"/>
    </row>
    <row r="134" spans="1:9" x14ac:dyDescent="0.2">
      <c r="A134" s="97" t="s">
        <v>169</v>
      </c>
      <c r="B134" s="19" t="s">
        <v>151</v>
      </c>
      <c r="C134" s="103" t="e">
        <f>#REF!+#REF!+#REF!+#REF!+#REF!+#REF!+#REF!+#REF!+#REF!+Kultuuriüritused!C134</f>
        <v>#REF!</v>
      </c>
      <c r="D134" s="103" t="e">
        <f>#REF!+#REF!+#REF!+#REF!+#REF!+#REF!+#REF!+#REF!+#REF!+Kultuuriüritused!D134</f>
        <v>#REF!</v>
      </c>
      <c r="E134" s="103" t="e">
        <f>#REF!+#REF!+#REF!+#REF!+#REF!+#REF!+#REF!+#REF!+#REF!+Kultuuriüritused!E134</f>
        <v>#REF!</v>
      </c>
      <c r="F134" s="103" t="e">
        <f>#REF!+#REF!+#REF!+#REF!+#REF!+#REF!+#REF!+#REF!+#REF!+Kultuuriüritused!F134</f>
        <v>#REF!</v>
      </c>
      <c r="G134" s="103"/>
    </row>
    <row r="135" spans="1:9" x14ac:dyDescent="0.2">
      <c r="A135" s="97"/>
      <c r="B135" s="19"/>
      <c r="C135" s="103" t="e">
        <f>#REF!+#REF!+#REF!+#REF!+#REF!+#REF!+#REF!+#REF!+#REF!+Kultuuriüritused!C135</f>
        <v>#REF!</v>
      </c>
      <c r="D135" s="103" t="e">
        <f>#REF!+#REF!+#REF!+#REF!+#REF!+#REF!+#REF!+#REF!+#REF!+Kultuuriüritused!D135</f>
        <v>#REF!</v>
      </c>
      <c r="E135" s="103" t="e">
        <f>#REF!+#REF!+#REF!+#REF!+#REF!+#REF!+#REF!+#REF!+#REF!+Kultuuriüritused!E135</f>
        <v>#REF!</v>
      </c>
      <c r="F135" s="103" t="e">
        <f>#REF!+#REF!+#REF!+#REF!+#REF!+#REF!+#REF!+#REF!+#REF!+Kultuuriüritused!F135</f>
        <v>#REF!</v>
      </c>
      <c r="G135" s="103"/>
    </row>
    <row r="136" spans="1:9" x14ac:dyDescent="0.2">
      <c r="A136" s="35"/>
      <c r="E136" s="104"/>
    </row>
    <row r="137" spans="1:9" x14ac:dyDescent="0.2">
      <c r="A137" s="38"/>
      <c r="B137" s="32"/>
      <c r="C137" s="13"/>
      <c r="D137" s="13"/>
      <c r="E137" s="104"/>
    </row>
    <row r="138" spans="1:9" x14ac:dyDescent="0.2">
      <c r="B138" s="105"/>
      <c r="D138" s="49"/>
      <c r="E138" s="8"/>
      <c r="G138" s="204"/>
    </row>
    <row r="139" spans="1:9" x14ac:dyDescent="0.2">
      <c r="A139" s="29"/>
      <c r="B139" s="32"/>
      <c r="C139" s="133"/>
      <c r="D139" s="118"/>
      <c r="E139" s="110"/>
      <c r="F139" s="110"/>
      <c r="G139" s="234"/>
      <c r="H139" s="110"/>
    </row>
    <row r="140" spans="1:9" x14ac:dyDescent="0.2">
      <c r="C140" s="132"/>
      <c r="D140" s="118"/>
      <c r="E140" s="110"/>
      <c r="F140" s="110"/>
      <c r="G140" s="2"/>
      <c r="H140" s="110"/>
    </row>
    <row r="141" spans="1:9" x14ac:dyDescent="0.2">
      <c r="C141" s="132"/>
      <c r="D141" s="118"/>
      <c r="E141" s="110"/>
      <c r="G141" s="2"/>
    </row>
    <row r="142" spans="1:9" x14ac:dyDescent="0.2">
      <c r="C142" s="232"/>
      <c r="D142" s="118"/>
      <c r="E142" s="110"/>
      <c r="F142" s="110"/>
      <c r="G142" s="110"/>
      <c r="H142" s="110"/>
    </row>
    <row r="143" spans="1:9" x14ac:dyDescent="0.2">
      <c r="G143" s="204"/>
      <c r="H143" s="211"/>
      <c r="I143" s="211"/>
    </row>
    <row r="144" spans="1:9" x14ac:dyDescent="0.2">
      <c r="G144" s="204"/>
    </row>
    <row r="145" spans="2:8" x14ac:dyDescent="0.2">
      <c r="F145" s="232"/>
      <c r="G145" s="110"/>
      <c r="H145" s="110"/>
    </row>
    <row r="149" spans="2:8" x14ac:dyDescent="0.2">
      <c r="B149" s="39"/>
      <c r="C149" s="39"/>
      <c r="D149" s="39"/>
    </row>
    <row r="150" spans="2:8" x14ac:dyDescent="0.2">
      <c r="B150" s="40"/>
      <c r="C150" s="40"/>
      <c r="D150" s="40"/>
    </row>
    <row r="158" spans="2:8" x14ac:dyDescent="0.2">
      <c r="B158" s="41"/>
      <c r="C158" s="41"/>
      <c r="D158" s="41"/>
    </row>
    <row r="163" spans="2:4" x14ac:dyDescent="0.2">
      <c r="B163" s="41"/>
      <c r="C163" s="41"/>
      <c r="D163" s="41"/>
    </row>
    <row r="168" spans="2:4" x14ac:dyDescent="0.2">
      <c r="B168" s="30"/>
      <c r="C168" s="30"/>
      <c r="D168" s="30"/>
    </row>
  </sheetData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8"/>
  <sheetViews>
    <sheetView workbookViewId="0">
      <selection activeCell="E156" sqref="E156"/>
    </sheetView>
  </sheetViews>
  <sheetFormatPr defaultColWidth="9.140625" defaultRowHeight="12.75" x14ac:dyDescent="0.2"/>
  <cols>
    <col min="1" max="1" width="7.42578125" style="9" customWidth="1"/>
    <col min="2" max="2" width="57.5703125" style="36" customWidth="1"/>
    <col min="3" max="3" width="10.5703125" style="36" customWidth="1"/>
    <col min="4" max="4" width="16" style="36" customWidth="1"/>
    <col min="5" max="5" width="13.85546875" style="37" customWidth="1"/>
    <col min="6" max="7" width="9.85546875" style="8" customWidth="1"/>
    <col min="8" max="9" width="9.140625" style="8"/>
    <col min="10" max="10" width="11.7109375" style="8" customWidth="1"/>
    <col min="11" max="11" width="9.140625" style="8"/>
    <col min="12" max="12" width="12.140625" style="8" customWidth="1"/>
    <col min="13" max="16384" width="9.140625" style="8"/>
  </cols>
  <sheetData>
    <row r="1" spans="1:12" ht="15.75" x14ac:dyDescent="0.25">
      <c r="A1" s="5" t="s">
        <v>372</v>
      </c>
      <c r="B1" s="6"/>
      <c r="C1" s="6"/>
      <c r="D1" s="6"/>
      <c r="E1" s="7"/>
      <c r="F1" s="6"/>
      <c r="G1" s="6"/>
    </row>
    <row r="2" spans="1:12" ht="76.5" x14ac:dyDescent="0.2">
      <c r="B2" s="12" t="s">
        <v>295</v>
      </c>
      <c r="C2" s="6" t="s">
        <v>1</v>
      </c>
      <c r="D2" s="6" t="s">
        <v>0</v>
      </c>
      <c r="E2" s="10" t="s">
        <v>56</v>
      </c>
      <c r="F2" s="10" t="s">
        <v>288</v>
      </c>
      <c r="G2" s="6" t="s">
        <v>55</v>
      </c>
      <c r="J2" s="208"/>
      <c r="L2" s="208"/>
    </row>
    <row r="3" spans="1:12" x14ac:dyDescent="0.2">
      <c r="A3" s="45" t="s">
        <v>186</v>
      </c>
      <c r="B3" s="44" t="s">
        <v>179</v>
      </c>
      <c r="C3" s="49" t="e">
        <f>SUM(C4:C5)</f>
        <v>#REF!</v>
      </c>
      <c r="D3" s="49" t="e">
        <f>SUM(D4:D5)</f>
        <v>#REF!</v>
      </c>
      <c r="E3" s="49" t="e">
        <f>SUM(E4:E5)</f>
        <v>#REF!</v>
      </c>
      <c r="F3" s="49" t="e">
        <f>SUM(F4:F5)</f>
        <v>#REF!</v>
      </c>
      <c r="G3" s="49"/>
      <c r="J3" s="219"/>
      <c r="K3" s="219"/>
      <c r="L3" s="219"/>
    </row>
    <row r="4" spans="1:12" x14ac:dyDescent="0.2">
      <c r="A4" s="11" t="s">
        <v>176</v>
      </c>
      <c r="B4" s="12" t="s">
        <v>177</v>
      </c>
      <c r="C4" s="64"/>
      <c r="D4" s="47"/>
      <c r="E4" s="14"/>
      <c r="F4" s="54"/>
      <c r="G4" s="54"/>
      <c r="J4" s="221"/>
      <c r="K4" s="3"/>
      <c r="L4" s="3"/>
    </row>
    <row r="5" spans="1:12" x14ac:dyDescent="0.2">
      <c r="A5" s="11" t="s">
        <v>296</v>
      </c>
      <c r="B5" s="12" t="s">
        <v>297</v>
      </c>
      <c r="C5" s="50" t="e">
        <f>#REF!</f>
        <v>#REF!</v>
      </c>
      <c r="D5" s="50" t="e">
        <f>#REF!</f>
        <v>#REF!</v>
      </c>
      <c r="E5" s="50" t="e">
        <f>#REF!</f>
        <v>#REF!</v>
      </c>
      <c r="F5" s="50" t="e">
        <f>#REF!</f>
        <v>#REF!</v>
      </c>
      <c r="G5" s="50"/>
      <c r="J5" s="221"/>
      <c r="K5" s="3"/>
      <c r="L5" s="3"/>
    </row>
    <row r="6" spans="1:12" hidden="1" x14ac:dyDescent="0.2">
      <c r="A6" s="45" t="s">
        <v>183</v>
      </c>
      <c r="B6" s="44" t="s">
        <v>182</v>
      </c>
      <c r="C6" s="49">
        <f>C7+C12+C13+C14+C15+C16+C17+C20</f>
        <v>0</v>
      </c>
      <c r="D6" s="49">
        <f>D7+D12+D13+D14+D15+D16+D17+D20</f>
        <v>0</v>
      </c>
      <c r="E6" s="49">
        <f>E7+E12+E13+E14+E15+E16+E17+E20</f>
        <v>0</v>
      </c>
      <c r="F6" s="49">
        <f>F7+F12+F13+F14+F15+F16+F17+F20</f>
        <v>0</v>
      </c>
      <c r="G6" s="49"/>
      <c r="J6" s="219"/>
      <c r="K6" s="219"/>
      <c r="L6" s="219"/>
    </row>
    <row r="7" spans="1:12" hidden="1" x14ac:dyDescent="0.2">
      <c r="A7" s="11" t="s">
        <v>298</v>
      </c>
      <c r="B7" s="13" t="s">
        <v>299</v>
      </c>
      <c r="C7" s="53">
        <f>SUM(C8:C11)</f>
        <v>0</v>
      </c>
      <c r="D7" s="15">
        <f>SUM(D8:D11)</f>
        <v>0</v>
      </c>
      <c r="E7" s="15">
        <f>SUM(E8:E11)</f>
        <v>0</v>
      </c>
      <c r="F7" s="15">
        <f>SUM(F8:F11)</f>
        <v>0</v>
      </c>
      <c r="G7" s="15"/>
      <c r="J7" s="220"/>
      <c r="K7" s="220"/>
      <c r="L7" s="3"/>
    </row>
    <row r="8" spans="1:12" hidden="1" x14ac:dyDescent="0.2">
      <c r="A8" s="16" t="s">
        <v>300</v>
      </c>
      <c r="B8" s="17" t="s">
        <v>301</v>
      </c>
      <c r="C8" s="52"/>
      <c r="D8" s="51"/>
      <c r="E8" s="18"/>
      <c r="F8" s="56"/>
      <c r="G8" s="56"/>
      <c r="J8" s="18"/>
      <c r="K8" s="51"/>
      <c r="L8" s="51"/>
    </row>
    <row r="9" spans="1:12" hidden="1" x14ac:dyDescent="0.2">
      <c r="A9" s="16" t="s">
        <v>302</v>
      </c>
      <c r="B9" s="17" t="s">
        <v>303</v>
      </c>
      <c r="C9" s="52"/>
      <c r="D9" s="51"/>
      <c r="E9" s="18"/>
      <c r="F9" s="56"/>
      <c r="G9" s="56"/>
      <c r="J9" s="18"/>
      <c r="K9" s="51"/>
      <c r="L9" s="51"/>
    </row>
    <row r="10" spans="1:12" hidden="1" x14ac:dyDescent="0.2">
      <c r="A10" s="16" t="s">
        <v>304</v>
      </c>
      <c r="B10" s="17" t="s">
        <v>270</v>
      </c>
      <c r="C10" s="52"/>
      <c r="D10" s="51"/>
      <c r="E10" s="18"/>
      <c r="F10" s="56"/>
      <c r="G10" s="56"/>
      <c r="J10" s="18"/>
      <c r="K10" s="51"/>
      <c r="L10" s="51"/>
    </row>
    <row r="11" spans="1:12" hidden="1" x14ac:dyDescent="0.2">
      <c r="A11" s="16" t="s">
        <v>306</v>
      </c>
      <c r="B11" s="17" t="s">
        <v>307</v>
      </c>
      <c r="C11" s="52"/>
      <c r="D11" s="51"/>
      <c r="E11" s="18"/>
      <c r="F11" s="56"/>
      <c r="G11" s="56"/>
      <c r="J11" s="18"/>
      <c r="K11" s="51"/>
      <c r="L11" s="51"/>
    </row>
    <row r="12" spans="1:12" hidden="1" x14ac:dyDescent="0.2">
      <c r="A12" s="11" t="s">
        <v>308</v>
      </c>
      <c r="B12" s="12" t="s">
        <v>309</v>
      </c>
      <c r="C12" s="60"/>
      <c r="D12" s="47"/>
      <c r="E12" s="20"/>
      <c r="F12" s="57"/>
      <c r="G12" s="57"/>
      <c r="J12" s="221"/>
      <c r="K12" s="3"/>
      <c r="L12" s="3"/>
    </row>
    <row r="13" spans="1:12" hidden="1" x14ac:dyDescent="0.2">
      <c r="A13" s="21" t="s">
        <v>310</v>
      </c>
      <c r="B13" s="12" t="s">
        <v>200</v>
      </c>
      <c r="C13" s="60"/>
      <c r="D13" s="47"/>
      <c r="E13" s="22"/>
      <c r="F13" s="57"/>
      <c r="G13" s="57"/>
      <c r="J13" s="221"/>
      <c r="K13" s="3"/>
      <c r="L13" s="3"/>
    </row>
    <row r="14" spans="1:12" hidden="1" x14ac:dyDescent="0.2">
      <c r="A14" s="21" t="s">
        <v>311</v>
      </c>
      <c r="B14" s="12" t="s">
        <v>312</v>
      </c>
      <c r="C14" s="61"/>
      <c r="D14" s="47"/>
      <c r="E14" s="22"/>
      <c r="F14" s="57"/>
      <c r="G14" s="57"/>
      <c r="J14" s="221"/>
      <c r="K14" s="3"/>
      <c r="L14" s="3"/>
    </row>
    <row r="15" spans="1:12" hidden="1" x14ac:dyDescent="0.2">
      <c r="A15" s="21" t="s">
        <v>313</v>
      </c>
      <c r="B15" s="12" t="s">
        <v>314</v>
      </c>
      <c r="C15" s="60"/>
      <c r="D15" s="47"/>
      <c r="E15" s="22"/>
      <c r="F15" s="57"/>
      <c r="G15" s="57"/>
      <c r="J15" s="221"/>
      <c r="K15" s="3"/>
      <c r="L15" s="3"/>
    </row>
    <row r="16" spans="1:12" hidden="1" x14ac:dyDescent="0.2">
      <c r="A16" s="21" t="s">
        <v>315</v>
      </c>
      <c r="B16" s="12" t="s">
        <v>316</v>
      </c>
      <c r="C16" s="60"/>
      <c r="D16" s="47"/>
      <c r="E16" s="22"/>
      <c r="F16" s="57"/>
      <c r="G16" s="57"/>
      <c r="J16" s="221"/>
      <c r="K16" s="3"/>
      <c r="L16" s="3"/>
    </row>
    <row r="17" spans="1:12" hidden="1" x14ac:dyDescent="0.2">
      <c r="A17" s="11" t="s">
        <v>317</v>
      </c>
      <c r="B17" s="12" t="s">
        <v>318</v>
      </c>
      <c r="C17" s="20">
        <f>SUM(C18:C19)</f>
        <v>0</v>
      </c>
      <c r="D17" s="20">
        <f>SUM(D18:D19)</f>
        <v>0</v>
      </c>
      <c r="E17" s="20">
        <f>SUM(E18:E19)</f>
        <v>0</v>
      </c>
      <c r="F17" s="20">
        <f>SUM(F18:F19)</f>
        <v>0</v>
      </c>
      <c r="G17" s="20"/>
      <c r="J17" s="221"/>
      <c r="K17" s="221"/>
      <c r="L17" s="3"/>
    </row>
    <row r="18" spans="1:12" hidden="1" x14ac:dyDescent="0.2">
      <c r="A18" s="16" t="s">
        <v>319</v>
      </c>
      <c r="B18" s="17" t="s">
        <v>320</v>
      </c>
      <c r="C18" s="51"/>
      <c r="D18" s="51"/>
      <c r="E18" s="18">
        <f>E8*33%</f>
        <v>0</v>
      </c>
      <c r="F18" s="18">
        <f>F8*33%</f>
        <v>0</v>
      </c>
      <c r="G18" s="18"/>
      <c r="J18" s="18"/>
      <c r="K18" s="51"/>
      <c r="L18" s="51"/>
    </row>
    <row r="19" spans="1:12" hidden="1" x14ac:dyDescent="0.2">
      <c r="A19" s="16" t="s">
        <v>321</v>
      </c>
      <c r="B19" s="17" t="s">
        <v>322</v>
      </c>
      <c r="C19" s="51"/>
      <c r="D19" s="51"/>
      <c r="E19" s="18">
        <f>(E9+E10+E11+E12)*33%</f>
        <v>0</v>
      </c>
      <c r="F19" s="18">
        <f>(F9+F10+F11+F12)*33%</f>
        <v>0</v>
      </c>
      <c r="G19" s="18"/>
      <c r="J19" s="18"/>
      <c r="K19" s="51"/>
      <c r="L19" s="51"/>
    </row>
    <row r="20" spans="1:12" hidden="1" x14ac:dyDescent="0.2">
      <c r="A20" s="11" t="s">
        <v>323</v>
      </c>
      <c r="B20" s="12" t="s">
        <v>324</v>
      </c>
      <c r="C20" s="20">
        <f>SUM(C21:C22)</f>
        <v>0</v>
      </c>
      <c r="D20" s="20">
        <f>SUM(D21:D22)</f>
        <v>0</v>
      </c>
      <c r="E20" s="20">
        <f>SUM(E21:E22)</f>
        <v>0</v>
      </c>
      <c r="F20" s="20">
        <f>SUM(F21:F22)</f>
        <v>0</v>
      </c>
      <c r="G20" s="20"/>
      <c r="J20" s="221"/>
      <c r="K20" s="221"/>
      <c r="L20" s="3"/>
    </row>
    <row r="21" spans="1:12" hidden="1" x14ac:dyDescent="0.2">
      <c r="A21" s="16" t="s">
        <v>325</v>
      </c>
      <c r="B21" s="17" t="s">
        <v>326</v>
      </c>
      <c r="C21" s="51"/>
      <c r="D21" s="51"/>
      <c r="E21" s="18">
        <f>E8*1.4%</f>
        <v>0</v>
      </c>
      <c r="F21" s="18">
        <f>F8*1.4%</f>
        <v>0</v>
      </c>
      <c r="G21" s="18"/>
      <c r="J21" s="18"/>
      <c r="K21" s="51"/>
      <c r="L21" s="51"/>
    </row>
    <row r="22" spans="1:12" hidden="1" x14ac:dyDescent="0.2">
      <c r="A22" s="16" t="s">
        <v>327</v>
      </c>
      <c r="B22" s="17" t="s">
        <v>328</v>
      </c>
      <c r="C22" s="51"/>
      <c r="D22" s="51"/>
      <c r="E22" s="18">
        <f>(E9+E10+E11+E12)*1.4%</f>
        <v>0</v>
      </c>
      <c r="F22" s="18">
        <f>(F9+F10+F11+F12)*1.4%</f>
        <v>0</v>
      </c>
      <c r="G22" s="18"/>
      <c r="J22" s="18"/>
      <c r="K22" s="51"/>
      <c r="L22" s="51"/>
    </row>
    <row r="23" spans="1:12" s="39" customFormat="1" hidden="1" x14ac:dyDescent="0.2">
      <c r="A23" s="45" t="s">
        <v>185</v>
      </c>
      <c r="B23" s="44" t="s">
        <v>184</v>
      </c>
      <c r="C23" s="49">
        <f>C24+C34+C37+C41+C52+C58+C65+C72+C79+C80+C81+C85+C86+C92+C93+C94+C95</f>
        <v>0</v>
      </c>
      <c r="D23" s="49">
        <f>D24+D34+D37+D41+D52+D58+D65+D72+D79+D80+D81+D85+D86+D92+D93+D94+D95</f>
        <v>0</v>
      </c>
      <c r="E23" s="49">
        <f>E24+E34+E37+E41+E52+E58+E65+E72+E79+E80+E81+E85+E86+E92+E93+E94+E95</f>
        <v>0</v>
      </c>
      <c r="F23" s="49">
        <f>F24+F34+F37+F41+F52+F58+F65+F72+F79+F80+F81+F85+F86+F92+F93+F94+F95</f>
        <v>0</v>
      </c>
      <c r="G23" s="49"/>
      <c r="J23" s="49"/>
      <c r="K23" s="49"/>
      <c r="L23" s="192"/>
    </row>
    <row r="24" spans="1:12" hidden="1" x14ac:dyDescent="0.2">
      <c r="A24" s="11" t="s">
        <v>329</v>
      </c>
      <c r="B24" s="12" t="s">
        <v>330</v>
      </c>
      <c r="C24" s="20">
        <f>SUM(C25:C33)</f>
        <v>0</v>
      </c>
      <c r="D24" s="20">
        <f>SUM(D25:D33)</f>
        <v>0</v>
      </c>
      <c r="E24" s="20">
        <f>SUM(E25:E33)</f>
        <v>0</v>
      </c>
      <c r="F24" s="20">
        <f>SUM(F25:F33)</f>
        <v>0</v>
      </c>
      <c r="G24" s="20"/>
      <c r="J24" s="221"/>
      <c r="K24" s="221"/>
      <c r="L24" s="3"/>
    </row>
    <row r="25" spans="1:12" hidden="1" x14ac:dyDescent="0.2">
      <c r="A25" s="16" t="s">
        <v>331</v>
      </c>
      <c r="B25" s="17" t="s">
        <v>332</v>
      </c>
      <c r="C25" s="63"/>
      <c r="D25" s="51"/>
      <c r="E25" s="18"/>
      <c r="F25" s="56"/>
      <c r="G25" s="56"/>
      <c r="J25" s="18"/>
      <c r="K25" s="51"/>
      <c r="L25" s="51"/>
    </row>
    <row r="26" spans="1:12" hidden="1" x14ac:dyDescent="0.2">
      <c r="A26" s="16" t="s">
        <v>333</v>
      </c>
      <c r="B26" s="17" t="s">
        <v>334</v>
      </c>
      <c r="C26" s="63"/>
      <c r="D26" s="51"/>
      <c r="E26" s="18"/>
      <c r="F26" s="56"/>
      <c r="G26" s="56"/>
      <c r="J26" s="18"/>
      <c r="K26" s="51"/>
      <c r="L26" s="51"/>
    </row>
    <row r="27" spans="1:12" hidden="1" x14ac:dyDescent="0.2">
      <c r="A27" s="16" t="s">
        <v>335</v>
      </c>
      <c r="B27" s="17" t="s">
        <v>336</v>
      </c>
      <c r="C27" s="63"/>
      <c r="D27" s="51"/>
      <c r="E27" s="18"/>
      <c r="F27" s="56"/>
      <c r="G27" s="56"/>
      <c r="J27" s="18"/>
      <c r="K27" s="51"/>
      <c r="L27" s="51"/>
    </row>
    <row r="28" spans="1:12" hidden="1" x14ac:dyDescent="0.2">
      <c r="A28" s="16" t="s">
        <v>337</v>
      </c>
      <c r="B28" s="17" t="s">
        <v>338</v>
      </c>
      <c r="C28" s="63"/>
      <c r="D28" s="51"/>
      <c r="E28" s="18"/>
      <c r="F28" s="56"/>
      <c r="G28" s="56"/>
      <c r="J28" s="18"/>
      <c r="K28" s="51"/>
      <c r="L28" s="51"/>
    </row>
    <row r="29" spans="1:12" hidden="1" x14ac:dyDescent="0.2">
      <c r="A29" s="16" t="s">
        <v>339</v>
      </c>
      <c r="B29" s="17" t="s">
        <v>340</v>
      </c>
      <c r="C29" s="63"/>
      <c r="D29" s="51"/>
      <c r="E29" s="18"/>
      <c r="F29" s="56"/>
      <c r="G29" s="56"/>
      <c r="J29" s="18"/>
      <c r="K29" s="51"/>
      <c r="L29" s="51"/>
    </row>
    <row r="30" spans="1:12" hidden="1" x14ac:dyDescent="0.2">
      <c r="A30" s="16" t="s">
        <v>341</v>
      </c>
      <c r="B30" s="17" t="s">
        <v>342</v>
      </c>
      <c r="C30" s="63"/>
      <c r="D30" s="51"/>
      <c r="E30" s="18"/>
      <c r="F30" s="56"/>
      <c r="G30" s="56"/>
      <c r="J30" s="18"/>
      <c r="K30" s="51"/>
      <c r="L30" s="51"/>
    </row>
    <row r="31" spans="1:12" hidden="1" x14ac:dyDescent="0.2">
      <c r="A31" s="16" t="s">
        <v>343</v>
      </c>
      <c r="B31" s="17" t="s">
        <v>344</v>
      </c>
      <c r="C31" s="63"/>
      <c r="D31" s="51"/>
      <c r="E31" s="18"/>
      <c r="F31" s="56"/>
      <c r="G31" s="56"/>
      <c r="J31" s="18"/>
      <c r="K31" s="51"/>
      <c r="L31" s="51"/>
    </row>
    <row r="32" spans="1:12" hidden="1" x14ac:dyDescent="0.2">
      <c r="A32" s="16" t="s">
        <v>345</v>
      </c>
      <c r="B32" s="17" t="s">
        <v>346</v>
      </c>
      <c r="C32" s="63"/>
      <c r="D32" s="51"/>
      <c r="E32" s="18"/>
      <c r="F32" s="56"/>
      <c r="G32" s="56"/>
      <c r="J32" s="18"/>
      <c r="K32" s="51"/>
      <c r="L32" s="51"/>
    </row>
    <row r="33" spans="1:12" hidden="1" x14ac:dyDescent="0.2">
      <c r="A33" s="16" t="s">
        <v>347</v>
      </c>
      <c r="B33" s="17" t="s">
        <v>348</v>
      </c>
      <c r="C33" s="63"/>
      <c r="D33" s="51"/>
      <c r="E33" s="18"/>
      <c r="F33" s="56"/>
      <c r="G33" s="56"/>
      <c r="J33" s="18"/>
      <c r="K33" s="51"/>
      <c r="L33" s="51"/>
    </row>
    <row r="34" spans="1:12" hidden="1" x14ac:dyDescent="0.2">
      <c r="A34" s="11" t="s">
        <v>349</v>
      </c>
      <c r="B34" s="12" t="s">
        <v>350</v>
      </c>
      <c r="C34" s="20">
        <f>SUM(C35:C36)</f>
        <v>0</v>
      </c>
      <c r="D34" s="20">
        <f>SUM(D35:D36)</f>
        <v>0</v>
      </c>
      <c r="E34" s="20">
        <f>SUM(E35:E36)</f>
        <v>0</v>
      </c>
      <c r="F34" s="20">
        <f>SUM(F35:F36)</f>
        <v>0</v>
      </c>
      <c r="G34" s="20"/>
      <c r="J34" s="221"/>
      <c r="K34" s="221"/>
      <c r="L34" s="221"/>
    </row>
    <row r="35" spans="1:12" hidden="1" x14ac:dyDescent="0.2">
      <c r="A35" s="16" t="s">
        <v>351</v>
      </c>
      <c r="B35" s="17" t="s">
        <v>352</v>
      </c>
      <c r="C35" s="51"/>
      <c r="D35" s="51"/>
      <c r="E35" s="18"/>
      <c r="F35" s="51"/>
      <c r="G35" s="51"/>
      <c r="J35" s="226"/>
      <c r="K35" s="227"/>
      <c r="L35" s="227"/>
    </row>
    <row r="36" spans="1:12" hidden="1" x14ac:dyDescent="0.2">
      <c r="A36" s="16" t="s">
        <v>353</v>
      </c>
      <c r="B36" s="17" t="s">
        <v>354</v>
      </c>
      <c r="C36" s="51"/>
      <c r="D36" s="51"/>
      <c r="E36" s="18"/>
      <c r="F36" s="51"/>
      <c r="G36" s="51"/>
      <c r="J36" s="226"/>
      <c r="K36" s="227"/>
      <c r="L36" s="227"/>
    </row>
    <row r="37" spans="1:12" hidden="1" x14ac:dyDescent="0.2">
      <c r="A37" s="11" t="s">
        <v>355</v>
      </c>
      <c r="B37" s="12" t="s">
        <v>356</v>
      </c>
      <c r="C37" s="20">
        <f>SUM(C38:C40)</f>
        <v>0</v>
      </c>
      <c r="D37" s="20">
        <f>SUM(D38:D40)</f>
        <v>0</v>
      </c>
      <c r="E37" s="20">
        <f>SUM(E38:E40)</f>
        <v>0</v>
      </c>
      <c r="F37" s="20">
        <f>SUM(F38:F40)</f>
        <v>0</v>
      </c>
      <c r="G37" s="20"/>
      <c r="J37" s="221"/>
      <c r="K37" s="221"/>
      <c r="L37" s="3"/>
    </row>
    <row r="38" spans="1:12" hidden="1" x14ac:dyDescent="0.2">
      <c r="A38" s="16" t="s">
        <v>357</v>
      </c>
      <c r="B38" s="17" t="s">
        <v>358</v>
      </c>
      <c r="C38" s="63"/>
      <c r="D38" s="51"/>
      <c r="E38" s="18"/>
      <c r="F38" s="51"/>
      <c r="G38" s="51"/>
      <c r="J38" s="18"/>
      <c r="K38" s="51"/>
      <c r="L38" s="51"/>
    </row>
    <row r="39" spans="1:12" hidden="1" x14ac:dyDescent="0.2">
      <c r="A39" s="16" t="s">
        <v>359</v>
      </c>
      <c r="B39" s="17" t="s">
        <v>360</v>
      </c>
      <c r="C39" s="63"/>
      <c r="D39" s="51"/>
      <c r="E39" s="18"/>
      <c r="F39" s="51"/>
      <c r="G39" s="51"/>
      <c r="J39" s="18"/>
      <c r="K39" s="51"/>
      <c r="L39" s="51"/>
    </row>
    <row r="40" spans="1:12" hidden="1" x14ac:dyDescent="0.2">
      <c r="A40" s="16" t="s">
        <v>361</v>
      </c>
      <c r="B40" s="17" t="s">
        <v>362</v>
      </c>
      <c r="C40" s="63"/>
      <c r="D40" s="51"/>
      <c r="E40" s="18"/>
      <c r="F40" s="51"/>
      <c r="G40" s="51"/>
      <c r="J40" s="18"/>
      <c r="K40" s="51"/>
      <c r="L40" s="51"/>
    </row>
    <row r="41" spans="1:12" hidden="1" x14ac:dyDescent="0.2">
      <c r="A41" s="11" t="s">
        <v>363</v>
      </c>
      <c r="B41" s="12" t="s">
        <v>364</v>
      </c>
      <c r="C41" s="20">
        <f>SUM(C43:C51)</f>
        <v>0</v>
      </c>
      <c r="D41" s="20">
        <f>SUM(D43:D51)</f>
        <v>0</v>
      </c>
      <c r="E41" s="20">
        <f>SUM(E43:E51)</f>
        <v>0</v>
      </c>
      <c r="F41" s="20">
        <f>SUM(F43:F51)</f>
        <v>0</v>
      </c>
      <c r="G41" s="20"/>
      <c r="J41" s="221"/>
      <c r="K41" s="221"/>
      <c r="L41" s="3"/>
    </row>
    <row r="42" spans="1:12" hidden="1" x14ac:dyDescent="0.2">
      <c r="A42" s="235" t="s">
        <v>218</v>
      </c>
      <c r="B42" s="236" t="s">
        <v>219</v>
      </c>
      <c r="C42" s="20"/>
      <c r="D42" s="20"/>
      <c r="E42" s="20"/>
      <c r="F42" s="20"/>
      <c r="G42" s="20"/>
      <c r="J42" s="221"/>
      <c r="K42" s="221"/>
      <c r="L42" s="3"/>
    </row>
    <row r="43" spans="1:12" hidden="1" x14ac:dyDescent="0.2">
      <c r="A43" s="16" t="s">
        <v>365</v>
      </c>
      <c r="B43" s="17" t="s">
        <v>366</v>
      </c>
      <c r="C43" s="63"/>
      <c r="D43" s="51"/>
      <c r="E43" s="18"/>
      <c r="F43" s="56"/>
      <c r="G43" s="56"/>
      <c r="J43" s="18"/>
      <c r="K43" s="51"/>
      <c r="L43" s="51"/>
    </row>
    <row r="44" spans="1:12" hidden="1" x14ac:dyDescent="0.2">
      <c r="A44" s="16" t="s">
        <v>367</v>
      </c>
      <c r="B44" s="17" t="s">
        <v>2</v>
      </c>
      <c r="C44" s="63"/>
      <c r="D44" s="51"/>
      <c r="E44" s="18"/>
      <c r="F44" s="56"/>
      <c r="G44" s="56"/>
      <c r="J44" s="18"/>
      <c r="K44" s="51"/>
      <c r="L44" s="51"/>
    </row>
    <row r="45" spans="1:12" hidden="1" x14ac:dyDescent="0.2">
      <c r="A45" s="16" t="s">
        <v>3</v>
      </c>
      <c r="B45" s="17" t="s">
        <v>4</v>
      </c>
      <c r="C45" s="63"/>
      <c r="D45" s="51"/>
      <c r="E45" s="18"/>
      <c r="F45" s="56"/>
      <c r="G45" s="56"/>
      <c r="J45" s="18"/>
      <c r="K45" s="51"/>
      <c r="L45" s="51"/>
    </row>
    <row r="46" spans="1:12" hidden="1" x14ac:dyDescent="0.2">
      <c r="A46" s="16" t="s">
        <v>5</v>
      </c>
      <c r="B46" s="17" t="s">
        <v>6</v>
      </c>
      <c r="C46" s="63"/>
      <c r="D46" s="51"/>
      <c r="E46" s="18"/>
      <c r="F46" s="56"/>
      <c r="G46" s="56"/>
      <c r="J46" s="18"/>
      <c r="K46" s="56"/>
      <c r="L46" s="51"/>
    </row>
    <row r="47" spans="1:12" hidden="1" x14ac:dyDescent="0.2">
      <c r="A47" s="16" t="s">
        <v>7</v>
      </c>
      <c r="B47" s="17" t="s">
        <v>8</v>
      </c>
      <c r="C47" s="63"/>
      <c r="D47" s="51"/>
      <c r="E47" s="18"/>
      <c r="F47" s="56"/>
      <c r="G47" s="56"/>
      <c r="J47" s="18"/>
      <c r="K47" s="51"/>
      <c r="L47" s="51"/>
    </row>
    <row r="48" spans="1:12" hidden="1" x14ac:dyDescent="0.2">
      <c r="A48" s="16" t="s">
        <v>9</v>
      </c>
      <c r="B48" s="17" t="s">
        <v>10</v>
      </c>
      <c r="C48" s="63"/>
      <c r="D48" s="51"/>
      <c r="E48" s="18"/>
      <c r="F48" s="56"/>
      <c r="G48" s="56"/>
      <c r="J48" s="18"/>
      <c r="K48" s="51"/>
      <c r="L48" s="51"/>
    </row>
    <row r="49" spans="1:12" hidden="1" x14ac:dyDescent="0.2">
      <c r="A49" s="16" t="s">
        <v>11</v>
      </c>
      <c r="B49" s="17" t="s">
        <v>12</v>
      </c>
      <c r="C49" s="62"/>
      <c r="D49" s="51"/>
      <c r="E49" s="18"/>
      <c r="F49" s="56"/>
      <c r="G49" s="56"/>
      <c r="J49" s="18"/>
      <c r="K49" s="51"/>
      <c r="L49" s="51"/>
    </row>
    <row r="50" spans="1:12" hidden="1" x14ac:dyDescent="0.2">
      <c r="A50" s="16" t="s">
        <v>13</v>
      </c>
      <c r="B50" s="17" t="s">
        <v>14</v>
      </c>
      <c r="C50" s="63"/>
      <c r="D50" s="51"/>
      <c r="E50" s="18"/>
      <c r="F50" s="56"/>
      <c r="G50" s="56"/>
      <c r="J50" s="18"/>
      <c r="K50" s="51"/>
      <c r="L50" s="51"/>
    </row>
    <row r="51" spans="1:12" hidden="1" x14ac:dyDescent="0.2">
      <c r="A51" s="16" t="s">
        <v>15</v>
      </c>
      <c r="B51" s="17" t="s">
        <v>16</v>
      </c>
      <c r="C51" s="63"/>
      <c r="D51" s="51"/>
      <c r="E51" s="18"/>
      <c r="F51" s="56"/>
      <c r="G51" s="56"/>
      <c r="J51" s="18"/>
      <c r="K51" s="51"/>
      <c r="L51" s="51"/>
    </row>
    <row r="52" spans="1:12" hidden="1" x14ac:dyDescent="0.2">
      <c r="A52" s="11" t="s">
        <v>17</v>
      </c>
      <c r="B52" s="12" t="s">
        <v>18</v>
      </c>
      <c r="C52" s="20">
        <f>SUM(C54:C57)</f>
        <v>0</v>
      </c>
      <c r="D52" s="20">
        <f>SUM(D54:D57)</f>
        <v>0</v>
      </c>
      <c r="E52" s="20">
        <f>SUM(E54:E57)</f>
        <v>0</v>
      </c>
      <c r="F52" s="20">
        <f>SUM(F54:F57)</f>
        <v>0</v>
      </c>
      <c r="G52" s="20"/>
      <c r="J52" s="221"/>
      <c r="K52" s="221"/>
      <c r="L52" s="3"/>
    </row>
    <row r="53" spans="1:12" hidden="1" x14ac:dyDescent="0.2">
      <c r="A53" s="11"/>
      <c r="B53" s="12"/>
      <c r="C53" s="20"/>
      <c r="D53" s="20"/>
      <c r="E53" s="20"/>
      <c r="F53" s="20"/>
      <c r="G53" s="20"/>
      <c r="J53" s="18"/>
      <c r="K53" s="51"/>
      <c r="L53" s="51"/>
    </row>
    <row r="54" spans="1:12" hidden="1" x14ac:dyDescent="0.2">
      <c r="A54" s="16" t="s">
        <v>19</v>
      </c>
      <c r="B54" s="17" t="s">
        <v>6</v>
      </c>
      <c r="C54" s="51"/>
      <c r="D54" s="51"/>
      <c r="E54" s="18"/>
      <c r="F54" s="51"/>
      <c r="G54" s="51"/>
      <c r="J54" s="18"/>
      <c r="K54" s="51"/>
      <c r="L54" s="51"/>
    </row>
    <row r="55" spans="1:12" hidden="1" x14ac:dyDescent="0.2">
      <c r="A55" s="16" t="s">
        <v>20</v>
      </c>
      <c r="B55" s="17" t="s">
        <v>8</v>
      </c>
      <c r="C55" s="51"/>
      <c r="D55" s="51"/>
      <c r="E55" s="18"/>
      <c r="F55" s="51"/>
      <c r="G55" s="51"/>
      <c r="J55" s="18"/>
      <c r="K55" s="51"/>
      <c r="L55" s="51"/>
    </row>
    <row r="56" spans="1:12" hidden="1" x14ac:dyDescent="0.2">
      <c r="A56" s="16" t="s">
        <v>21</v>
      </c>
      <c r="B56" s="17" t="s">
        <v>10</v>
      </c>
      <c r="C56" s="51"/>
      <c r="D56" s="51"/>
      <c r="E56" s="18"/>
      <c r="F56" s="51"/>
      <c r="G56" s="51"/>
      <c r="J56" s="18"/>
      <c r="K56" s="51"/>
      <c r="L56" s="51"/>
    </row>
    <row r="57" spans="1:12" hidden="1" x14ac:dyDescent="0.2">
      <c r="A57" s="16" t="s">
        <v>22</v>
      </c>
      <c r="B57" s="17" t="s">
        <v>16</v>
      </c>
      <c r="C57" s="51"/>
      <c r="D57" s="51"/>
      <c r="E57" s="18"/>
      <c r="F57" s="51"/>
      <c r="G57" s="51"/>
      <c r="J57" s="18"/>
      <c r="K57" s="51"/>
      <c r="L57" s="51"/>
    </row>
    <row r="58" spans="1:12" hidden="1" x14ac:dyDescent="0.2">
      <c r="A58" s="11" t="s">
        <v>23</v>
      </c>
      <c r="B58" s="12" t="s">
        <v>24</v>
      </c>
      <c r="C58" s="20">
        <f>SUM(C59:C64)</f>
        <v>0</v>
      </c>
      <c r="D58" s="20">
        <f>SUM(D59:D64)</f>
        <v>0</v>
      </c>
      <c r="E58" s="20">
        <f>SUM(E59:E64)</f>
        <v>0</v>
      </c>
      <c r="F58" s="20">
        <f>SUM(F59:F64)</f>
        <v>0</v>
      </c>
      <c r="G58" s="20"/>
      <c r="J58" s="221"/>
      <c r="K58" s="221"/>
      <c r="L58" s="3"/>
    </row>
    <row r="59" spans="1:12" hidden="1" x14ac:dyDescent="0.2">
      <c r="A59" s="16" t="s">
        <v>25</v>
      </c>
      <c r="B59" s="17" t="s">
        <v>26</v>
      </c>
      <c r="C59" s="51"/>
      <c r="D59" s="51"/>
      <c r="E59" s="18"/>
      <c r="F59" s="56"/>
      <c r="G59" s="56"/>
      <c r="J59" s="18"/>
      <c r="K59" s="51"/>
      <c r="L59" s="51"/>
    </row>
    <row r="60" spans="1:12" hidden="1" x14ac:dyDescent="0.2">
      <c r="A60" s="16" t="s">
        <v>27</v>
      </c>
      <c r="B60" s="17" t="s">
        <v>28</v>
      </c>
      <c r="C60" s="51"/>
      <c r="D60" s="51"/>
      <c r="E60" s="18"/>
      <c r="F60" s="56"/>
      <c r="G60" s="56"/>
      <c r="J60" s="18"/>
      <c r="K60" s="51"/>
      <c r="L60" s="51"/>
    </row>
    <row r="61" spans="1:12" hidden="1" x14ac:dyDescent="0.2">
      <c r="A61" s="16" t="s">
        <v>29</v>
      </c>
      <c r="B61" s="17" t="s">
        <v>12</v>
      </c>
      <c r="C61" s="51"/>
      <c r="D61" s="51"/>
      <c r="E61" s="18"/>
      <c r="F61" s="56"/>
      <c r="G61" s="56"/>
      <c r="J61" s="18"/>
      <c r="K61" s="51"/>
      <c r="L61" s="51"/>
    </row>
    <row r="62" spans="1:12" hidden="1" x14ac:dyDescent="0.2">
      <c r="A62" s="16" t="s">
        <v>30</v>
      </c>
      <c r="B62" s="17" t="s">
        <v>14</v>
      </c>
      <c r="C62" s="51"/>
      <c r="D62" s="51"/>
      <c r="E62" s="18"/>
      <c r="F62" s="56"/>
      <c r="G62" s="56"/>
      <c r="J62" s="18"/>
      <c r="K62" s="51"/>
      <c r="L62" s="51"/>
    </row>
    <row r="63" spans="1:12" hidden="1" x14ac:dyDescent="0.2">
      <c r="A63" s="16" t="s">
        <v>31</v>
      </c>
      <c r="B63" s="17" t="s">
        <v>32</v>
      </c>
      <c r="C63" s="51"/>
      <c r="D63" s="51"/>
      <c r="E63" s="18"/>
      <c r="F63" s="56"/>
      <c r="G63" s="56"/>
      <c r="J63" s="18"/>
      <c r="K63" s="51"/>
      <c r="L63" s="51"/>
    </row>
    <row r="64" spans="1:12" hidden="1" x14ac:dyDescent="0.2">
      <c r="A64" s="16" t="s">
        <v>33</v>
      </c>
      <c r="B64" s="17" t="s">
        <v>34</v>
      </c>
      <c r="C64" s="51"/>
      <c r="D64" s="51"/>
      <c r="E64" s="18"/>
      <c r="F64" s="56"/>
      <c r="G64" s="56"/>
      <c r="J64" s="18"/>
      <c r="K64" s="51"/>
      <c r="L64" s="51"/>
    </row>
    <row r="65" spans="1:12" hidden="1" x14ac:dyDescent="0.2">
      <c r="A65" s="11" t="s">
        <v>35</v>
      </c>
      <c r="B65" s="12" t="s">
        <v>36</v>
      </c>
      <c r="C65" s="20">
        <f>SUM(C66:C71)</f>
        <v>0</v>
      </c>
      <c r="D65" s="20">
        <f>SUM(D66:D71)</f>
        <v>0</v>
      </c>
      <c r="E65" s="20">
        <f>SUM(E66:E71)</f>
        <v>0</v>
      </c>
      <c r="F65" s="20">
        <f>SUM(F66:F71)</f>
        <v>0</v>
      </c>
      <c r="G65" s="20"/>
      <c r="J65" s="221"/>
      <c r="K65" s="221"/>
      <c r="L65" s="3"/>
    </row>
    <row r="66" spans="1:12" hidden="1" x14ac:dyDescent="0.2">
      <c r="A66" s="16" t="s">
        <v>37</v>
      </c>
      <c r="B66" s="17" t="s">
        <v>38</v>
      </c>
      <c r="C66" s="63"/>
      <c r="D66" s="51"/>
      <c r="E66" s="18"/>
      <c r="F66" s="56"/>
      <c r="G66" s="56"/>
      <c r="J66" s="18"/>
      <c r="K66" s="51"/>
      <c r="L66" s="51"/>
    </row>
    <row r="67" spans="1:12" hidden="1" x14ac:dyDescent="0.2">
      <c r="A67" s="16" t="s">
        <v>39</v>
      </c>
      <c r="B67" s="17" t="s">
        <v>40</v>
      </c>
      <c r="C67" s="63"/>
      <c r="D67" s="51"/>
      <c r="E67" s="18"/>
      <c r="F67" s="56"/>
      <c r="G67" s="56"/>
      <c r="J67" s="18"/>
      <c r="K67" s="51"/>
      <c r="L67" s="51"/>
    </row>
    <row r="68" spans="1:12" hidden="1" x14ac:dyDescent="0.2">
      <c r="A68" s="16" t="s">
        <v>41</v>
      </c>
      <c r="B68" s="17" t="s">
        <v>42</v>
      </c>
      <c r="C68" s="63"/>
      <c r="D68" s="51"/>
      <c r="E68" s="18"/>
      <c r="F68" s="56"/>
      <c r="G68" s="56"/>
      <c r="J68" s="18"/>
      <c r="K68" s="51"/>
      <c r="L68" s="51"/>
    </row>
    <row r="69" spans="1:12" hidden="1" x14ac:dyDescent="0.2">
      <c r="A69" s="16" t="s">
        <v>43</v>
      </c>
      <c r="B69" s="17" t="s">
        <v>44</v>
      </c>
      <c r="C69" s="63"/>
      <c r="D69" s="51"/>
      <c r="E69" s="18"/>
      <c r="F69" s="56"/>
      <c r="G69" s="56"/>
      <c r="J69" s="18"/>
      <c r="K69" s="51"/>
      <c r="L69" s="51"/>
    </row>
    <row r="70" spans="1:12" hidden="1" x14ac:dyDescent="0.2">
      <c r="A70" s="16" t="s">
        <v>45</v>
      </c>
      <c r="B70" s="17" t="s">
        <v>46</v>
      </c>
      <c r="C70" s="63"/>
      <c r="D70" s="51"/>
      <c r="E70" s="18"/>
      <c r="F70" s="56"/>
      <c r="G70" s="56"/>
      <c r="J70" s="18"/>
      <c r="K70" s="51"/>
      <c r="L70" s="51"/>
    </row>
    <row r="71" spans="1:12" hidden="1" x14ac:dyDescent="0.2">
      <c r="A71" s="16" t="s">
        <v>47</v>
      </c>
      <c r="B71" s="17" t="s">
        <v>48</v>
      </c>
      <c r="C71" s="63"/>
      <c r="D71" s="51"/>
      <c r="E71" s="18"/>
      <c r="F71" s="56"/>
      <c r="G71" s="56"/>
      <c r="J71" s="18"/>
      <c r="K71" s="51"/>
      <c r="L71" s="51"/>
    </row>
    <row r="72" spans="1:12" hidden="1" x14ac:dyDescent="0.2">
      <c r="A72" s="11" t="s">
        <v>49</v>
      </c>
      <c r="B72" s="13" t="s">
        <v>50</v>
      </c>
      <c r="C72" s="20">
        <f>SUM(C73:C78)</f>
        <v>0</v>
      </c>
      <c r="D72" s="20">
        <f>SUM(D73:D78)</f>
        <v>0</v>
      </c>
      <c r="E72" s="20">
        <f>SUM(E73:E78)</f>
        <v>0</v>
      </c>
      <c r="F72" s="20">
        <f>SUM(F73:F78)</f>
        <v>0</v>
      </c>
      <c r="G72" s="20"/>
      <c r="J72" s="221"/>
      <c r="K72" s="221"/>
      <c r="L72" s="3"/>
    </row>
    <row r="73" spans="1:12" hidden="1" x14ac:dyDescent="0.2">
      <c r="A73" s="16" t="s">
        <v>51</v>
      </c>
      <c r="B73" s="17" t="s">
        <v>52</v>
      </c>
      <c r="C73" s="63"/>
      <c r="D73" s="51"/>
      <c r="E73" s="18"/>
      <c r="F73" s="51"/>
      <c r="G73" s="51"/>
      <c r="J73" s="18"/>
      <c r="K73" s="51"/>
      <c r="L73" s="51"/>
    </row>
    <row r="74" spans="1:12" hidden="1" x14ac:dyDescent="0.2">
      <c r="A74" s="16" t="s">
        <v>53</v>
      </c>
      <c r="B74" s="17" t="s">
        <v>54</v>
      </c>
      <c r="C74" s="63"/>
      <c r="D74" s="51"/>
      <c r="E74" s="18"/>
      <c r="F74" s="51"/>
      <c r="G74" s="51"/>
      <c r="J74" s="18"/>
      <c r="K74" s="51"/>
      <c r="L74" s="51"/>
    </row>
    <row r="75" spans="1:12" hidden="1" x14ac:dyDescent="0.2">
      <c r="A75" s="16" t="s">
        <v>70</v>
      </c>
      <c r="B75" s="17" t="s">
        <v>71</v>
      </c>
      <c r="C75" s="63"/>
      <c r="D75" s="51"/>
      <c r="E75" s="18"/>
      <c r="F75" s="51"/>
      <c r="G75" s="51"/>
      <c r="J75" s="18"/>
      <c r="K75" s="51"/>
      <c r="L75" s="51"/>
    </row>
    <row r="76" spans="1:12" hidden="1" x14ac:dyDescent="0.2">
      <c r="A76" s="16" t="s">
        <v>72</v>
      </c>
      <c r="B76" s="17" t="s">
        <v>73</v>
      </c>
      <c r="C76" s="63"/>
      <c r="D76" s="51"/>
      <c r="E76" s="18"/>
      <c r="F76" s="51"/>
      <c r="G76" s="51"/>
      <c r="J76" s="18"/>
      <c r="K76" s="51"/>
      <c r="L76" s="51"/>
    </row>
    <row r="77" spans="1:12" hidden="1" x14ac:dyDescent="0.2">
      <c r="A77" s="16" t="s">
        <v>74</v>
      </c>
      <c r="B77" s="17" t="s">
        <v>75</v>
      </c>
      <c r="C77" s="51"/>
      <c r="D77" s="51"/>
      <c r="E77" s="18"/>
      <c r="F77" s="51"/>
      <c r="G77" s="51"/>
      <c r="J77" s="18"/>
      <c r="K77" s="51"/>
      <c r="L77" s="51"/>
    </row>
    <row r="78" spans="1:12" hidden="1" x14ac:dyDescent="0.2">
      <c r="A78" s="16" t="s">
        <v>76</v>
      </c>
      <c r="B78" s="17" t="s">
        <v>77</v>
      </c>
      <c r="C78" s="51"/>
      <c r="D78" s="51"/>
      <c r="E78" s="23"/>
      <c r="F78" s="51"/>
      <c r="G78" s="51"/>
      <c r="J78" s="18"/>
      <c r="K78" s="51"/>
      <c r="L78" s="51"/>
    </row>
    <row r="79" spans="1:12" hidden="1" x14ac:dyDescent="0.2">
      <c r="A79" s="11" t="s">
        <v>78</v>
      </c>
      <c r="B79" s="24" t="s">
        <v>79</v>
      </c>
      <c r="C79" s="58"/>
      <c r="D79" s="58"/>
      <c r="E79" s="20"/>
      <c r="F79" s="58"/>
      <c r="G79" s="58"/>
      <c r="J79" s="221"/>
      <c r="K79" s="221"/>
      <c r="L79" s="3"/>
    </row>
    <row r="80" spans="1:12" hidden="1" x14ac:dyDescent="0.2">
      <c r="A80" s="11" t="s">
        <v>80</v>
      </c>
      <c r="B80" s="12" t="s">
        <v>81</v>
      </c>
      <c r="C80" s="60"/>
      <c r="D80" s="47"/>
      <c r="E80" s="20"/>
      <c r="F80" s="57"/>
      <c r="G80" s="57"/>
      <c r="J80" s="221"/>
      <c r="K80" s="221"/>
      <c r="L80" s="3"/>
    </row>
    <row r="81" spans="1:12" hidden="1" x14ac:dyDescent="0.2">
      <c r="A81" s="11" t="s">
        <v>82</v>
      </c>
      <c r="B81" s="12" t="s">
        <v>83</v>
      </c>
      <c r="C81" s="20">
        <f>SUM(C82:C84)</f>
        <v>0</v>
      </c>
      <c r="D81" s="20">
        <f>SUM(D82:D84)</f>
        <v>0</v>
      </c>
      <c r="E81" s="20">
        <f>SUM(E82:E84)</f>
        <v>0</v>
      </c>
      <c r="F81" s="20">
        <f>SUM(F82:F84)</f>
        <v>0</v>
      </c>
      <c r="G81" s="20"/>
      <c r="J81" s="221"/>
      <c r="K81" s="221"/>
      <c r="L81" s="3"/>
    </row>
    <row r="82" spans="1:12" hidden="1" x14ac:dyDescent="0.2">
      <c r="A82" s="16" t="s">
        <v>84</v>
      </c>
      <c r="B82" s="17" t="s">
        <v>85</v>
      </c>
      <c r="C82" s="63"/>
      <c r="D82" s="51"/>
      <c r="E82" s="18"/>
      <c r="F82" s="56"/>
      <c r="G82" s="56"/>
      <c r="J82" s="18"/>
      <c r="K82" s="51"/>
      <c r="L82" s="51"/>
    </row>
    <row r="83" spans="1:12" hidden="1" x14ac:dyDescent="0.2">
      <c r="A83" s="16" t="s">
        <v>86</v>
      </c>
      <c r="B83" s="17" t="s">
        <v>87</v>
      </c>
      <c r="C83" s="63"/>
      <c r="D83" s="51"/>
      <c r="E83" s="18"/>
      <c r="F83" s="56"/>
      <c r="G83" s="56"/>
      <c r="J83" s="18"/>
      <c r="K83" s="51"/>
      <c r="L83" s="51"/>
    </row>
    <row r="84" spans="1:12" hidden="1" x14ac:dyDescent="0.2">
      <c r="A84" s="16" t="s">
        <v>88</v>
      </c>
      <c r="B84" s="17" t="s">
        <v>89</v>
      </c>
      <c r="C84" s="63"/>
      <c r="D84" s="51"/>
      <c r="E84" s="23"/>
      <c r="F84" s="56"/>
      <c r="G84" s="56"/>
      <c r="J84" s="18"/>
      <c r="K84" s="51"/>
      <c r="L84" s="51"/>
    </row>
    <row r="85" spans="1:12" hidden="1" x14ac:dyDescent="0.2">
      <c r="A85" s="11" t="s">
        <v>90</v>
      </c>
      <c r="B85" s="12" t="s">
        <v>91</v>
      </c>
      <c r="C85" s="47"/>
      <c r="D85" s="47"/>
      <c r="E85" s="20"/>
      <c r="F85" s="57"/>
      <c r="G85" s="57"/>
      <c r="J85" s="18"/>
      <c r="K85" s="225"/>
      <c r="L85" s="225"/>
    </row>
    <row r="86" spans="1:12" hidden="1" x14ac:dyDescent="0.2">
      <c r="A86" s="11" t="s">
        <v>92</v>
      </c>
      <c r="B86" s="12" t="s">
        <v>93</v>
      </c>
      <c r="C86" s="20">
        <f>SUM(C87:C91)</f>
        <v>0</v>
      </c>
      <c r="D86" s="20">
        <f>SUM(D87:D91)</f>
        <v>0</v>
      </c>
      <c r="E86" s="20">
        <f>SUM(E87:E91)</f>
        <v>0</v>
      </c>
      <c r="F86" s="20">
        <f>SUM(F87:F91)</f>
        <v>0</v>
      </c>
      <c r="G86" s="20"/>
      <c r="J86" s="221"/>
      <c r="K86" s="221"/>
      <c r="L86" s="3"/>
    </row>
    <row r="87" spans="1:12" hidden="1" x14ac:dyDescent="0.2">
      <c r="A87" s="16" t="s">
        <v>94</v>
      </c>
      <c r="B87" s="17" t="s">
        <v>95</v>
      </c>
      <c r="C87" s="51"/>
      <c r="D87" s="51"/>
      <c r="E87" s="18"/>
      <c r="F87" s="56"/>
      <c r="G87" s="56"/>
      <c r="J87" s="18"/>
      <c r="K87" s="51"/>
      <c r="L87" s="51"/>
    </row>
    <row r="88" spans="1:12" hidden="1" x14ac:dyDescent="0.2">
      <c r="A88" s="16" t="s">
        <v>96</v>
      </c>
      <c r="B88" s="17" t="s">
        <v>97</v>
      </c>
      <c r="C88" s="51"/>
      <c r="D88" s="51"/>
      <c r="E88" s="18"/>
      <c r="F88" s="56"/>
      <c r="G88" s="56"/>
      <c r="J88" s="18"/>
      <c r="K88" s="51"/>
      <c r="L88" s="51"/>
    </row>
    <row r="89" spans="1:12" hidden="1" x14ac:dyDescent="0.2">
      <c r="A89" s="16" t="s">
        <v>98</v>
      </c>
      <c r="B89" s="17" t="s">
        <v>99</v>
      </c>
      <c r="C89" s="63"/>
      <c r="D89" s="51"/>
      <c r="E89" s="18"/>
      <c r="F89" s="56"/>
      <c r="G89" s="56"/>
      <c r="J89" s="18"/>
      <c r="K89" s="51"/>
      <c r="L89" s="51"/>
    </row>
    <row r="90" spans="1:12" hidden="1" x14ac:dyDescent="0.2">
      <c r="A90" s="16" t="s">
        <v>100</v>
      </c>
      <c r="B90" s="17" t="s">
        <v>101</v>
      </c>
      <c r="C90" s="51"/>
      <c r="D90" s="51"/>
      <c r="E90" s="18"/>
      <c r="F90" s="56"/>
      <c r="G90" s="56"/>
      <c r="J90" s="18"/>
      <c r="K90" s="51"/>
      <c r="L90" s="51"/>
    </row>
    <row r="91" spans="1:12" hidden="1" x14ac:dyDescent="0.2">
      <c r="A91" s="16" t="s">
        <v>102</v>
      </c>
      <c r="B91" s="17" t="s">
        <v>103</v>
      </c>
      <c r="C91" s="51"/>
      <c r="D91" s="51"/>
      <c r="E91" s="23"/>
      <c r="F91" s="56"/>
      <c r="G91" s="56"/>
      <c r="J91" s="18"/>
      <c r="K91" s="51"/>
      <c r="L91" s="51"/>
    </row>
    <row r="92" spans="1:12" hidden="1" x14ac:dyDescent="0.2">
      <c r="A92" s="11" t="s">
        <v>104</v>
      </c>
      <c r="B92" s="12" t="s">
        <v>105</v>
      </c>
      <c r="C92" s="60"/>
      <c r="D92" s="47"/>
      <c r="E92" s="25"/>
      <c r="F92" s="57"/>
      <c r="G92" s="57"/>
      <c r="J92" s="221"/>
      <c r="K92" s="221"/>
      <c r="L92" s="218"/>
    </row>
    <row r="93" spans="1:12" hidden="1" x14ac:dyDescent="0.2">
      <c r="A93" s="11" t="s">
        <v>106</v>
      </c>
      <c r="B93" s="12" t="s">
        <v>107</v>
      </c>
      <c r="C93" s="47"/>
      <c r="D93" s="47"/>
      <c r="E93" s="20"/>
      <c r="F93" s="57"/>
      <c r="G93" s="57"/>
      <c r="J93" s="221"/>
      <c r="K93" s="221"/>
      <c r="L93" s="218"/>
    </row>
    <row r="94" spans="1:12" hidden="1" x14ac:dyDescent="0.2">
      <c r="A94" s="11" t="s">
        <v>108</v>
      </c>
      <c r="B94" s="12" t="s">
        <v>109</v>
      </c>
      <c r="C94" s="47"/>
      <c r="D94" s="47"/>
      <c r="E94" s="20"/>
      <c r="F94" s="57"/>
      <c r="G94" s="57"/>
      <c r="J94" s="221"/>
      <c r="K94" s="221"/>
      <c r="L94" s="218"/>
    </row>
    <row r="95" spans="1:12" hidden="1" x14ac:dyDescent="0.2">
      <c r="A95" s="11" t="s">
        <v>110</v>
      </c>
      <c r="B95" s="12" t="s">
        <v>111</v>
      </c>
      <c r="C95" s="47"/>
      <c r="D95" s="47"/>
      <c r="E95" s="20"/>
      <c r="F95" s="57"/>
      <c r="G95" s="57"/>
      <c r="J95" s="221"/>
      <c r="K95" s="221"/>
      <c r="L95" s="218"/>
    </row>
    <row r="96" spans="1:12" hidden="1" x14ac:dyDescent="0.2">
      <c r="A96" s="45" t="s">
        <v>188</v>
      </c>
      <c r="B96" s="44" t="s">
        <v>187</v>
      </c>
      <c r="C96" s="49">
        <f>C97+C98</f>
        <v>0</v>
      </c>
      <c r="D96" s="49">
        <f>D97+D98</f>
        <v>0</v>
      </c>
      <c r="E96" s="49">
        <f>E97+E98</f>
        <v>0</v>
      </c>
      <c r="F96" s="49">
        <f>F97+F98</f>
        <v>0</v>
      </c>
      <c r="G96" s="49"/>
      <c r="J96" s="224"/>
      <c r="K96" s="224"/>
      <c r="L96" s="201"/>
    </row>
    <row r="97" spans="1:12" hidden="1" x14ac:dyDescent="0.2">
      <c r="A97" s="11" t="s">
        <v>112</v>
      </c>
      <c r="B97" s="12" t="s">
        <v>113</v>
      </c>
      <c r="C97" s="47"/>
      <c r="D97" s="47"/>
      <c r="E97" s="20"/>
      <c r="F97" s="57"/>
      <c r="G97" s="57"/>
      <c r="J97" s="221"/>
      <c r="K97" s="221"/>
      <c r="L97" s="218"/>
    </row>
    <row r="98" spans="1:12" hidden="1" x14ac:dyDescent="0.2">
      <c r="A98" s="11" t="s">
        <v>114</v>
      </c>
      <c r="B98" s="12" t="s">
        <v>115</v>
      </c>
      <c r="C98" s="47"/>
      <c r="D98" s="47"/>
      <c r="E98" s="20"/>
      <c r="F98" s="57"/>
      <c r="G98" s="57"/>
      <c r="J98" s="221"/>
      <c r="K98" s="221"/>
      <c r="L98" s="218"/>
    </row>
    <row r="99" spans="1:12" hidden="1" x14ac:dyDescent="0.2">
      <c r="A99" s="45" t="s">
        <v>180</v>
      </c>
      <c r="B99" s="46" t="s">
        <v>178</v>
      </c>
      <c r="C99" s="49">
        <f>C100+C101+C102</f>
        <v>0</v>
      </c>
      <c r="D99" s="49">
        <f>D100+D101+D102</f>
        <v>0</v>
      </c>
      <c r="E99" s="49">
        <f>E100+E101+E102</f>
        <v>0</v>
      </c>
      <c r="F99" s="49">
        <f>F100+F101+F102</f>
        <v>0</v>
      </c>
      <c r="G99" s="49"/>
      <c r="J99" s="224"/>
      <c r="K99" s="224"/>
      <c r="L99" s="201"/>
    </row>
    <row r="100" spans="1:12" hidden="1" x14ac:dyDescent="0.2">
      <c r="A100" s="11" t="s">
        <v>116</v>
      </c>
      <c r="B100" s="12" t="s">
        <v>117</v>
      </c>
      <c r="C100" s="47"/>
      <c r="D100" s="47"/>
      <c r="E100" s="20"/>
      <c r="F100" s="57"/>
      <c r="G100" s="57"/>
      <c r="J100" s="221"/>
      <c r="K100" s="221"/>
      <c r="L100" s="218"/>
    </row>
    <row r="101" spans="1:12" hidden="1" x14ac:dyDescent="0.2">
      <c r="A101" s="11" t="s">
        <v>118</v>
      </c>
      <c r="B101" s="13" t="s">
        <v>119</v>
      </c>
      <c r="C101" s="47"/>
      <c r="D101" s="47"/>
      <c r="E101" s="20"/>
      <c r="F101" s="57"/>
      <c r="G101" s="57"/>
      <c r="J101" s="221"/>
      <c r="K101" s="221"/>
      <c r="L101" s="218"/>
    </row>
    <row r="102" spans="1:12" hidden="1" x14ac:dyDescent="0.2">
      <c r="A102" s="11" t="s">
        <v>120</v>
      </c>
      <c r="B102" s="13" t="s">
        <v>124</v>
      </c>
      <c r="C102" s="57"/>
      <c r="D102" s="57"/>
      <c r="E102" s="20"/>
      <c r="F102" s="57"/>
      <c r="G102" s="57"/>
      <c r="J102" s="221"/>
      <c r="K102" s="221"/>
      <c r="L102" s="218"/>
    </row>
    <row r="103" spans="1:12" hidden="1" x14ac:dyDescent="0.2">
      <c r="A103" s="26"/>
      <c r="B103" s="44" t="s">
        <v>181</v>
      </c>
      <c r="C103" s="49">
        <f>C104</f>
        <v>0</v>
      </c>
      <c r="D103" s="49">
        <f>D104</f>
        <v>0</v>
      </c>
      <c r="E103" s="49">
        <f>E104</f>
        <v>0</v>
      </c>
      <c r="F103" s="49">
        <f>F104</f>
        <v>0</v>
      </c>
      <c r="G103" s="49"/>
      <c r="J103" s="224"/>
      <c r="K103" s="224"/>
      <c r="L103" s="201"/>
    </row>
    <row r="104" spans="1:12" hidden="1" x14ac:dyDescent="0.2">
      <c r="A104" s="11" t="s">
        <v>125</v>
      </c>
      <c r="B104" s="12" t="s">
        <v>126</v>
      </c>
      <c r="C104" s="48"/>
      <c r="D104" s="48"/>
      <c r="E104" s="20"/>
      <c r="F104" s="57"/>
      <c r="G104" s="57"/>
      <c r="J104" s="221"/>
      <c r="K104" s="221"/>
      <c r="L104" s="218"/>
    </row>
    <row r="105" spans="1:12" x14ac:dyDescent="0.2">
      <c r="A105" s="29"/>
      <c r="B105" s="30" t="s">
        <v>127</v>
      </c>
      <c r="C105" s="31" t="e">
        <f>C4+C5+C7+C12+C13+C14+C15+C16+C17+C20+C24+C34+C37+C41+C52+C58+C65+C72+C79+C80+C81+C85+C86+C92+C93+C94+C95+C97+C98+C101+C102+C103+C104</f>
        <v>#REF!</v>
      </c>
      <c r="D105" s="31" t="e">
        <f t="shared" ref="D105:I105" si="0">D4+D5+D7+D12+D13+D14+D15+D16+D17+D20+D24+D34+D37+D41+D52+D58+D65+D72+D79+D80+D81+D85+D86+D92+D93+D94+D95+D97+D98+D101+D102+D103+D104</f>
        <v>#REF!</v>
      </c>
      <c r="E105" s="31" t="e">
        <f t="shared" si="0"/>
        <v>#REF!</v>
      </c>
      <c r="F105" s="31" t="e">
        <f t="shared" si="0"/>
        <v>#REF!</v>
      </c>
      <c r="G105" s="31"/>
      <c r="H105" s="31">
        <f t="shared" si="0"/>
        <v>0</v>
      </c>
      <c r="I105" s="31">
        <f t="shared" si="0"/>
        <v>0</v>
      </c>
      <c r="J105" s="31"/>
      <c r="K105" s="31"/>
      <c r="L105" s="31"/>
    </row>
    <row r="106" spans="1:12" x14ac:dyDescent="0.2">
      <c r="A106" s="29"/>
      <c r="B106" s="30"/>
      <c r="C106" s="31"/>
      <c r="D106" s="31"/>
      <c r="E106" s="67" t="e">
        <f>+D105+F105</f>
        <v>#REF!</v>
      </c>
      <c r="F106" s="196" t="s">
        <v>230</v>
      </c>
      <c r="G106" s="31"/>
      <c r="H106" s="31"/>
      <c r="I106" s="31"/>
      <c r="J106" s="207"/>
      <c r="K106" s="207"/>
      <c r="L106" s="207"/>
    </row>
    <row r="107" spans="1:12" x14ac:dyDescent="0.2">
      <c r="A107" s="29"/>
      <c r="B107" s="32"/>
      <c r="C107" s="59"/>
      <c r="D107" s="59"/>
      <c r="E107" s="67" t="e">
        <f>-E106+E105</f>
        <v>#REF!</v>
      </c>
      <c r="F107" s="59" t="s">
        <v>231</v>
      </c>
      <c r="G107" s="37"/>
      <c r="J107" s="203"/>
      <c r="L107" s="191"/>
    </row>
    <row r="108" spans="1:12" x14ac:dyDescent="0.2">
      <c r="A108" s="33"/>
      <c r="B108" s="12" t="s">
        <v>128</v>
      </c>
      <c r="C108" s="15">
        <f>C109+C119+C133</f>
        <v>0</v>
      </c>
      <c r="D108" s="15">
        <f>D109+D119+D133</f>
        <v>0</v>
      </c>
      <c r="E108" s="15">
        <f>E109+E119+E133</f>
        <v>0</v>
      </c>
      <c r="F108" s="15">
        <f>F109+F119+F133</f>
        <v>0</v>
      </c>
      <c r="G108" s="15"/>
      <c r="J108" s="220"/>
      <c r="K108" s="220"/>
      <c r="L108" s="3"/>
    </row>
    <row r="109" spans="1:12" hidden="1" x14ac:dyDescent="0.2">
      <c r="A109" s="33" t="s">
        <v>155</v>
      </c>
      <c r="B109" s="27" t="s">
        <v>129</v>
      </c>
      <c r="C109" s="34">
        <f>SUM(C110:C118)</f>
        <v>0</v>
      </c>
      <c r="D109" s="34">
        <f>SUM(D110:D118)</f>
        <v>0</v>
      </c>
      <c r="E109" s="34">
        <f>SUM(E110:E118)</f>
        <v>0</v>
      </c>
      <c r="F109" s="34">
        <f>SUM(F110:F118)</f>
        <v>0</v>
      </c>
      <c r="G109" s="34"/>
      <c r="J109" s="212"/>
      <c r="K109" s="212"/>
      <c r="L109" s="209"/>
    </row>
    <row r="110" spans="1:12" hidden="1" x14ac:dyDescent="0.2">
      <c r="A110" s="97" t="s">
        <v>257</v>
      </c>
      <c r="B110" s="19" t="s">
        <v>256</v>
      </c>
      <c r="C110" s="99"/>
      <c r="D110" s="99"/>
      <c r="E110" s="99"/>
      <c r="F110" s="99"/>
      <c r="G110" s="99"/>
      <c r="J110" s="205"/>
      <c r="K110" s="17"/>
      <c r="L110" s="210"/>
    </row>
    <row r="111" spans="1:12" hidden="1" x14ac:dyDescent="0.2">
      <c r="A111" s="97"/>
      <c r="B111" s="19"/>
      <c r="C111" s="62"/>
      <c r="D111" s="51"/>
      <c r="E111" s="18"/>
      <c r="F111" s="51"/>
      <c r="G111" s="51"/>
      <c r="J111" s="205"/>
      <c r="K111" s="17"/>
      <c r="L111" s="210"/>
    </row>
    <row r="112" spans="1:12" hidden="1" x14ac:dyDescent="0.2">
      <c r="A112" s="97"/>
      <c r="B112" s="19"/>
      <c r="C112" s="62"/>
      <c r="D112" s="51"/>
      <c r="E112" s="18"/>
      <c r="F112" s="51"/>
      <c r="G112" s="51"/>
      <c r="J112" s="205"/>
      <c r="K112" s="17"/>
      <c r="L112" s="210"/>
    </row>
    <row r="113" spans="1:12" hidden="1" x14ac:dyDescent="0.2">
      <c r="A113" s="97"/>
      <c r="B113" s="19"/>
      <c r="C113" s="62"/>
      <c r="D113" s="51"/>
      <c r="E113" s="18"/>
      <c r="F113" s="51"/>
      <c r="G113" s="51"/>
      <c r="J113" s="205"/>
      <c r="K113" s="17"/>
      <c r="L113" s="210"/>
    </row>
    <row r="114" spans="1:12" hidden="1" x14ac:dyDescent="0.2">
      <c r="A114" s="19"/>
      <c r="B114" s="19"/>
      <c r="C114" s="63"/>
      <c r="D114" s="51"/>
      <c r="E114" s="18"/>
      <c r="F114" s="51"/>
      <c r="G114" s="51"/>
      <c r="J114" s="205"/>
      <c r="K114" s="17"/>
      <c r="L114" s="210"/>
    </row>
    <row r="115" spans="1:12" hidden="1" x14ac:dyDescent="0.2">
      <c r="A115" s="98" t="s">
        <v>156</v>
      </c>
      <c r="B115" s="71" t="s">
        <v>132</v>
      </c>
      <c r="C115" s="101"/>
      <c r="D115" s="50"/>
      <c r="E115" s="95"/>
      <c r="F115" s="50"/>
      <c r="G115" s="50"/>
      <c r="J115" s="206"/>
      <c r="K115" s="91"/>
      <c r="L115" s="215"/>
    </row>
    <row r="116" spans="1:12" hidden="1" x14ac:dyDescent="0.2">
      <c r="A116" s="97" t="s">
        <v>172</v>
      </c>
      <c r="B116" s="19" t="s">
        <v>134</v>
      </c>
      <c r="C116" s="42"/>
      <c r="D116" s="42"/>
      <c r="E116" s="42"/>
      <c r="F116" s="42"/>
      <c r="G116" s="42"/>
      <c r="J116" s="205"/>
      <c r="K116" s="17"/>
      <c r="L116" s="210"/>
    </row>
    <row r="117" spans="1:12" hidden="1" x14ac:dyDescent="0.2">
      <c r="A117" s="97" t="s">
        <v>172</v>
      </c>
      <c r="B117" s="19" t="s">
        <v>137</v>
      </c>
      <c r="C117" s="42"/>
      <c r="D117" s="42"/>
      <c r="E117" s="42"/>
      <c r="F117" s="42"/>
      <c r="G117" s="42"/>
      <c r="J117" s="205"/>
      <c r="K117" s="213"/>
      <c r="L117" s="210"/>
    </row>
    <row r="118" spans="1:12" hidden="1" x14ac:dyDescent="0.2">
      <c r="A118" s="97" t="s">
        <v>172</v>
      </c>
      <c r="B118" s="19" t="s">
        <v>135</v>
      </c>
      <c r="C118" s="51"/>
      <c r="D118" s="51"/>
      <c r="E118" s="18"/>
      <c r="F118" s="51"/>
      <c r="G118" s="51"/>
      <c r="J118" s="205"/>
      <c r="K118" s="17"/>
      <c r="L118" s="210"/>
    </row>
    <row r="119" spans="1:12" hidden="1" x14ac:dyDescent="0.2">
      <c r="A119" s="97" t="s">
        <v>172</v>
      </c>
      <c r="B119" s="19" t="s">
        <v>249</v>
      </c>
      <c r="C119" s="100"/>
      <c r="D119" s="100"/>
      <c r="E119" s="100"/>
      <c r="F119" s="100"/>
      <c r="G119" s="100"/>
      <c r="J119" s="205"/>
      <c r="K119" s="214"/>
      <c r="L119" s="210"/>
    </row>
    <row r="120" spans="1:12" hidden="1" x14ac:dyDescent="0.2">
      <c r="A120" s="97" t="s">
        <v>171</v>
      </c>
      <c r="B120" s="19" t="s">
        <v>133</v>
      </c>
      <c r="C120" s="63"/>
      <c r="D120" s="51"/>
      <c r="E120" s="18"/>
      <c r="F120" s="51"/>
      <c r="G120" s="51"/>
      <c r="J120" s="205"/>
      <c r="K120" s="17"/>
      <c r="L120" s="210"/>
    </row>
    <row r="121" spans="1:12" hidden="1" x14ac:dyDescent="0.2">
      <c r="A121" s="97" t="s">
        <v>173</v>
      </c>
      <c r="B121" s="19" t="s">
        <v>201</v>
      </c>
      <c r="C121" s="62"/>
      <c r="D121" s="51"/>
      <c r="E121" s="18"/>
      <c r="F121" s="51"/>
      <c r="G121" s="51"/>
      <c r="J121" s="205"/>
      <c r="K121" s="17"/>
      <c r="L121" s="210"/>
    </row>
    <row r="122" spans="1:12" hidden="1" x14ac:dyDescent="0.2">
      <c r="A122" s="97" t="s">
        <v>173</v>
      </c>
      <c r="B122" s="17" t="s">
        <v>244</v>
      </c>
      <c r="C122" s="62"/>
      <c r="D122" s="51"/>
      <c r="E122" s="18"/>
      <c r="F122" s="51"/>
      <c r="G122" s="51"/>
      <c r="J122" s="205"/>
      <c r="K122" s="17"/>
      <c r="L122" s="210"/>
    </row>
    <row r="123" spans="1:12" hidden="1" x14ac:dyDescent="0.2">
      <c r="A123" s="97" t="s">
        <v>174</v>
      </c>
      <c r="B123" s="19" t="s">
        <v>245</v>
      </c>
      <c r="C123" s="62"/>
      <c r="D123" s="51"/>
      <c r="E123" s="18"/>
      <c r="F123" s="51"/>
      <c r="G123" s="51"/>
      <c r="J123" s="205"/>
      <c r="K123" s="17"/>
      <c r="L123" s="210"/>
    </row>
    <row r="124" spans="1:12" hidden="1" x14ac:dyDescent="0.2">
      <c r="A124" s="97" t="s">
        <v>174</v>
      </c>
      <c r="B124" s="19" t="s">
        <v>246</v>
      </c>
      <c r="C124" s="62"/>
      <c r="D124" s="51"/>
      <c r="E124" s="18"/>
      <c r="F124" s="51"/>
      <c r="G124" s="51"/>
      <c r="J124" s="205"/>
      <c r="K124" s="17"/>
      <c r="L124" s="210"/>
    </row>
    <row r="125" spans="1:12" hidden="1" x14ac:dyDescent="0.2">
      <c r="A125" s="97" t="s">
        <v>174</v>
      </c>
      <c r="B125" s="19" t="s">
        <v>247</v>
      </c>
      <c r="C125" s="63"/>
      <c r="D125" s="51"/>
      <c r="E125" s="18"/>
      <c r="F125" s="51"/>
      <c r="G125" s="51"/>
      <c r="J125" s="205"/>
      <c r="K125" s="17"/>
      <c r="L125" s="210"/>
    </row>
    <row r="126" spans="1:12" hidden="1" x14ac:dyDescent="0.2">
      <c r="A126" s="19" t="s">
        <v>174</v>
      </c>
      <c r="B126" s="19" t="s">
        <v>248</v>
      </c>
      <c r="C126" s="51"/>
      <c r="D126" s="51"/>
      <c r="E126" s="18"/>
      <c r="F126" s="51"/>
      <c r="G126" s="51"/>
      <c r="J126" s="205"/>
      <c r="K126" s="17"/>
      <c r="L126" s="210"/>
    </row>
    <row r="127" spans="1:12" hidden="1" x14ac:dyDescent="0.2">
      <c r="A127" s="97"/>
      <c r="B127" s="19"/>
      <c r="C127" s="51"/>
      <c r="D127" s="51"/>
      <c r="E127" s="18"/>
      <c r="F127" s="51"/>
      <c r="G127" s="51"/>
      <c r="J127" s="205"/>
      <c r="K127" s="17"/>
      <c r="L127" s="210"/>
    </row>
    <row r="128" spans="1:12" hidden="1" x14ac:dyDescent="0.2">
      <c r="A128" s="97"/>
      <c r="B128" s="19"/>
      <c r="C128" s="51"/>
      <c r="D128" s="51"/>
      <c r="E128" s="18"/>
      <c r="F128" s="51"/>
      <c r="G128" s="51"/>
      <c r="J128" s="205"/>
      <c r="K128" s="17"/>
      <c r="L128" s="210"/>
    </row>
    <row r="129" spans="1:12" hidden="1" x14ac:dyDescent="0.2">
      <c r="A129" s="98" t="s">
        <v>157</v>
      </c>
      <c r="B129" s="71" t="s">
        <v>150</v>
      </c>
      <c r="C129" s="50"/>
      <c r="D129" s="50"/>
      <c r="E129" s="95"/>
      <c r="F129" s="50"/>
      <c r="G129" s="50"/>
      <c r="J129" s="206"/>
      <c r="K129" s="206"/>
      <c r="L129" s="206"/>
    </row>
    <row r="130" spans="1:12" hidden="1" x14ac:dyDescent="0.2">
      <c r="A130" s="97" t="s">
        <v>169</v>
      </c>
      <c r="B130" s="19" t="s">
        <v>151</v>
      </c>
      <c r="C130" s="51"/>
      <c r="D130" s="51"/>
      <c r="E130" s="18"/>
      <c r="F130" s="51"/>
      <c r="G130" s="51"/>
      <c r="J130" s="205"/>
      <c r="K130" s="17"/>
      <c r="L130" s="210"/>
    </row>
    <row r="131" spans="1:12" hidden="1" x14ac:dyDescent="0.2">
      <c r="A131" s="97"/>
      <c r="B131" s="19"/>
      <c r="C131" s="51"/>
      <c r="D131" s="51"/>
      <c r="E131" s="18"/>
      <c r="F131" s="51"/>
      <c r="G131" s="51"/>
      <c r="J131" s="205"/>
      <c r="K131" s="17"/>
      <c r="L131" s="210"/>
    </row>
    <row r="132" spans="1:12" x14ac:dyDescent="0.2">
      <c r="A132" s="35"/>
      <c r="C132" s="50"/>
      <c r="D132" s="50"/>
      <c r="E132" s="95"/>
      <c r="F132" s="50"/>
      <c r="G132" s="50"/>
      <c r="J132" s="203"/>
      <c r="K132" s="39"/>
      <c r="L132" s="216"/>
    </row>
    <row r="133" spans="1:12" x14ac:dyDescent="0.2">
      <c r="A133" s="98"/>
      <c r="B133" s="71"/>
      <c r="C133" s="27"/>
      <c r="D133" s="27"/>
      <c r="E133" s="27"/>
      <c r="F133" s="27"/>
      <c r="G133" s="27"/>
      <c r="J133" s="206"/>
      <c r="K133" s="206"/>
      <c r="L133" s="215"/>
    </row>
    <row r="134" spans="1:12" x14ac:dyDescent="0.2">
      <c r="A134" s="35"/>
      <c r="C134" s="32"/>
      <c r="D134" s="32"/>
      <c r="E134" s="50"/>
      <c r="F134" s="39"/>
      <c r="G134" s="39"/>
      <c r="J134" s="203"/>
      <c r="L134" s="191"/>
    </row>
    <row r="135" spans="1:12" x14ac:dyDescent="0.2">
      <c r="A135" s="35"/>
      <c r="E135" s="50"/>
      <c r="F135" s="39"/>
      <c r="G135" s="39"/>
      <c r="J135" s="203"/>
    </row>
    <row r="136" spans="1:12" x14ac:dyDescent="0.2">
      <c r="A136" s="35"/>
    </row>
    <row r="137" spans="1:12" x14ac:dyDescent="0.2">
      <c r="A137" s="38"/>
      <c r="B137" s="32"/>
      <c r="C137" s="32"/>
      <c r="D137" s="32"/>
    </row>
    <row r="139" spans="1:12" x14ac:dyDescent="0.2">
      <c r="A139" s="29"/>
      <c r="B139" s="32"/>
      <c r="C139" s="32"/>
      <c r="D139" s="32"/>
    </row>
    <row r="149" spans="2:4" x14ac:dyDescent="0.2">
      <c r="B149" s="39"/>
      <c r="C149" s="39"/>
      <c r="D149" s="39"/>
    </row>
    <row r="150" spans="2:4" x14ac:dyDescent="0.2">
      <c r="B150" s="40"/>
      <c r="C150" s="40"/>
      <c r="D150" s="40"/>
    </row>
    <row r="158" spans="2:4" x14ac:dyDescent="0.2">
      <c r="B158" s="41"/>
      <c r="C158" s="41"/>
      <c r="D158" s="41"/>
    </row>
    <row r="163" spans="2:4" x14ac:dyDescent="0.2">
      <c r="B163" s="41"/>
      <c r="C163" s="41"/>
      <c r="D163" s="41"/>
    </row>
    <row r="168" spans="2:4" x14ac:dyDescent="0.2">
      <c r="B168" s="30"/>
      <c r="C168" s="30"/>
      <c r="D168" s="30"/>
    </row>
  </sheetData>
  <phoneticPr fontId="0" type="noConversion"/>
  <pageMargins left="0.75" right="0.75" top="1" bottom="1" header="0.5" footer="0.5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8"/>
  <sheetViews>
    <sheetView workbookViewId="0">
      <selection activeCell="A2" sqref="A2"/>
    </sheetView>
  </sheetViews>
  <sheetFormatPr defaultColWidth="9.140625" defaultRowHeight="12.75" x14ac:dyDescent="0.2"/>
  <cols>
    <col min="1" max="1" width="14.85546875" style="9" customWidth="1"/>
    <col min="2" max="2" width="57.5703125" style="36" customWidth="1"/>
    <col min="3" max="3" width="10.5703125" style="36" customWidth="1"/>
    <col min="4" max="4" width="16" style="36" customWidth="1"/>
    <col min="5" max="5" width="13.85546875" style="37" customWidth="1"/>
    <col min="6" max="6" width="9.85546875" style="8" customWidth="1"/>
    <col min="7" max="7" width="24.42578125" style="8" customWidth="1"/>
    <col min="8" max="9" width="9.140625" style="8"/>
    <col min="10" max="10" width="11.7109375" style="87" customWidth="1"/>
    <col min="11" max="11" width="9.140625" style="87"/>
    <col min="12" max="12" width="12.140625" style="87" customWidth="1"/>
    <col min="13" max="16384" width="9.140625" style="8"/>
  </cols>
  <sheetData>
    <row r="1" spans="1:12" ht="15.75" x14ac:dyDescent="0.25">
      <c r="B1" s="5" t="s">
        <v>374</v>
      </c>
      <c r="C1" s="6"/>
      <c r="D1" s="6"/>
      <c r="E1" s="7"/>
      <c r="F1" s="6"/>
      <c r="G1" s="6"/>
    </row>
    <row r="2" spans="1:12" ht="76.5" x14ac:dyDescent="0.2">
      <c r="B2" s="12" t="s">
        <v>295</v>
      </c>
      <c r="C2" s="6" t="s">
        <v>1</v>
      </c>
      <c r="D2" s="6" t="s">
        <v>0</v>
      </c>
      <c r="E2" s="10" t="s">
        <v>56</v>
      </c>
      <c r="F2" s="10" t="s">
        <v>288</v>
      </c>
      <c r="G2" s="6" t="s">
        <v>55</v>
      </c>
      <c r="J2" s="249"/>
      <c r="L2" s="249"/>
    </row>
    <row r="3" spans="1:12" x14ac:dyDescent="0.2">
      <c r="A3" s="45" t="s">
        <v>186</v>
      </c>
      <c r="B3" s="44" t="s">
        <v>179</v>
      </c>
      <c r="C3" s="49" t="e">
        <f>#REF!+Spordiüritused!C3</f>
        <v>#REF!</v>
      </c>
      <c r="D3" s="49" t="e">
        <f>#REF!+Spordiüritused!D3</f>
        <v>#REF!</v>
      </c>
      <c r="E3" s="49" t="e">
        <f>#REF!+Spordiüritused!E3</f>
        <v>#REF!</v>
      </c>
      <c r="F3" s="49" t="e">
        <f>#REF!+Spordiüritused!F3</f>
        <v>#REF!</v>
      </c>
      <c r="G3" s="49"/>
      <c r="J3" s="242"/>
      <c r="K3" s="242"/>
      <c r="L3" s="242"/>
    </row>
    <row r="4" spans="1:12" x14ac:dyDescent="0.2">
      <c r="A4" s="11" t="s">
        <v>176</v>
      </c>
      <c r="B4" s="12" t="s">
        <v>177</v>
      </c>
      <c r="C4" s="102" t="e">
        <f>#REF!+Spordiüritused!C4</f>
        <v>#REF!</v>
      </c>
      <c r="D4" s="102" t="e">
        <f>#REF!+Spordiüritused!D4</f>
        <v>#REF!</v>
      </c>
      <c r="E4" s="102" t="e">
        <f>#REF!+Spordiüritused!E4</f>
        <v>#REF!</v>
      </c>
      <c r="F4" s="54"/>
      <c r="G4" s="54"/>
      <c r="J4" s="244"/>
      <c r="K4" s="250"/>
      <c r="L4" s="250"/>
    </row>
    <row r="5" spans="1:12" ht="15" x14ac:dyDescent="0.25">
      <c r="A5" s="11" t="s">
        <v>296</v>
      </c>
      <c r="B5" s="12" t="s">
        <v>297</v>
      </c>
      <c r="C5" s="102" t="e">
        <f>#REF!+Spordiüritused!C5</f>
        <v>#REF!</v>
      </c>
      <c r="D5" s="102" t="e">
        <f>#REF!+Spordiüritused!D5</f>
        <v>#REF!</v>
      </c>
      <c r="E5" s="102" t="e">
        <f>#REF!+Spordiüritused!E5</f>
        <v>#REF!</v>
      </c>
      <c r="F5" s="102" t="e">
        <f>#REF!+Spordiüritused!F5</f>
        <v>#REF!</v>
      </c>
      <c r="G5" s="55"/>
      <c r="J5" s="244"/>
      <c r="K5" s="244"/>
      <c r="L5" s="250"/>
    </row>
    <row r="6" spans="1:12" x14ac:dyDescent="0.2">
      <c r="A6" s="45" t="s">
        <v>183</v>
      </c>
      <c r="B6" s="44" t="s">
        <v>182</v>
      </c>
      <c r="C6" s="49" t="e">
        <f>#REF!+Spordiüritused!C6</f>
        <v>#REF!</v>
      </c>
      <c r="D6" s="49" t="e">
        <f>#REF!+Spordiüritused!D6</f>
        <v>#REF!</v>
      </c>
      <c r="E6" s="49" t="e">
        <f>#REF!+Spordiüritused!E6</f>
        <v>#REF!</v>
      </c>
      <c r="F6" s="49" t="e">
        <f>#REF!+Spordiüritused!F6</f>
        <v>#REF!</v>
      </c>
      <c r="G6" s="49"/>
      <c r="J6" s="242"/>
      <c r="K6" s="242"/>
      <c r="L6" s="242"/>
    </row>
    <row r="7" spans="1:12" x14ac:dyDescent="0.2">
      <c r="A7" s="11" t="s">
        <v>298</v>
      </c>
      <c r="B7" s="13" t="s">
        <v>299</v>
      </c>
      <c r="C7" s="102" t="e">
        <f>#REF!+Spordiüritused!C7</f>
        <v>#REF!</v>
      </c>
      <c r="D7" s="102" t="e">
        <f>#REF!+Spordiüritused!D7</f>
        <v>#REF!</v>
      </c>
      <c r="E7" s="102" t="e">
        <f>#REF!+Spordiüritused!E7</f>
        <v>#REF!</v>
      </c>
      <c r="F7" s="102" t="e">
        <f>#REF!+Spordiüritused!F7</f>
        <v>#REF!</v>
      </c>
      <c r="G7" s="15"/>
      <c r="J7" s="244"/>
      <c r="K7" s="244"/>
      <c r="L7" s="250"/>
    </row>
    <row r="8" spans="1:12" x14ac:dyDescent="0.2">
      <c r="A8" s="16" t="s">
        <v>300</v>
      </c>
      <c r="B8" s="17" t="s">
        <v>301</v>
      </c>
      <c r="C8" s="103" t="e">
        <f>#REF!+Spordiüritused!C8</f>
        <v>#REF!</v>
      </c>
      <c r="D8" s="103" t="e">
        <f>#REF!+Spordiüritused!D8</f>
        <v>#REF!</v>
      </c>
      <c r="E8" s="103" t="e">
        <f>#REF!+Spordiüritused!E8</f>
        <v>#REF!</v>
      </c>
      <c r="F8" s="56"/>
      <c r="G8" s="56"/>
      <c r="J8" s="243"/>
      <c r="K8" s="243"/>
      <c r="L8" s="64"/>
    </row>
    <row r="9" spans="1:12" x14ac:dyDescent="0.2">
      <c r="A9" s="16" t="s">
        <v>302</v>
      </c>
      <c r="B9" s="17" t="s">
        <v>303</v>
      </c>
      <c r="C9" s="103" t="e">
        <f>#REF!+Spordiüritused!C9</f>
        <v>#REF!</v>
      </c>
      <c r="D9" s="103" t="e">
        <f>#REF!+Spordiüritused!D9</f>
        <v>#REF!</v>
      </c>
      <c r="E9" s="103" t="e">
        <f>#REF!+Spordiüritused!E9</f>
        <v>#REF!</v>
      </c>
      <c r="F9" s="103" t="e">
        <f>#REF!+Spordiüritused!F9</f>
        <v>#REF!</v>
      </c>
      <c r="G9" s="56"/>
      <c r="J9" s="243"/>
      <c r="K9" s="243"/>
      <c r="L9" s="64"/>
    </row>
    <row r="10" spans="1:12" x14ac:dyDescent="0.2">
      <c r="A10" s="16" t="s">
        <v>304</v>
      </c>
      <c r="B10" s="17" t="s">
        <v>270</v>
      </c>
      <c r="C10" s="103" t="e">
        <f>#REF!+Spordiüritused!C10</f>
        <v>#REF!</v>
      </c>
      <c r="D10" s="103" t="e">
        <f>#REF!+Spordiüritused!D10</f>
        <v>#REF!</v>
      </c>
      <c r="E10" s="103" t="e">
        <f>#REF!+Spordiüritused!E10</f>
        <v>#REF!</v>
      </c>
      <c r="F10" s="56"/>
      <c r="G10" s="56"/>
      <c r="J10" s="243"/>
      <c r="K10" s="243"/>
      <c r="L10" s="64"/>
    </row>
    <row r="11" spans="1:12" x14ac:dyDescent="0.2">
      <c r="A11" s="16" t="s">
        <v>306</v>
      </c>
      <c r="B11" s="17" t="s">
        <v>307</v>
      </c>
      <c r="C11" s="103" t="e">
        <f>#REF!+Spordiüritused!C11</f>
        <v>#REF!</v>
      </c>
      <c r="D11" s="103" t="e">
        <f>#REF!+Spordiüritused!D11</f>
        <v>#REF!</v>
      </c>
      <c r="E11" s="103" t="e">
        <f>#REF!+Spordiüritused!E11</f>
        <v>#REF!</v>
      </c>
      <c r="F11" s="56"/>
      <c r="G11" s="56"/>
      <c r="J11" s="243"/>
      <c r="K11" s="243"/>
      <c r="L11" s="64"/>
    </row>
    <row r="12" spans="1:12" x14ac:dyDescent="0.2">
      <c r="A12" s="11" t="s">
        <v>308</v>
      </c>
      <c r="B12" s="12" t="s">
        <v>309</v>
      </c>
      <c r="C12" s="102" t="e">
        <f>#REF!+Spordiüritused!C12</f>
        <v>#REF!</v>
      </c>
      <c r="D12" s="102" t="e">
        <f>#REF!+Spordiüritused!D12</f>
        <v>#REF!</v>
      </c>
      <c r="E12" s="102" t="e">
        <f>#REF!+Spordiüritused!E12</f>
        <v>#REF!</v>
      </c>
      <c r="F12" s="102" t="e">
        <f>#REF!+Spordiüritused!F12</f>
        <v>#REF!</v>
      </c>
      <c r="G12" s="57"/>
      <c r="J12" s="244"/>
      <c r="K12" s="244"/>
      <c r="L12" s="250"/>
    </row>
    <row r="13" spans="1:12" x14ac:dyDescent="0.2">
      <c r="A13" s="21" t="s">
        <v>310</v>
      </c>
      <c r="B13" s="12" t="s">
        <v>200</v>
      </c>
      <c r="C13" s="102" t="e">
        <f>#REF!+Spordiüritused!C13</f>
        <v>#REF!</v>
      </c>
      <c r="D13" s="102" t="e">
        <f>#REF!+Spordiüritused!D13</f>
        <v>#REF!</v>
      </c>
      <c r="E13" s="102" t="e">
        <f>#REF!+Spordiüritused!E13</f>
        <v>#REF!</v>
      </c>
      <c r="F13" s="102" t="e">
        <f>#REF!+Spordiüritused!F13</f>
        <v>#REF!</v>
      </c>
      <c r="G13" s="57"/>
      <c r="J13" s="244"/>
      <c r="K13" s="250"/>
      <c r="L13" s="250"/>
    </row>
    <row r="14" spans="1:12" x14ac:dyDescent="0.2">
      <c r="A14" s="21" t="s">
        <v>311</v>
      </c>
      <c r="B14" s="12" t="s">
        <v>312</v>
      </c>
      <c r="C14" s="102" t="e">
        <f>#REF!+Spordiüritused!C14</f>
        <v>#REF!</v>
      </c>
      <c r="D14" s="102" t="e">
        <f>#REF!+Spordiüritused!D14</f>
        <v>#REF!</v>
      </c>
      <c r="E14" s="102" t="e">
        <f>#REF!+Spordiüritused!E14</f>
        <v>#REF!</v>
      </c>
      <c r="F14" s="57"/>
      <c r="G14" s="57"/>
      <c r="J14" s="244"/>
      <c r="K14" s="250"/>
      <c r="L14" s="250"/>
    </row>
    <row r="15" spans="1:12" x14ac:dyDescent="0.2">
      <c r="A15" s="21" t="s">
        <v>313</v>
      </c>
      <c r="B15" s="12" t="s">
        <v>314</v>
      </c>
      <c r="C15" s="102" t="e">
        <f>#REF!+Spordiüritused!C15</f>
        <v>#REF!</v>
      </c>
      <c r="D15" s="102" t="e">
        <f>#REF!+Spordiüritused!D15</f>
        <v>#REF!</v>
      </c>
      <c r="E15" s="102" t="e">
        <f>#REF!+Spordiüritused!E15</f>
        <v>#REF!</v>
      </c>
      <c r="F15" s="57"/>
      <c r="G15" s="57"/>
      <c r="J15" s="244"/>
      <c r="K15" s="250"/>
      <c r="L15" s="250"/>
    </row>
    <row r="16" spans="1:12" x14ac:dyDescent="0.2">
      <c r="A16" s="21" t="s">
        <v>315</v>
      </c>
      <c r="B16" s="12" t="s">
        <v>316</v>
      </c>
      <c r="C16" s="102" t="e">
        <f>#REF!+Spordiüritused!C16</f>
        <v>#REF!</v>
      </c>
      <c r="D16" s="102" t="e">
        <f>#REF!+Spordiüritused!D16</f>
        <v>#REF!</v>
      </c>
      <c r="E16" s="102" t="e">
        <f>#REF!+Spordiüritused!E16</f>
        <v>#REF!</v>
      </c>
      <c r="F16" s="57"/>
      <c r="G16" s="57"/>
      <c r="J16" s="244"/>
      <c r="K16" s="250"/>
      <c r="L16" s="250"/>
    </row>
    <row r="17" spans="1:12" x14ac:dyDescent="0.2">
      <c r="A17" s="11" t="s">
        <v>317</v>
      </c>
      <c r="B17" s="12" t="s">
        <v>318</v>
      </c>
      <c r="C17" s="102" t="e">
        <f>#REF!+Spordiüritused!C17</f>
        <v>#REF!</v>
      </c>
      <c r="D17" s="102" t="e">
        <f>#REF!+Spordiüritused!D17</f>
        <v>#REF!</v>
      </c>
      <c r="E17" s="102" t="e">
        <f>#REF!+Spordiüritused!E17</f>
        <v>#REF!</v>
      </c>
      <c r="F17" s="20" t="e">
        <f>SUM(F18:F19)</f>
        <v>#REF!</v>
      </c>
      <c r="G17" s="20"/>
      <c r="J17" s="244"/>
      <c r="K17" s="244"/>
      <c r="L17" s="250"/>
    </row>
    <row r="18" spans="1:12" x14ac:dyDescent="0.2">
      <c r="A18" s="16" t="s">
        <v>319</v>
      </c>
      <c r="B18" s="17" t="s">
        <v>320</v>
      </c>
      <c r="C18" s="103" t="e">
        <f>#REF!+Spordiüritused!C18</f>
        <v>#REF!</v>
      </c>
      <c r="D18" s="103" t="e">
        <f>#REF!+Spordiüritused!D18</f>
        <v>#REF!</v>
      </c>
      <c r="E18" s="103" t="e">
        <f>#REF!+Spordiüritused!E18</f>
        <v>#REF!</v>
      </c>
      <c r="F18" s="18">
        <f>F8*33%</f>
        <v>0</v>
      </c>
      <c r="G18" s="18"/>
      <c r="J18" s="243"/>
      <c r="K18" s="64"/>
      <c r="L18" s="64"/>
    </row>
    <row r="19" spans="1:12" x14ac:dyDescent="0.2">
      <c r="A19" s="16" t="s">
        <v>321</v>
      </c>
      <c r="B19" s="17" t="s">
        <v>322</v>
      </c>
      <c r="C19" s="103" t="e">
        <f>#REF!+Spordiüritused!C19</f>
        <v>#REF!</v>
      </c>
      <c r="D19" s="103" t="e">
        <f>#REF!+Spordiüritused!D19</f>
        <v>#REF!</v>
      </c>
      <c r="E19" s="103" t="e">
        <f>#REF!+Spordiüritused!E19</f>
        <v>#REF!</v>
      </c>
      <c r="F19" s="18" t="e">
        <f>(F9+F10+F11+F12)*33%</f>
        <v>#REF!</v>
      </c>
      <c r="G19" s="18"/>
      <c r="J19" s="243"/>
      <c r="K19" s="243"/>
      <c r="L19" s="64"/>
    </row>
    <row r="20" spans="1:12" x14ac:dyDescent="0.2">
      <c r="A20" s="11" t="s">
        <v>323</v>
      </c>
      <c r="B20" s="12" t="s">
        <v>324</v>
      </c>
      <c r="C20" s="102" t="e">
        <f>#REF!+Spordiüritused!C20</f>
        <v>#REF!</v>
      </c>
      <c r="D20" s="102" t="e">
        <f>#REF!+Spordiüritused!D20</f>
        <v>#REF!</v>
      </c>
      <c r="E20" s="102" t="e">
        <f>#REF!+Spordiüritused!E20</f>
        <v>#REF!</v>
      </c>
      <c r="F20" s="20" t="e">
        <f>SUM(F21:F22)</f>
        <v>#REF!</v>
      </c>
      <c r="G20" s="20"/>
      <c r="J20" s="244"/>
      <c r="K20" s="244"/>
      <c r="L20" s="250"/>
    </row>
    <row r="21" spans="1:12" x14ac:dyDescent="0.2">
      <c r="A21" s="16" t="s">
        <v>325</v>
      </c>
      <c r="B21" s="17" t="s">
        <v>326</v>
      </c>
      <c r="C21" s="103" t="e">
        <f>#REF!+Spordiüritused!C21</f>
        <v>#REF!</v>
      </c>
      <c r="D21" s="103" t="e">
        <f>#REF!+Spordiüritused!D21</f>
        <v>#REF!</v>
      </c>
      <c r="E21" s="103" t="e">
        <f>#REF!+Spordiüritused!E21</f>
        <v>#REF!</v>
      </c>
      <c r="F21" s="18">
        <f>F8*1.4%</f>
        <v>0</v>
      </c>
      <c r="G21" s="18"/>
      <c r="J21" s="243"/>
      <c r="K21" s="64"/>
      <c r="L21" s="64"/>
    </row>
    <row r="22" spans="1:12" x14ac:dyDescent="0.2">
      <c r="A22" s="16" t="s">
        <v>327</v>
      </c>
      <c r="B22" s="17" t="s">
        <v>328</v>
      </c>
      <c r="C22" s="103" t="e">
        <f>#REF!+Spordiüritused!C22</f>
        <v>#REF!</v>
      </c>
      <c r="D22" s="103" t="e">
        <f>#REF!+Spordiüritused!D22</f>
        <v>#REF!</v>
      </c>
      <c r="E22" s="103" t="e">
        <f>#REF!+Spordiüritused!E22</f>
        <v>#REF!</v>
      </c>
      <c r="F22" s="18" t="e">
        <f>(F9+F10+F11+F12)*1.4%</f>
        <v>#REF!</v>
      </c>
      <c r="G22" s="18"/>
      <c r="J22" s="243"/>
      <c r="K22" s="243"/>
      <c r="L22" s="64"/>
    </row>
    <row r="23" spans="1:12" s="39" customFormat="1" x14ac:dyDescent="0.2">
      <c r="A23" s="45" t="s">
        <v>185</v>
      </c>
      <c r="B23" s="44" t="s">
        <v>184</v>
      </c>
      <c r="C23" s="49" t="e">
        <f>#REF!+Spordiüritused!C23</f>
        <v>#REF!</v>
      </c>
      <c r="D23" s="49" t="e">
        <f>#REF!+Spordiüritused!D23</f>
        <v>#REF!</v>
      </c>
      <c r="E23" s="49" t="e">
        <f>#REF!+Spordiüritused!E23</f>
        <v>#REF!</v>
      </c>
      <c r="F23" s="49">
        <f>F24+F34+F37+F41+F52+F58+F65+F72+F79+F80+F81+F85+F86+F92+F93+F94+F95</f>
        <v>0</v>
      </c>
      <c r="G23" s="49"/>
      <c r="J23" s="245"/>
      <c r="K23" s="245"/>
      <c r="L23" s="251"/>
    </row>
    <row r="24" spans="1:12" x14ac:dyDescent="0.2">
      <c r="A24" s="11" t="s">
        <v>329</v>
      </c>
      <c r="B24" s="12" t="s">
        <v>330</v>
      </c>
      <c r="C24" s="102" t="e">
        <f>#REF!+Spordiüritused!C24</f>
        <v>#REF!</v>
      </c>
      <c r="D24" s="102" t="e">
        <f>#REF!+Spordiüritused!D24</f>
        <v>#REF!</v>
      </c>
      <c r="E24" s="102" t="e">
        <f>#REF!+Spordiüritused!E24</f>
        <v>#REF!</v>
      </c>
      <c r="F24" s="20">
        <f>SUM(F25:F33)</f>
        <v>0</v>
      </c>
      <c r="G24" s="20"/>
      <c r="J24" s="244"/>
      <c r="K24" s="244"/>
      <c r="L24" s="250"/>
    </row>
    <row r="25" spans="1:12" x14ac:dyDescent="0.2">
      <c r="A25" s="16" t="s">
        <v>331</v>
      </c>
      <c r="B25" s="17" t="s">
        <v>332</v>
      </c>
      <c r="C25" s="103" t="e">
        <f>#REF!+Spordiüritused!C25</f>
        <v>#REF!</v>
      </c>
      <c r="D25" s="103" t="e">
        <f>#REF!+Spordiüritused!D25</f>
        <v>#REF!</v>
      </c>
      <c r="E25" s="103" t="e">
        <f>#REF!+Spordiüritused!E25</f>
        <v>#REF!</v>
      </c>
      <c r="F25" s="56"/>
      <c r="G25" s="56"/>
      <c r="J25" s="243"/>
      <c r="K25" s="64"/>
      <c r="L25" s="64"/>
    </row>
    <row r="26" spans="1:12" x14ac:dyDescent="0.2">
      <c r="A26" s="16" t="s">
        <v>333</v>
      </c>
      <c r="B26" s="17" t="s">
        <v>334</v>
      </c>
      <c r="C26" s="103" t="e">
        <f>#REF!+Spordiüritused!C26</f>
        <v>#REF!</v>
      </c>
      <c r="D26" s="103" t="e">
        <f>#REF!+Spordiüritused!D26</f>
        <v>#REF!</v>
      </c>
      <c r="E26" s="103" t="e">
        <f>#REF!+Spordiüritused!E26</f>
        <v>#REF!</v>
      </c>
      <c r="F26" s="56"/>
      <c r="G26" s="56"/>
      <c r="J26" s="243"/>
      <c r="K26" s="64"/>
      <c r="L26" s="64"/>
    </row>
    <row r="27" spans="1:12" x14ac:dyDescent="0.2">
      <c r="A27" s="16" t="s">
        <v>335</v>
      </c>
      <c r="B27" s="17" t="s">
        <v>336</v>
      </c>
      <c r="C27" s="103" t="e">
        <f>#REF!+Spordiüritused!C27</f>
        <v>#REF!</v>
      </c>
      <c r="D27" s="103" t="e">
        <f>#REF!+Spordiüritused!D27</f>
        <v>#REF!</v>
      </c>
      <c r="E27" s="103" t="e">
        <f>#REF!+Spordiüritused!E27</f>
        <v>#REF!</v>
      </c>
      <c r="F27" s="56"/>
      <c r="G27" s="56"/>
      <c r="J27" s="243"/>
      <c r="K27" s="64"/>
      <c r="L27" s="64"/>
    </row>
    <row r="28" spans="1:12" x14ac:dyDescent="0.2">
      <c r="A28" s="16" t="s">
        <v>337</v>
      </c>
      <c r="B28" s="17" t="s">
        <v>338</v>
      </c>
      <c r="C28" s="103" t="e">
        <f>#REF!+Spordiüritused!C28</f>
        <v>#REF!</v>
      </c>
      <c r="D28" s="103" t="e">
        <f>#REF!+Spordiüritused!D28</f>
        <v>#REF!</v>
      </c>
      <c r="E28" s="103" t="e">
        <f>#REF!+Spordiüritused!E28</f>
        <v>#REF!</v>
      </c>
      <c r="F28" s="56"/>
      <c r="G28" s="56"/>
      <c r="J28" s="243"/>
      <c r="K28" s="64"/>
      <c r="L28" s="64"/>
    </row>
    <row r="29" spans="1:12" x14ac:dyDescent="0.2">
      <c r="A29" s="16" t="s">
        <v>339</v>
      </c>
      <c r="B29" s="17" t="s">
        <v>340</v>
      </c>
      <c r="C29" s="103" t="e">
        <f>#REF!+Spordiüritused!C29</f>
        <v>#REF!</v>
      </c>
      <c r="D29" s="103" t="e">
        <f>#REF!+Spordiüritused!D29</f>
        <v>#REF!</v>
      </c>
      <c r="E29" s="103" t="e">
        <f>#REF!+Spordiüritused!E29</f>
        <v>#REF!</v>
      </c>
      <c r="F29" s="56"/>
      <c r="G29" s="56"/>
      <c r="J29" s="243"/>
      <c r="K29" s="64"/>
      <c r="L29" s="64"/>
    </row>
    <row r="30" spans="1:12" x14ac:dyDescent="0.2">
      <c r="A30" s="16" t="s">
        <v>341</v>
      </c>
      <c r="B30" s="17" t="s">
        <v>342</v>
      </c>
      <c r="C30" s="103" t="e">
        <f>#REF!+Spordiüritused!C30</f>
        <v>#REF!</v>
      </c>
      <c r="D30" s="103" t="e">
        <f>#REF!+Spordiüritused!D30</f>
        <v>#REF!</v>
      </c>
      <c r="E30" s="103" t="e">
        <f>#REF!+Spordiüritused!E30</f>
        <v>#REF!</v>
      </c>
      <c r="F30" s="56"/>
      <c r="G30" s="56"/>
      <c r="J30" s="243"/>
      <c r="K30" s="64"/>
      <c r="L30" s="64"/>
    </row>
    <row r="31" spans="1:12" x14ac:dyDescent="0.2">
      <c r="A31" s="16" t="s">
        <v>343</v>
      </c>
      <c r="B31" s="17" t="s">
        <v>344</v>
      </c>
      <c r="C31" s="103" t="e">
        <f>#REF!+Spordiüritused!C31</f>
        <v>#REF!</v>
      </c>
      <c r="D31" s="103" t="e">
        <f>#REF!+Spordiüritused!D31</f>
        <v>#REF!</v>
      </c>
      <c r="E31" s="103" t="e">
        <f>#REF!+Spordiüritused!E31</f>
        <v>#REF!</v>
      </c>
      <c r="F31" s="56"/>
      <c r="G31" s="56"/>
      <c r="J31" s="243"/>
      <c r="K31" s="64"/>
      <c r="L31" s="64"/>
    </row>
    <row r="32" spans="1:12" x14ac:dyDescent="0.2">
      <c r="A32" s="16" t="s">
        <v>345</v>
      </c>
      <c r="B32" s="17" t="s">
        <v>346</v>
      </c>
      <c r="C32" s="103" t="e">
        <f>#REF!+Spordiüritused!C32</f>
        <v>#REF!</v>
      </c>
      <c r="D32" s="103" t="e">
        <f>#REF!+Spordiüritused!D32</f>
        <v>#REF!</v>
      </c>
      <c r="E32" s="103" t="e">
        <f>#REF!+Spordiüritused!E32</f>
        <v>#REF!</v>
      </c>
      <c r="F32" s="56"/>
      <c r="G32" s="56"/>
      <c r="J32" s="243"/>
      <c r="K32" s="64"/>
      <c r="L32" s="64"/>
    </row>
    <row r="33" spans="1:12" x14ac:dyDescent="0.2">
      <c r="A33" s="16" t="s">
        <v>347</v>
      </c>
      <c r="B33" s="17" t="s">
        <v>348</v>
      </c>
      <c r="C33" s="103" t="e">
        <f>#REF!+Spordiüritused!C33</f>
        <v>#REF!</v>
      </c>
      <c r="D33" s="103" t="e">
        <f>#REF!+Spordiüritused!D33</f>
        <v>#REF!</v>
      </c>
      <c r="E33" s="103" t="e">
        <f>#REF!+Spordiüritused!E33</f>
        <v>#REF!</v>
      </c>
      <c r="F33" s="56"/>
      <c r="G33" s="56"/>
      <c r="J33" s="243"/>
      <c r="K33" s="64"/>
      <c r="L33" s="64"/>
    </row>
    <row r="34" spans="1:12" x14ac:dyDescent="0.2">
      <c r="A34" s="11" t="s">
        <v>349</v>
      </c>
      <c r="B34" s="12" t="s">
        <v>350</v>
      </c>
      <c r="C34" s="102" t="e">
        <f>#REF!+Spordiüritused!C34</f>
        <v>#REF!</v>
      </c>
      <c r="D34" s="102" t="e">
        <f>#REF!+Spordiüritused!D34</f>
        <v>#REF!</v>
      </c>
      <c r="E34" s="102" t="e">
        <f>#REF!+Spordiüritused!E34</f>
        <v>#REF!</v>
      </c>
      <c r="F34" s="20">
        <f>SUM(F35:F36)</f>
        <v>0</v>
      </c>
      <c r="G34" s="20"/>
      <c r="J34" s="244"/>
      <c r="K34" s="244"/>
      <c r="L34" s="244"/>
    </row>
    <row r="35" spans="1:12" x14ac:dyDescent="0.2">
      <c r="A35" s="16" t="s">
        <v>351</v>
      </c>
      <c r="B35" s="17" t="s">
        <v>352</v>
      </c>
      <c r="C35" s="103" t="e">
        <f>#REF!+Spordiüritused!C35</f>
        <v>#REF!</v>
      </c>
      <c r="D35" s="103" t="e">
        <f>#REF!+Spordiüritused!D35</f>
        <v>#REF!</v>
      </c>
      <c r="E35" s="103" t="e">
        <f>#REF!+Spordiüritused!E35</f>
        <v>#REF!</v>
      </c>
      <c r="F35" s="51"/>
      <c r="G35" s="51"/>
      <c r="J35" s="243"/>
      <c r="K35" s="238"/>
      <c r="L35" s="238"/>
    </row>
    <row r="36" spans="1:12" x14ac:dyDescent="0.2">
      <c r="A36" s="16" t="s">
        <v>353</v>
      </c>
      <c r="B36" s="17" t="s">
        <v>354</v>
      </c>
      <c r="C36" s="103" t="e">
        <f>#REF!+Spordiüritused!C36</f>
        <v>#REF!</v>
      </c>
      <c r="D36" s="103" t="e">
        <f>#REF!+Spordiüritused!D36</f>
        <v>#REF!</v>
      </c>
      <c r="E36" s="103" t="e">
        <f>#REF!+Spordiüritused!E36</f>
        <v>#REF!</v>
      </c>
      <c r="F36" s="51"/>
      <c r="G36" s="51"/>
      <c r="J36" s="243"/>
      <c r="K36" s="238"/>
      <c r="L36" s="238"/>
    </row>
    <row r="37" spans="1:12" x14ac:dyDescent="0.2">
      <c r="A37" s="11" t="s">
        <v>355</v>
      </c>
      <c r="B37" s="12" t="s">
        <v>356</v>
      </c>
      <c r="C37" s="102" t="e">
        <f>#REF!+Spordiüritused!C37</f>
        <v>#REF!</v>
      </c>
      <c r="D37" s="102" t="e">
        <f>#REF!+Spordiüritused!D37</f>
        <v>#REF!</v>
      </c>
      <c r="E37" s="102" t="e">
        <f>#REF!+Spordiüritused!E37</f>
        <v>#REF!</v>
      </c>
      <c r="F37" s="20">
        <f>SUM(F38:F40)</f>
        <v>0</v>
      </c>
      <c r="G37" s="20"/>
      <c r="J37" s="244"/>
      <c r="K37" s="244"/>
      <c r="L37" s="250"/>
    </row>
    <row r="38" spans="1:12" x14ac:dyDescent="0.2">
      <c r="A38" s="16" t="s">
        <v>357</v>
      </c>
      <c r="B38" s="17" t="s">
        <v>358</v>
      </c>
      <c r="C38" s="103" t="e">
        <f>#REF!+Spordiüritused!C38</f>
        <v>#REF!</v>
      </c>
      <c r="D38" s="103" t="e">
        <f>#REF!+Spordiüritused!D38</f>
        <v>#REF!</v>
      </c>
      <c r="E38" s="103" t="e">
        <f>#REF!+Spordiüritused!E38</f>
        <v>#REF!</v>
      </c>
      <c r="F38" s="51"/>
      <c r="G38" s="51"/>
      <c r="J38" s="243"/>
      <c r="K38" s="64"/>
      <c r="L38" s="64"/>
    </row>
    <row r="39" spans="1:12" x14ac:dyDescent="0.2">
      <c r="A39" s="16" t="s">
        <v>359</v>
      </c>
      <c r="B39" s="17" t="s">
        <v>360</v>
      </c>
      <c r="C39" s="103" t="e">
        <f>#REF!+Spordiüritused!C39</f>
        <v>#REF!</v>
      </c>
      <c r="D39" s="103" t="e">
        <f>#REF!+Spordiüritused!D39</f>
        <v>#REF!</v>
      </c>
      <c r="E39" s="103" t="e">
        <f>#REF!+Spordiüritused!E39</f>
        <v>#REF!</v>
      </c>
      <c r="F39" s="51"/>
      <c r="G39" s="51"/>
      <c r="J39" s="243"/>
      <c r="K39" s="64"/>
      <c r="L39" s="64"/>
    </row>
    <row r="40" spans="1:12" x14ac:dyDescent="0.2">
      <c r="A40" s="16" t="s">
        <v>361</v>
      </c>
      <c r="B40" s="17" t="s">
        <v>362</v>
      </c>
      <c r="C40" s="103" t="e">
        <f>#REF!+Spordiüritused!C40</f>
        <v>#REF!</v>
      </c>
      <c r="D40" s="103" t="e">
        <f>#REF!+Spordiüritused!D40</f>
        <v>#REF!</v>
      </c>
      <c r="E40" s="103" t="e">
        <f>#REF!+Spordiüritused!E40</f>
        <v>#REF!</v>
      </c>
      <c r="F40" s="51"/>
      <c r="G40" s="51"/>
      <c r="J40" s="243"/>
      <c r="K40" s="64"/>
      <c r="L40" s="64"/>
    </row>
    <row r="41" spans="1:12" x14ac:dyDescent="0.2">
      <c r="A41" s="11" t="s">
        <v>363</v>
      </c>
      <c r="B41" s="12" t="s">
        <v>364</v>
      </c>
      <c r="C41" s="102" t="e">
        <f>#REF!+Spordiüritused!C41</f>
        <v>#REF!</v>
      </c>
      <c r="D41" s="102" t="e">
        <f>#REF!+Spordiüritused!D41</f>
        <v>#REF!</v>
      </c>
      <c r="E41" s="102" t="e">
        <f>#REF!+Spordiüritused!E41</f>
        <v>#REF!</v>
      </c>
      <c r="F41" s="20">
        <f>SUM(F43:F51)</f>
        <v>0</v>
      </c>
      <c r="G41" s="20"/>
      <c r="J41" s="244"/>
      <c r="K41" s="244"/>
      <c r="L41" s="250"/>
    </row>
    <row r="42" spans="1:12" x14ac:dyDescent="0.2">
      <c r="A42" s="235" t="s">
        <v>218</v>
      </c>
      <c r="B42" s="236" t="s">
        <v>219</v>
      </c>
      <c r="C42" s="103"/>
      <c r="D42" s="103"/>
      <c r="E42" s="103"/>
      <c r="F42" s="23"/>
      <c r="G42" s="23"/>
      <c r="J42" s="243"/>
      <c r="K42" s="243"/>
      <c r="L42" s="64"/>
    </row>
    <row r="43" spans="1:12" x14ac:dyDescent="0.2">
      <c r="A43" s="16" t="s">
        <v>365</v>
      </c>
      <c r="B43" s="17" t="s">
        <v>366</v>
      </c>
      <c r="C43" s="103" t="e">
        <f>#REF!+Spordiüritused!C43</f>
        <v>#REF!</v>
      </c>
      <c r="D43" s="103" t="e">
        <f>#REF!+Spordiüritused!D43</f>
        <v>#REF!</v>
      </c>
      <c r="E43" s="103" t="e">
        <f>#REF!+Spordiüritused!E43</f>
        <v>#REF!</v>
      </c>
      <c r="F43" s="56"/>
      <c r="G43" s="56"/>
      <c r="J43" s="243"/>
      <c r="K43" s="243"/>
      <c r="L43" s="64"/>
    </row>
    <row r="44" spans="1:12" x14ac:dyDescent="0.2">
      <c r="A44" s="16" t="s">
        <v>367</v>
      </c>
      <c r="B44" s="17" t="s">
        <v>2</v>
      </c>
      <c r="C44" s="103" t="e">
        <f>#REF!+Spordiüritused!C44</f>
        <v>#REF!</v>
      </c>
      <c r="D44" s="103" t="e">
        <f>#REF!+Spordiüritused!D44</f>
        <v>#REF!</v>
      </c>
      <c r="E44" s="103" t="e">
        <f>#REF!+Spordiüritused!E44</f>
        <v>#REF!</v>
      </c>
      <c r="F44" s="56"/>
      <c r="G44" s="56"/>
      <c r="J44" s="243"/>
      <c r="K44" s="243"/>
      <c r="L44" s="64"/>
    </row>
    <row r="45" spans="1:12" x14ac:dyDescent="0.2">
      <c r="A45" s="16" t="s">
        <v>3</v>
      </c>
      <c r="B45" s="17" t="s">
        <v>4</v>
      </c>
      <c r="C45" s="103" t="e">
        <f>#REF!+Spordiüritused!C45</f>
        <v>#REF!</v>
      </c>
      <c r="D45" s="103" t="e">
        <f>#REF!+Spordiüritused!D45</f>
        <v>#REF!</v>
      </c>
      <c r="E45" s="103" t="e">
        <f>#REF!+Spordiüritused!E45</f>
        <v>#REF!</v>
      </c>
      <c r="F45" s="56"/>
      <c r="G45" s="56"/>
      <c r="J45" s="243"/>
      <c r="K45" s="243"/>
      <c r="L45" s="64"/>
    </row>
    <row r="46" spans="1:12" x14ac:dyDescent="0.2">
      <c r="A46" s="16" t="s">
        <v>5</v>
      </c>
      <c r="B46" s="17" t="s">
        <v>6</v>
      </c>
      <c r="C46" s="103" t="e">
        <f>#REF!+Spordiüritused!C46</f>
        <v>#REF!</v>
      </c>
      <c r="D46" s="103" t="e">
        <f>#REF!+Spordiüritused!D46</f>
        <v>#REF!</v>
      </c>
      <c r="E46" s="103" t="e">
        <f>#REF!+Spordiüritused!E46</f>
        <v>#REF!</v>
      </c>
      <c r="F46" s="56"/>
      <c r="G46" s="56"/>
      <c r="J46" s="243"/>
      <c r="K46" s="243"/>
      <c r="L46" s="64"/>
    </row>
    <row r="47" spans="1:12" x14ac:dyDescent="0.2">
      <c r="A47" s="16" t="s">
        <v>7</v>
      </c>
      <c r="B47" s="17" t="s">
        <v>8</v>
      </c>
      <c r="C47" s="103" t="e">
        <f>#REF!+Spordiüritused!C47</f>
        <v>#REF!</v>
      </c>
      <c r="D47" s="103" t="e">
        <f>#REF!+Spordiüritused!D47</f>
        <v>#REF!</v>
      </c>
      <c r="E47" s="103" t="e">
        <f>#REF!+Spordiüritused!E47</f>
        <v>#REF!</v>
      </c>
      <c r="F47" s="56"/>
      <c r="G47" s="56"/>
      <c r="J47" s="243"/>
      <c r="K47" s="243"/>
      <c r="L47" s="64"/>
    </row>
    <row r="48" spans="1:12" x14ac:dyDescent="0.2">
      <c r="A48" s="16" t="s">
        <v>9</v>
      </c>
      <c r="B48" s="17" t="s">
        <v>10</v>
      </c>
      <c r="C48" s="103" t="e">
        <f>#REF!+Spordiüritused!C48</f>
        <v>#REF!</v>
      </c>
      <c r="D48" s="103" t="e">
        <f>#REF!+Spordiüritused!D48</f>
        <v>#REF!</v>
      </c>
      <c r="E48" s="103" t="e">
        <f>#REF!+Spordiüritused!E48</f>
        <v>#REF!</v>
      </c>
      <c r="F48" s="56"/>
      <c r="G48" s="56"/>
      <c r="J48" s="243"/>
      <c r="K48" s="243"/>
      <c r="L48" s="64"/>
    </row>
    <row r="49" spans="1:12" x14ac:dyDescent="0.2">
      <c r="A49" s="16" t="s">
        <v>11</v>
      </c>
      <c r="B49" s="17" t="s">
        <v>12</v>
      </c>
      <c r="C49" s="103" t="e">
        <f>#REF!+Spordiüritused!C49</f>
        <v>#REF!</v>
      </c>
      <c r="D49" s="103" t="e">
        <f>#REF!+Spordiüritused!D49</f>
        <v>#REF!</v>
      </c>
      <c r="E49" s="103" t="e">
        <f>#REF!+Spordiüritused!E49</f>
        <v>#REF!</v>
      </c>
      <c r="F49" s="56"/>
      <c r="G49" s="56"/>
      <c r="J49" s="243"/>
      <c r="K49" s="243"/>
      <c r="L49" s="64"/>
    </row>
    <row r="50" spans="1:12" x14ac:dyDescent="0.2">
      <c r="A50" s="16" t="s">
        <v>13</v>
      </c>
      <c r="B50" s="17" t="s">
        <v>14</v>
      </c>
      <c r="C50" s="103" t="e">
        <f>#REF!+Spordiüritused!C50</f>
        <v>#REF!</v>
      </c>
      <c r="D50" s="103" t="e">
        <f>#REF!+Spordiüritused!D50</f>
        <v>#REF!</v>
      </c>
      <c r="E50" s="103" t="e">
        <f>#REF!+Spordiüritused!E50</f>
        <v>#REF!</v>
      </c>
      <c r="F50" s="56"/>
      <c r="G50" s="56"/>
      <c r="J50" s="243"/>
      <c r="K50" s="243"/>
      <c r="L50" s="64"/>
    </row>
    <row r="51" spans="1:12" x14ac:dyDescent="0.2">
      <c r="A51" s="16" t="s">
        <v>15</v>
      </c>
      <c r="B51" s="17" t="s">
        <v>16</v>
      </c>
      <c r="C51" s="103" t="e">
        <f>#REF!+Spordiüritused!C51</f>
        <v>#REF!</v>
      </c>
      <c r="D51" s="103" t="e">
        <f>#REF!+Spordiüritused!D51</f>
        <v>#REF!</v>
      </c>
      <c r="E51" s="103" t="e">
        <f>#REF!+Spordiüritused!E51</f>
        <v>#REF!</v>
      </c>
      <c r="F51" s="56"/>
      <c r="G51" s="56"/>
      <c r="J51" s="243"/>
      <c r="K51" s="243"/>
      <c r="L51" s="64"/>
    </row>
    <row r="52" spans="1:12" x14ac:dyDescent="0.2">
      <c r="A52" s="11" t="s">
        <v>17</v>
      </c>
      <c r="B52" s="12" t="s">
        <v>18</v>
      </c>
      <c r="C52" s="102" t="e">
        <f>#REF!+Spordiüritused!C52</f>
        <v>#REF!</v>
      </c>
      <c r="D52" s="102" t="e">
        <f>#REF!+Spordiüritused!D52</f>
        <v>#REF!</v>
      </c>
      <c r="E52" s="102" t="e">
        <f>#REF!+Spordiüritused!E52</f>
        <v>#REF!</v>
      </c>
      <c r="F52" s="20">
        <f>SUM(F54:F57)</f>
        <v>0</v>
      </c>
      <c r="G52" s="20"/>
      <c r="J52" s="244"/>
      <c r="K52" s="244"/>
      <c r="L52" s="244"/>
    </row>
    <row r="53" spans="1:12" x14ac:dyDescent="0.2">
      <c r="A53" s="152" t="s">
        <v>25</v>
      </c>
      <c r="B53" s="153" t="s">
        <v>26</v>
      </c>
      <c r="C53" s="103" t="e">
        <f>#REF!+Spordiüritused!C53</f>
        <v>#REF!</v>
      </c>
      <c r="D53" s="103" t="e">
        <f>#REF!+Spordiüritused!D53</f>
        <v>#REF!</v>
      </c>
      <c r="E53" s="103" t="e">
        <f>#REF!+Spordiüritused!E53</f>
        <v>#REF!</v>
      </c>
      <c r="F53" s="23"/>
      <c r="G53" s="23"/>
      <c r="J53" s="243"/>
      <c r="K53" s="243"/>
      <c r="L53" s="64"/>
    </row>
    <row r="54" spans="1:12" x14ac:dyDescent="0.2">
      <c r="A54" s="16" t="s">
        <v>19</v>
      </c>
      <c r="B54" s="17" t="s">
        <v>6</v>
      </c>
      <c r="C54" s="103" t="e">
        <f>#REF!+Spordiüritused!C54</f>
        <v>#REF!</v>
      </c>
      <c r="D54" s="103" t="e">
        <f>#REF!+Spordiüritused!D54</f>
        <v>#REF!</v>
      </c>
      <c r="E54" s="103" t="e">
        <f>#REF!+Spordiüritused!E54</f>
        <v>#REF!</v>
      </c>
      <c r="F54" s="51"/>
      <c r="G54" s="51"/>
      <c r="J54" s="243"/>
      <c r="K54" s="243"/>
      <c r="L54" s="64"/>
    </row>
    <row r="55" spans="1:12" x14ac:dyDescent="0.2">
      <c r="A55" s="16" t="s">
        <v>20</v>
      </c>
      <c r="B55" s="17" t="s">
        <v>8</v>
      </c>
      <c r="C55" s="103" t="e">
        <f>#REF!+Spordiüritused!C55</f>
        <v>#REF!</v>
      </c>
      <c r="D55" s="103" t="e">
        <f>#REF!+Spordiüritused!D55</f>
        <v>#REF!</v>
      </c>
      <c r="E55" s="103" t="e">
        <f>#REF!+Spordiüritused!E55</f>
        <v>#REF!</v>
      </c>
      <c r="F55" s="51"/>
      <c r="G55" s="51"/>
      <c r="J55" s="243"/>
      <c r="K55" s="243"/>
      <c r="L55" s="64"/>
    </row>
    <row r="56" spans="1:12" x14ac:dyDescent="0.2">
      <c r="A56" s="16" t="s">
        <v>21</v>
      </c>
      <c r="B56" s="17" t="s">
        <v>10</v>
      </c>
      <c r="C56" s="103" t="e">
        <f>#REF!+Spordiüritused!C56</f>
        <v>#REF!</v>
      </c>
      <c r="D56" s="103" t="e">
        <f>#REF!+Spordiüritused!D56</f>
        <v>#REF!</v>
      </c>
      <c r="E56" s="103" t="e">
        <f>#REF!+Spordiüritused!E56</f>
        <v>#REF!</v>
      </c>
      <c r="F56" s="51"/>
      <c r="G56" s="51"/>
      <c r="J56" s="243"/>
      <c r="K56" s="243"/>
      <c r="L56" s="64"/>
    </row>
    <row r="57" spans="1:12" x14ac:dyDescent="0.2">
      <c r="A57" s="16" t="s">
        <v>22</v>
      </c>
      <c r="B57" s="17" t="s">
        <v>16</v>
      </c>
      <c r="C57" s="103" t="e">
        <f>#REF!+Spordiüritused!C57</f>
        <v>#REF!</v>
      </c>
      <c r="D57" s="103" t="e">
        <f>#REF!+Spordiüritused!D57</f>
        <v>#REF!</v>
      </c>
      <c r="E57" s="103" t="e">
        <f>#REF!+Spordiüritused!E57</f>
        <v>#REF!</v>
      </c>
      <c r="F57" s="51"/>
      <c r="G57" s="51"/>
      <c r="J57" s="243"/>
      <c r="K57" s="243"/>
      <c r="L57" s="64"/>
    </row>
    <row r="58" spans="1:12" x14ac:dyDescent="0.2">
      <c r="A58" s="11" t="s">
        <v>23</v>
      </c>
      <c r="B58" s="12" t="s">
        <v>24</v>
      </c>
      <c r="C58" s="102" t="e">
        <f>#REF!+Spordiüritused!C58</f>
        <v>#REF!</v>
      </c>
      <c r="D58" s="102" t="e">
        <f>#REF!+Spordiüritused!D58</f>
        <v>#REF!</v>
      </c>
      <c r="E58" s="102" t="e">
        <f>#REF!+Spordiüritused!E58</f>
        <v>#REF!</v>
      </c>
      <c r="F58" s="20">
        <f>SUM(F59:F64)</f>
        <v>0</v>
      </c>
      <c r="G58" s="20"/>
      <c r="J58" s="244"/>
      <c r="K58" s="244"/>
      <c r="L58" s="250"/>
    </row>
    <row r="59" spans="1:12" x14ac:dyDescent="0.2">
      <c r="A59" s="16" t="s">
        <v>25</v>
      </c>
      <c r="B59" s="17" t="s">
        <v>26</v>
      </c>
      <c r="C59" s="103" t="e">
        <f>#REF!+Spordiüritused!C59</f>
        <v>#REF!</v>
      </c>
      <c r="D59" s="103" t="e">
        <f>#REF!+Spordiüritused!D59</f>
        <v>#REF!</v>
      </c>
      <c r="E59" s="103" t="e">
        <f>#REF!+Spordiüritused!E59</f>
        <v>#REF!</v>
      </c>
      <c r="F59" s="56"/>
      <c r="G59" s="56"/>
      <c r="J59" s="243"/>
      <c r="K59" s="243"/>
      <c r="L59" s="64"/>
    </row>
    <row r="60" spans="1:12" x14ac:dyDescent="0.2">
      <c r="A60" s="16" t="s">
        <v>27</v>
      </c>
      <c r="B60" s="17" t="s">
        <v>28</v>
      </c>
      <c r="C60" s="103" t="e">
        <f>#REF!+Spordiüritused!C60</f>
        <v>#REF!</v>
      </c>
      <c r="D60" s="103" t="e">
        <f>#REF!+Spordiüritused!D60</f>
        <v>#REF!</v>
      </c>
      <c r="E60" s="103" t="e">
        <f>#REF!+Spordiüritused!E60</f>
        <v>#REF!</v>
      </c>
      <c r="F60" s="56"/>
      <c r="G60" s="56"/>
      <c r="J60" s="243"/>
      <c r="K60" s="243"/>
      <c r="L60" s="64"/>
    </row>
    <row r="61" spans="1:12" x14ac:dyDescent="0.2">
      <c r="A61" s="16" t="s">
        <v>29</v>
      </c>
      <c r="B61" s="17" t="s">
        <v>12</v>
      </c>
      <c r="C61" s="103" t="e">
        <f>#REF!+Spordiüritused!C61</f>
        <v>#REF!</v>
      </c>
      <c r="D61" s="103" t="e">
        <f>#REF!+Spordiüritused!D61</f>
        <v>#REF!</v>
      </c>
      <c r="E61" s="103" t="e">
        <f>#REF!+Spordiüritused!E61</f>
        <v>#REF!</v>
      </c>
      <c r="F61" s="56"/>
      <c r="G61" s="56"/>
      <c r="J61" s="243"/>
      <c r="K61" s="243"/>
      <c r="L61" s="64"/>
    </row>
    <row r="62" spans="1:12" x14ac:dyDescent="0.2">
      <c r="A62" s="16" t="s">
        <v>30</v>
      </c>
      <c r="B62" s="17" t="s">
        <v>14</v>
      </c>
      <c r="C62" s="103" t="e">
        <f>#REF!+Spordiüritused!C62</f>
        <v>#REF!</v>
      </c>
      <c r="D62" s="103" t="e">
        <f>#REF!+Spordiüritused!D62</f>
        <v>#REF!</v>
      </c>
      <c r="E62" s="103" t="e">
        <f>#REF!+Spordiüritused!E62</f>
        <v>#REF!</v>
      </c>
      <c r="F62" s="56"/>
      <c r="G62" s="56"/>
      <c r="J62" s="243"/>
      <c r="K62" s="243"/>
      <c r="L62" s="64"/>
    </row>
    <row r="63" spans="1:12" x14ac:dyDescent="0.2">
      <c r="A63" s="16" t="s">
        <v>31</v>
      </c>
      <c r="B63" s="17" t="s">
        <v>32</v>
      </c>
      <c r="C63" s="103" t="e">
        <f>#REF!+Spordiüritused!C63</f>
        <v>#REF!</v>
      </c>
      <c r="D63" s="103" t="e">
        <f>#REF!+Spordiüritused!D63</f>
        <v>#REF!</v>
      </c>
      <c r="E63" s="103" t="e">
        <f>#REF!+Spordiüritused!E63</f>
        <v>#REF!</v>
      </c>
      <c r="F63" s="56"/>
      <c r="G63" s="56"/>
      <c r="J63" s="243"/>
      <c r="K63" s="243"/>
      <c r="L63" s="64"/>
    </row>
    <row r="64" spans="1:12" x14ac:dyDescent="0.2">
      <c r="A64" s="16" t="s">
        <v>33</v>
      </c>
      <c r="B64" s="17" t="s">
        <v>34</v>
      </c>
      <c r="C64" s="103" t="e">
        <f>#REF!+Spordiüritused!C64</f>
        <v>#REF!</v>
      </c>
      <c r="D64" s="103" t="e">
        <f>#REF!+Spordiüritused!D64</f>
        <v>#REF!</v>
      </c>
      <c r="E64" s="103" t="e">
        <f>#REF!+Spordiüritused!E64</f>
        <v>#REF!</v>
      </c>
      <c r="F64" s="56"/>
      <c r="G64" s="56"/>
      <c r="J64" s="243"/>
      <c r="K64" s="243"/>
      <c r="L64" s="64"/>
    </row>
    <row r="65" spans="1:13" x14ac:dyDescent="0.2">
      <c r="A65" s="11" t="s">
        <v>35</v>
      </c>
      <c r="B65" s="12" t="s">
        <v>36</v>
      </c>
      <c r="C65" s="102" t="e">
        <f>#REF!+Spordiüritused!C65</f>
        <v>#REF!</v>
      </c>
      <c r="D65" s="102" t="e">
        <f>#REF!+Spordiüritused!D65</f>
        <v>#REF!</v>
      </c>
      <c r="E65" s="102" t="e">
        <f>#REF!+Spordiüritused!E65</f>
        <v>#REF!</v>
      </c>
      <c r="F65" s="20">
        <f>SUM(F66:F71)</f>
        <v>0</v>
      </c>
      <c r="G65" s="20"/>
      <c r="J65" s="244"/>
      <c r="K65" s="244"/>
      <c r="L65" s="250"/>
    </row>
    <row r="66" spans="1:13" x14ac:dyDescent="0.2">
      <c r="A66" s="16" t="s">
        <v>37</v>
      </c>
      <c r="B66" s="17" t="s">
        <v>38</v>
      </c>
      <c r="C66" s="103" t="e">
        <f>#REF!+Spordiüritused!C66</f>
        <v>#REF!</v>
      </c>
      <c r="D66" s="103" t="e">
        <f>#REF!+Spordiüritused!D66</f>
        <v>#REF!</v>
      </c>
      <c r="E66" s="103" t="e">
        <f>#REF!+Spordiüritused!E66</f>
        <v>#REF!</v>
      </c>
      <c r="F66" s="56"/>
      <c r="G66" s="56"/>
      <c r="J66" s="243"/>
      <c r="K66" s="243"/>
      <c r="L66" s="64"/>
    </row>
    <row r="67" spans="1:13" x14ac:dyDescent="0.2">
      <c r="A67" s="16" t="s">
        <v>39</v>
      </c>
      <c r="B67" s="17" t="s">
        <v>40</v>
      </c>
      <c r="C67" s="103" t="e">
        <f>#REF!+Spordiüritused!C67</f>
        <v>#REF!</v>
      </c>
      <c r="D67" s="103" t="e">
        <f>#REF!+Spordiüritused!D67</f>
        <v>#REF!</v>
      </c>
      <c r="E67" s="103" t="e">
        <f>#REF!+Spordiüritused!E67</f>
        <v>#REF!</v>
      </c>
      <c r="F67" s="56"/>
      <c r="G67" s="56"/>
      <c r="J67" s="243"/>
      <c r="K67" s="243"/>
      <c r="L67" s="64"/>
    </row>
    <row r="68" spans="1:13" x14ac:dyDescent="0.2">
      <c r="A68" s="16" t="s">
        <v>41</v>
      </c>
      <c r="B68" s="17" t="s">
        <v>42</v>
      </c>
      <c r="C68" s="103" t="e">
        <f>#REF!+Spordiüritused!C68</f>
        <v>#REF!</v>
      </c>
      <c r="D68" s="103" t="e">
        <f>#REF!+Spordiüritused!D68</f>
        <v>#REF!</v>
      </c>
      <c r="E68" s="103" t="e">
        <f>#REF!+Spordiüritused!E68</f>
        <v>#REF!</v>
      </c>
      <c r="F68" s="56"/>
      <c r="G68" s="56"/>
      <c r="J68" s="243"/>
      <c r="K68" s="243"/>
      <c r="L68" s="64"/>
    </row>
    <row r="69" spans="1:13" x14ac:dyDescent="0.2">
      <c r="A69" s="16" t="s">
        <v>43</v>
      </c>
      <c r="B69" s="17" t="s">
        <v>44</v>
      </c>
      <c r="C69" s="103" t="e">
        <f>#REF!+Spordiüritused!C69</f>
        <v>#REF!</v>
      </c>
      <c r="D69" s="103" t="e">
        <f>#REF!+Spordiüritused!D69</f>
        <v>#REF!</v>
      </c>
      <c r="E69" s="103" t="e">
        <f>#REF!+Spordiüritused!E69</f>
        <v>#REF!</v>
      </c>
      <c r="F69" s="56"/>
      <c r="G69" s="56"/>
      <c r="J69" s="243"/>
      <c r="K69" s="243"/>
      <c r="L69" s="64"/>
    </row>
    <row r="70" spans="1:13" x14ac:dyDescent="0.2">
      <c r="A70" s="16" t="s">
        <v>45</v>
      </c>
      <c r="B70" s="17" t="s">
        <v>46</v>
      </c>
      <c r="C70" s="103" t="e">
        <f>#REF!+Spordiüritused!C70</f>
        <v>#REF!</v>
      </c>
      <c r="D70" s="103" t="e">
        <f>#REF!+Spordiüritused!D70</f>
        <v>#REF!</v>
      </c>
      <c r="E70" s="103" t="e">
        <f>#REF!+Spordiüritused!E70</f>
        <v>#REF!</v>
      </c>
      <c r="F70" s="56"/>
      <c r="G70" s="56"/>
      <c r="J70" s="243"/>
      <c r="K70" s="243"/>
      <c r="L70" s="64"/>
    </row>
    <row r="71" spans="1:13" x14ac:dyDescent="0.2">
      <c r="A71" s="16" t="s">
        <v>47</v>
      </c>
      <c r="B71" s="17" t="s">
        <v>48</v>
      </c>
      <c r="C71" s="103" t="e">
        <f>#REF!+Spordiüritused!C71</f>
        <v>#REF!</v>
      </c>
      <c r="D71" s="103" t="e">
        <f>#REF!+Spordiüritused!D71</f>
        <v>#REF!</v>
      </c>
      <c r="E71" s="103" t="e">
        <f>#REF!+Spordiüritused!E71</f>
        <v>#REF!</v>
      </c>
      <c r="F71" s="56"/>
      <c r="G71" s="56"/>
      <c r="J71" s="243"/>
      <c r="K71" s="243"/>
      <c r="L71" s="64"/>
    </row>
    <row r="72" spans="1:13" x14ac:dyDescent="0.2">
      <c r="A72" s="11" t="s">
        <v>49</v>
      </c>
      <c r="B72" s="13" t="s">
        <v>50</v>
      </c>
      <c r="C72" s="102" t="e">
        <f>#REF!+Spordiüritused!C72</f>
        <v>#REF!</v>
      </c>
      <c r="D72" s="102" t="e">
        <f>#REF!+Spordiüritused!D72</f>
        <v>#REF!</v>
      </c>
      <c r="E72" s="102" t="e">
        <f>#REF!+Spordiüritused!E72</f>
        <v>#REF!</v>
      </c>
      <c r="F72" s="20">
        <f>SUM(F73:F78)</f>
        <v>0</v>
      </c>
      <c r="G72" s="20"/>
      <c r="J72" s="244"/>
      <c r="K72" s="244"/>
      <c r="L72" s="250"/>
    </row>
    <row r="73" spans="1:13" x14ac:dyDescent="0.2">
      <c r="A73" s="16" t="s">
        <v>51</v>
      </c>
      <c r="B73" s="17" t="s">
        <v>52</v>
      </c>
      <c r="C73" s="103" t="e">
        <f>#REF!+Spordiüritused!C73</f>
        <v>#REF!</v>
      </c>
      <c r="D73" s="103" t="e">
        <f>#REF!+Spordiüritused!D73</f>
        <v>#REF!</v>
      </c>
      <c r="E73" s="103" t="e">
        <f>#REF!+Spordiüritused!E73</f>
        <v>#REF!</v>
      </c>
      <c r="F73" s="51"/>
      <c r="G73" s="51"/>
      <c r="J73" s="243"/>
      <c r="K73" s="243"/>
      <c r="L73" s="64"/>
    </row>
    <row r="74" spans="1:13" x14ac:dyDescent="0.2">
      <c r="A74" s="16" t="s">
        <v>53</v>
      </c>
      <c r="B74" s="17" t="s">
        <v>54</v>
      </c>
      <c r="C74" s="103" t="e">
        <f>#REF!+Spordiüritused!C74</f>
        <v>#REF!</v>
      </c>
      <c r="D74" s="103" t="e">
        <f>#REF!+Spordiüritused!D74</f>
        <v>#REF!</v>
      </c>
      <c r="E74" s="103" t="e">
        <f>#REF!+Spordiüritused!E74</f>
        <v>#REF!</v>
      </c>
      <c r="F74" s="51"/>
      <c r="G74" s="51"/>
      <c r="J74" s="243"/>
      <c r="K74" s="243"/>
      <c r="L74" s="64"/>
      <c r="M74" s="8" t="s">
        <v>122</v>
      </c>
    </row>
    <row r="75" spans="1:13" x14ac:dyDescent="0.2">
      <c r="A75" s="16" t="s">
        <v>70</v>
      </c>
      <c r="B75" s="17" t="s">
        <v>71</v>
      </c>
      <c r="C75" s="103" t="e">
        <f>#REF!+Spordiüritused!C75</f>
        <v>#REF!</v>
      </c>
      <c r="D75" s="103" t="e">
        <f>#REF!+Spordiüritused!D75</f>
        <v>#REF!</v>
      </c>
      <c r="E75" s="103" t="e">
        <f>#REF!+Spordiüritused!E75</f>
        <v>#REF!</v>
      </c>
      <c r="F75" s="51"/>
      <c r="G75" s="51"/>
      <c r="J75" s="243"/>
      <c r="K75" s="243"/>
      <c r="L75" s="64"/>
    </row>
    <row r="76" spans="1:13" x14ac:dyDescent="0.2">
      <c r="A76" s="16" t="s">
        <v>72</v>
      </c>
      <c r="B76" s="17" t="s">
        <v>73</v>
      </c>
      <c r="C76" s="103" t="e">
        <f>#REF!+Spordiüritused!C76</f>
        <v>#REF!</v>
      </c>
      <c r="D76" s="103" t="e">
        <f>#REF!+Spordiüritused!D76</f>
        <v>#REF!</v>
      </c>
      <c r="E76" s="103" t="e">
        <f>#REF!+Spordiüritused!E76</f>
        <v>#REF!</v>
      </c>
      <c r="F76" s="51"/>
      <c r="G76" s="51"/>
      <c r="J76" s="243"/>
      <c r="K76" s="243"/>
      <c r="L76" s="64"/>
    </row>
    <row r="77" spans="1:13" x14ac:dyDescent="0.2">
      <c r="A77" s="16" t="s">
        <v>74</v>
      </c>
      <c r="B77" s="17" t="s">
        <v>75</v>
      </c>
      <c r="C77" s="103" t="e">
        <f>#REF!+Spordiüritused!C77</f>
        <v>#REF!</v>
      </c>
      <c r="D77" s="103" t="e">
        <f>#REF!+Spordiüritused!D77</f>
        <v>#REF!</v>
      </c>
      <c r="E77" s="103" t="e">
        <f>#REF!+Spordiüritused!E77</f>
        <v>#REF!</v>
      </c>
      <c r="F77" s="51"/>
      <c r="G77" s="51"/>
      <c r="J77" s="243"/>
      <c r="K77" s="243"/>
      <c r="L77" s="64"/>
    </row>
    <row r="78" spans="1:13" x14ac:dyDescent="0.2">
      <c r="A78" s="16" t="s">
        <v>76</v>
      </c>
      <c r="B78" s="17" t="s">
        <v>77</v>
      </c>
      <c r="C78" s="103" t="e">
        <f>#REF!+Spordiüritused!C78</f>
        <v>#REF!</v>
      </c>
      <c r="D78" s="103" t="e">
        <f>#REF!+Spordiüritused!D78</f>
        <v>#REF!</v>
      </c>
      <c r="E78" s="103" t="e">
        <f>#REF!+Spordiüritused!E78</f>
        <v>#REF!</v>
      </c>
      <c r="F78" s="51"/>
      <c r="G78" s="51"/>
      <c r="J78" s="243"/>
      <c r="K78" s="243"/>
      <c r="L78" s="64"/>
    </row>
    <row r="79" spans="1:13" x14ac:dyDescent="0.2">
      <c r="A79" s="11" t="s">
        <v>78</v>
      </c>
      <c r="B79" s="24" t="s">
        <v>79</v>
      </c>
      <c r="C79" s="102" t="e">
        <f>#REF!+Spordiüritused!C79</f>
        <v>#REF!</v>
      </c>
      <c r="D79" s="102" t="e">
        <f>#REF!+Spordiüritused!D79</f>
        <v>#REF!</v>
      </c>
      <c r="E79" s="102" t="e">
        <f>#REF!+Spordiüritused!E79</f>
        <v>#REF!</v>
      </c>
      <c r="F79" s="58"/>
      <c r="G79" s="58"/>
      <c r="J79" s="244"/>
      <c r="K79" s="244"/>
      <c r="L79" s="250"/>
    </row>
    <row r="80" spans="1:13" x14ac:dyDescent="0.2">
      <c r="A80" s="11" t="s">
        <v>80</v>
      </c>
      <c r="B80" s="12" t="s">
        <v>81</v>
      </c>
      <c r="C80" s="102" t="e">
        <f>#REF!+Spordiüritused!C80</f>
        <v>#REF!</v>
      </c>
      <c r="D80" s="102" t="e">
        <f>#REF!+Spordiüritused!D80</f>
        <v>#REF!</v>
      </c>
      <c r="E80" s="102" t="e">
        <f>#REF!+Spordiüritused!E80</f>
        <v>#REF!</v>
      </c>
      <c r="F80" s="57"/>
      <c r="G80" s="57"/>
      <c r="J80" s="244"/>
      <c r="K80" s="244"/>
      <c r="L80" s="250"/>
    </row>
    <row r="81" spans="1:12" x14ac:dyDescent="0.2">
      <c r="A81" s="11" t="s">
        <v>82</v>
      </c>
      <c r="B81" s="12" t="s">
        <v>83</v>
      </c>
      <c r="C81" s="102" t="e">
        <f>#REF!+Spordiüritused!C81</f>
        <v>#REF!</v>
      </c>
      <c r="D81" s="102" t="e">
        <f>#REF!+Spordiüritused!D81</f>
        <v>#REF!</v>
      </c>
      <c r="E81" s="102" t="e">
        <f>#REF!+Spordiüritused!E81</f>
        <v>#REF!</v>
      </c>
      <c r="F81" s="20">
        <f>SUM(F82:F84)</f>
        <v>0</v>
      </c>
      <c r="G81" s="20"/>
      <c r="J81" s="244"/>
      <c r="K81" s="244"/>
      <c r="L81" s="250"/>
    </row>
    <row r="82" spans="1:12" x14ac:dyDescent="0.2">
      <c r="A82" s="16" t="s">
        <v>84</v>
      </c>
      <c r="B82" s="17" t="s">
        <v>85</v>
      </c>
      <c r="C82" s="103" t="e">
        <f>#REF!+Spordiüritused!C82</f>
        <v>#REF!</v>
      </c>
      <c r="D82" s="103" t="e">
        <f>#REF!+Spordiüritused!D82</f>
        <v>#REF!</v>
      </c>
      <c r="E82" s="103" t="e">
        <f>#REF!+Spordiüritused!E82</f>
        <v>#REF!</v>
      </c>
      <c r="F82" s="56"/>
      <c r="G82" s="56"/>
      <c r="J82" s="243"/>
      <c r="K82" s="243"/>
      <c r="L82" s="64"/>
    </row>
    <row r="83" spans="1:12" x14ac:dyDescent="0.2">
      <c r="A83" s="16" t="s">
        <v>86</v>
      </c>
      <c r="B83" s="17" t="s">
        <v>87</v>
      </c>
      <c r="C83" s="103" t="e">
        <f>#REF!+Spordiüritused!C83</f>
        <v>#REF!</v>
      </c>
      <c r="D83" s="103" t="e">
        <f>#REF!+Spordiüritused!D83</f>
        <v>#REF!</v>
      </c>
      <c r="E83" s="103" t="e">
        <f>#REF!+Spordiüritused!E83</f>
        <v>#REF!</v>
      </c>
      <c r="F83" s="56"/>
      <c r="G83" s="56"/>
      <c r="J83" s="243"/>
      <c r="K83" s="243"/>
      <c r="L83" s="64"/>
    </row>
    <row r="84" spans="1:12" x14ac:dyDescent="0.2">
      <c r="A84" s="16" t="s">
        <v>88</v>
      </c>
      <c r="B84" s="17" t="s">
        <v>89</v>
      </c>
      <c r="C84" s="103" t="e">
        <f>#REF!+Spordiüritused!C84</f>
        <v>#REF!</v>
      </c>
      <c r="D84" s="103" t="e">
        <f>#REF!+Spordiüritused!D84</f>
        <v>#REF!</v>
      </c>
      <c r="E84" s="103" t="e">
        <f>#REF!+Spordiüritused!E84</f>
        <v>#REF!</v>
      </c>
      <c r="F84" s="56"/>
      <c r="G84" s="56"/>
      <c r="J84" s="243"/>
      <c r="K84" s="243"/>
      <c r="L84" s="64"/>
    </row>
    <row r="85" spans="1:12" x14ac:dyDescent="0.2">
      <c r="A85" s="11" t="s">
        <v>90</v>
      </c>
      <c r="B85" s="12" t="s">
        <v>91</v>
      </c>
      <c r="C85" s="102" t="e">
        <f>#REF!+Spordiüritused!C85</f>
        <v>#REF!</v>
      </c>
      <c r="D85" s="102" t="e">
        <f>#REF!+Spordiüritused!D85</f>
        <v>#REF!</v>
      </c>
      <c r="E85" s="102" t="e">
        <f>#REF!+Spordiüritused!E85</f>
        <v>#REF!</v>
      </c>
      <c r="F85" s="57"/>
      <c r="G85" s="57"/>
      <c r="J85" s="244"/>
      <c r="K85" s="250"/>
      <c r="L85" s="250"/>
    </row>
    <row r="86" spans="1:12" x14ac:dyDescent="0.2">
      <c r="A86" s="11" t="s">
        <v>92</v>
      </c>
      <c r="B86" s="12" t="s">
        <v>93</v>
      </c>
      <c r="C86" s="102" t="e">
        <f>#REF!+Spordiüritused!C86</f>
        <v>#REF!</v>
      </c>
      <c r="D86" s="102" t="e">
        <f>#REF!+Spordiüritused!D86</f>
        <v>#REF!</v>
      </c>
      <c r="E86" s="102" t="e">
        <f>#REF!+Spordiüritused!E86</f>
        <v>#REF!</v>
      </c>
      <c r="F86" s="20">
        <f>SUM(F87:F91)</f>
        <v>0</v>
      </c>
      <c r="G86" s="20"/>
      <c r="J86" s="244"/>
      <c r="K86" s="244"/>
      <c r="L86" s="250"/>
    </row>
    <row r="87" spans="1:12" x14ac:dyDescent="0.2">
      <c r="A87" s="16" t="s">
        <v>94</v>
      </c>
      <c r="B87" s="17" t="s">
        <v>95</v>
      </c>
      <c r="C87" s="103" t="e">
        <f>#REF!+Spordiüritused!C87</f>
        <v>#REF!</v>
      </c>
      <c r="D87" s="103" t="e">
        <f>#REF!+Spordiüritused!D87</f>
        <v>#REF!</v>
      </c>
      <c r="E87" s="103" t="e">
        <f>#REF!+Spordiüritused!E87</f>
        <v>#REF!</v>
      </c>
      <c r="F87" s="56"/>
      <c r="G87" s="56"/>
      <c r="J87" s="243"/>
      <c r="K87" s="243"/>
      <c r="L87" s="64"/>
    </row>
    <row r="88" spans="1:12" x14ac:dyDescent="0.2">
      <c r="A88" s="16" t="s">
        <v>96</v>
      </c>
      <c r="B88" s="17" t="s">
        <v>97</v>
      </c>
      <c r="C88" s="103" t="e">
        <f>#REF!+Spordiüritused!C88</f>
        <v>#REF!</v>
      </c>
      <c r="D88" s="103" t="e">
        <f>#REF!+Spordiüritused!D88</f>
        <v>#REF!</v>
      </c>
      <c r="E88" s="103" t="e">
        <f>#REF!+Spordiüritused!E88</f>
        <v>#REF!</v>
      </c>
      <c r="F88" s="56"/>
      <c r="G88" s="56"/>
      <c r="J88" s="243"/>
      <c r="K88" s="243"/>
      <c r="L88" s="64"/>
    </row>
    <row r="89" spans="1:12" x14ac:dyDescent="0.2">
      <c r="A89" s="16" t="s">
        <v>98</v>
      </c>
      <c r="B89" s="17" t="s">
        <v>99</v>
      </c>
      <c r="C89" s="103" t="e">
        <f>#REF!+Spordiüritused!C89</f>
        <v>#REF!</v>
      </c>
      <c r="D89" s="103" t="e">
        <f>#REF!+Spordiüritused!D89</f>
        <v>#REF!</v>
      </c>
      <c r="E89" s="103" t="e">
        <f>#REF!+Spordiüritused!E89</f>
        <v>#REF!</v>
      </c>
      <c r="F89" s="56"/>
      <c r="G89" s="56"/>
      <c r="J89" s="243"/>
      <c r="K89" s="243"/>
      <c r="L89" s="64"/>
    </row>
    <row r="90" spans="1:12" x14ac:dyDescent="0.2">
      <c r="A90" s="16" t="s">
        <v>100</v>
      </c>
      <c r="B90" s="17" t="s">
        <v>101</v>
      </c>
      <c r="C90" s="103" t="e">
        <f>#REF!+Spordiüritused!C90</f>
        <v>#REF!</v>
      </c>
      <c r="D90" s="103" t="e">
        <f>#REF!+Spordiüritused!D90</f>
        <v>#REF!</v>
      </c>
      <c r="E90" s="103" t="e">
        <f>#REF!+Spordiüritused!E90</f>
        <v>#REF!</v>
      </c>
      <c r="F90" s="56"/>
      <c r="G90" s="56"/>
      <c r="J90" s="243"/>
      <c r="K90" s="243"/>
      <c r="L90" s="64"/>
    </row>
    <row r="91" spans="1:12" x14ac:dyDescent="0.2">
      <c r="A91" s="16" t="s">
        <v>102</v>
      </c>
      <c r="B91" s="17" t="s">
        <v>103</v>
      </c>
      <c r="C91" s="103" t="e">
        <f>#REF!+Spordiüritused!C91</f>
        <v>#REF!</v>
      </c>
      <c r="D91" s="103" t="e">
        <f>#REF!+Spordiüritused!D91</f>
        <v>#REF!</v>
      </c>
      <c r="E91" s="103" t="e">
        <f>#REF!+Spordiüritused!E91</f>
        <v>#REF!</v>
      </c>
      <c r="F91" s="56"/>
      <c r="G91" s="56"/>
      <c r="J91" s="243"/>
      <c r="K91" s="243"/>
      <c r="L91" s="64"/>
    </row>
    <row r="92" spans="1:12" x14ac:dyDescent="0.2">
      <c r="A92" s="11" t="s">
        <v>104</v>
      </c>
      <c r="B92" s="12" t="s">
        <v>105</v>
      </c>
      <c r="C92" s="102" t="e">
        <f>#REF!+Spordiüritused!C92</f>
        <v>#REF!</v>
      </c>
      <c r="D92" s="102" t="e">
        <f>#REF!+Spordiüritused!D92</f>
        <v>#REF!</v>
      </c>
      <c r="E92" s="102" t="e">
        <f>#REF!+Spordiüritused!E92</f>
        <v>#REF!</v>
      </c>
      <c r="F92" s="57"/>
      <c r="G92" s="57"/>
      <c r="J92" s="244"/>
      <c r="K92" s="244"/>
      <c r="L92" s="250"/>
    </row>
    <row r="93" spans="1:12" x14ac:dyDescent="0.2">
      <c r="A93" s="11" t="s">
        <v>106</v>
      </c>
      <c r="B93" s="12" t="s">
        <v>107</v>
      </c>
      <c r="C93" s="102" t="e">
        <f>#REF!+Spordiüritused!C93</f>
        <v>#REF!</v>
      </c>
      <c r="D93" s="102" t="e">
        <f>#REF!+Spordiüritused!D93</f>
        <v>#REF!</v>
      </c>
      <c r="E93" s="102" t="e">
        <f>#REF!+Spordiüritused!E93</f>
        <v>#REF!</v>
      </c>
      <c r="F93" s="57"/>
      <c r="G93" s="57"/>
      <c r="J93" s="244"/>
      <c r="K93" s="244"/>
      <c r="L93" s="250"/>
    </row>
    <row r="94" spans="1:12" x14ac:dyDescent="0.2">
      <c r="A94" s="11" t="s">
        <v>108</v>
      </c>
      <c r="B94" s="12" t="s">
        <v>109</v>
      </c>
      <c r="C94" s="102" t="e">
        <f>#REF!+Spordiüritused!C94</f>
        <v>#REF!</v>
      </c>
      <c r="D94" s="102" t="e">
        <f>#REF!+Spordiüritused!D94</f>
        <v>#REF!</v>
      </c>
      <c r="E94" s="102" t="e">
        <f>#REF!+Spordiüritused!E94</f>
        <v>#REF!</v>
      </c>
      <c r="F94" s="57"/>
      <c r="G94" s="57"/>
      <c r="J94" s="244"/>
      <c r="K94" s="244"/>
      <c r="L94" s="250"/>
    </row>
    <row r="95" spans="1:12" x14ac:dyDescent="0.2">
      <c r="A95" s="11" t="s">
        <v>110</v>
      </c>
      <c r="B95" s="12" t="s">
        <v>111</v>
      </c>
      <c r="C95" s="102" t="e">
        <f>#REF!+Spordiüritused!C95</f>
        <v>#REF!</v>
      </c>
      <c r="D95" s="102" t="e">
        <f>#REF!+Spordiüritused!D95</f>
        <v>#REF!</v>
      </c>
      <c r="E95" s="102" t="e">
        <f>#REF!+Spordiüritused!E95</f>
        <v>#REF!</v>
      </c>
      <c r="F95" s="57"/>
      <c r="G95" s="57"/>
      <c r="J95" s="244"/>
      <c r="K95" s="244"/>
      <c r="L95" s="250"/>
    </row>
    <row r="96" spans="1:12" x14ac:dyDescent="0.2">
      <c r="A96" s="45" t="s">
        <v>188</v>
      </c>
      <c r="B96" s="44" t="s">
        <v>187</v>
      </c>
      <c r="C96" s="49" t="e">
        <f>#REF!+Spordiüritused!C96</f>
        <v>#REF!</v>
      </c>
      <c r="D96" s="49" t="e">
        <f>#REF!+Spordiüritused!D96</f>
        <v>#REF!</v>
      </c>
      <c r="E96" s="49" t="e">
        <f>#REF!+Spordiüritused!E96</f>
        <v>#REF!</v>
      </c>
      <c r="F96" s="49">
        <f>F97+F98</f>
        <v>0</v>
      </c>
      <c r="G96" s="49"/>
      <c r="J96" s="244"/>
      <c r="K96" s="247"/>
      <c r="L96" s="251"/>
    </row>
    <row r="97" spans="1:12" x14ac:dyDescent="0.2">
      <c r="A97" s="11" t="s">
        <v>112</v>
      </c>
      <c r="B97" s="12" t="s">
        <v>113</v>
      </c>
      <c r="C97" s="102" t="e">
        <f>#REF!+Spordiüritused!C97</f>
        <v>#REF!</v>
      </c>
      <c r="D97" s="102" t="e">
        <f>#REF!+Spordiüritused!D97</f>
        <v>#REF!</v>
      </c>
      <c r="E97" s="102" t="e">
        <f>#REF!+Spordiüritused!E97</f>
        <v>#REF!</v>
      </c>
      <c r="F97" s="57"/>
      <c r="G97" s="57"/>
      <c r="J97" s="244"/>
      <c r="K97" s="244"/>
      <c r="L97" s="250"/>
    </row>
    <row r="98" spans="1:12" x14ac:dyDescent="0.2">
      <c r="A98" s="11" t="s">
        <v>114</v>
      </c>
      <c r="B98" s="12" t="s">
        <v>115</v>
      </c>
      <c r="C98" s="102" t="e">
        <f>#REF!+Spordiüritused!C98</f>
        <v>#REF!</v>
      </c>
      <c r="D98" s="102" t="e">
        <f>#REF!+Spordiüritused!D98</f>
        <v>#REF!</v>
      </c>
      <c r="E98" s="102" t="e">
        <f>#REF!+Spordiüritused!E98</f>
        <v>#REF!</v>
      </c>
      <c r="F98" s="57"/>
      <c r="G98" s="57"/>
      <c r="J98" s="244"/>
      <c r="K98" s="244"/>
      <c r="L98" s="250"/>
    </row>
    <row r="99" spans="1:12" x14ac:dyDescent="0.2">
      <c r="A99" s="45" t="s">
        <v>180</v>
      </c>
      <c r="B99" s="46" t="s">
        <v>178</v>
      </c>
      <c r="C99" s="49" t="e">
        <f>#REF!+Spordiüritused!C99</f>
        <v>#REF!</v>
      </c>
      <c r="D99" s="49" t="e">
        <f>#REF!+Spordiüritused!D99</f>
        <v>#REF!</v>
      </c>
      <c r="E99" s="49" t="e">
        <f>#REF!+Spordiüritused!E99</f>
        <v>#REF!</v>
      </c>
      <c r="F99" s="49">
        <f>F100+F101+F102</f>
        <v>0</v>
      </c>
      <c r="G99" s="49"/>
      <c r="J99" s="244"/>
      <c r="K99" s="247"/>
      <c r="L99" s="251"/>
    </row>
    <row r="100" spans="1:12" x14ac:dyDescent="0.2">
      <c r="A100" s="11" t="s">
        <v>116</v>
      </c>
      <c r="B100" s="12" t="s">
        <v>117</v>
      </c>
      <c r="C100" s="102" t="e">
        <f>#REF!+Spordiüritused!C100</f>
        <v>#REF!</v>
      </c>
      <c r="D100" s="102" t="e">
        <f>#REF!+Spordiüritused!D100</f>
        <v>#REF!</v>
      </c>
      <c r="E100" s="102" t="e">
        <f>#REF!+Spordiüritused!E100</f>
        <v>#REF!</v>
      </c>
      <c r="F100" s="57"/>
      <c r="G100" s="57"/>
      <c r="J100" s="244"/>
      <c r="K100" s="244"/>
      <c r="L100" s="250"/>
    </row>
    <row r="101" spans="1:12" x14ac:dyDescent="0.2">
      <c r="A101" s="11" t="s">
        <v>118</v>
      </c>
      <c r="B101" s="13" t="s">
        <v>119</v>
      </c>
      <c r="C101" s="102" t="e">
        <f>#REF!+Spordiüritused!C101</f>
        <v>#REF!</v>
      </c>
      <c r="D101" s="102" t="e">
        <f>#REF!+Spordiüritused!D101</f>
        <v>#REF!</v>
      </c>
      <c r="E101" s="102" t="e">
        <f>#REF!+Spordiüritused!E101</f>
        <v>#REF!</v>
      </c>
      <c r="F101" s="57"/>
      <c r="G101" s="57"/>
      <c r="J101" s="244"/>
      <c r="K101" s="244"/>
      <c r="L101" s="250"/>
    </row>
    <row r="102" spans="1:12" x14ac:dyDescent="0.2">
      <c r="A102" s="11" t="s">
        <v>120</v>
      </c>
      <c r="B102" s="13" t="s">
        <v>124</v>
      </c>
      <c r="C102" s="102" t="e">
        <f>#REF!+Spordiüritused!C102</f>
        <v>#REF!</v>
      </c>
      <c r="D102" s="102" t="e">
        <f>#REF!+Spordiüritused!D102</f>
        <v>#REF!</v>
      </c>
      <c r="E102" s="102" t="e">
        <f>#REF!+Spordiüritused!E102</f>
        <v>#REF!</v>
      </c>
      <c r="F102" s="57"/>
      <c r="G102" s="57"/>
      <c r="J102" s="244"/>
      <c r="K102" s="244"/>
      <c r="L102" s="250"/>
    </row>
    <row r="103" spans="1:12" x14ac:dyDescent="0.2">
      <c r="A103" s="26"/>
      <c r="B103" s="44" t="s">
        <v>181</v>
      </c>
      <c r="C103" s="49" t="e">
        <f>#REF!+Spordiüritused!C103</f>
        <v>#REF!</v>
      </c>
      <c r="D103" s="49" t="e">
        <f>#REF!+Spordiüritused!D103</f>
        <v>#REF!</v>
      </c>
      <c r="E103" s="49" t="e">
        <f>#REF!+Spordiüritused!E103</f>
        <v>#REF!</v>
      </c>
      <c r="F103" s="49">
        <f>F104</f>
        <v>0</v>
      </c>
      <c r="G103" s="49"/>
      <c r="J103" s="244"/>
      <c r="K103" s="244"/>
      <c r="L103" s="251"/>
    </row>
    <row r="104" spans="1:12" x14ac:dyDescent="0.2">
      <c r="A104" s="11" t="s">
        <v>125</v>
      </c>
      <c r="B104" s="12" t="s">
        <v>126</v>
      </c>
      <c r="C104" s="102" t="e">
        <f>#REF!+Spordiüritused!C104</f>
        <v>#REF!</v>
      </c>
      <c r="D104" s="102" t="e">
        <f>#REF!+Spordiüritused!D104</f>
        <v>#REF!</v>
      </c>
      <c r="E104" s="102" t="e">
        <f>#REF!+Spordiüritused!E104</f>
        <v>#REF!</v>
      </c>
      <c r="F104" s="57"/>
      <c r="G104" s="57"/>
      <c r="J104" s="244"/>
      <c r="K104" s="244"/>
      <c r="L104" s="250"/>
    </row>
    <row r="105" spans="1:12" x14ac:dyDescent="0.2">
      <c r="A105" s="29"/>
      <c r="B105" s="30" t="s">
        <v>127</v>
      </c>
      <c r="C105" s="104" t="e">
        <f>#REF!+Spordiüritused!C105</f>
        <v>#REF!</v>
      </c>
      <c r="D105" s="104" t="e">
        <f>#REF!+Spordiüritused!D105</f>
        <v>#REF!</v>
      </c>
      <c r="E105" s="104" t="e">
        <f>#REF!+Spordiüritused!E105</f>
        <v>#REF!</v>
      </c>
      <c r="F105" s="104" t="e">
        <f>#REF!+Spordiüritused!F105</f>
        <v>#REF!</v>
      </c>
      <c r="G105" s="104"/>
      <c r="J105" s="246"/>
      <c r="K105" s="246"/>
      <c r="L105" s="246"/>
    </row>
    <row r="106" spans="1:12" x14ac:dyDescent="0.2">
      <c r="A106" s="29"/>
      <c r="B106" s="30"/>
      <c r="C106" s="104"/>
      <c r="D106" s="104"/>
      <c r="E106" s="67" t="e">
        <f>+D105+F105</f>
        <v>#REF!</v>
      </c>
      <c r="F106" s="196" t="s">
        <v>230</v>
      </c>
      <c r="G106" s="118"/>
      <c r="J106" s="244"/>
      <c r="K106" s="64"/>
      <c r="L106" s="64"/>
    </row>
    <row r="107" spans="1:12" x14ac:dyDescent="0.2">
      <c r="A107" s="29"/>
      <c r="B107" s="30"/>
      <c r="C107" s="104"/>
      <c r="D107" s="104"/>
      <c r="E107" s="67" t="e">
        <f>-E106+E105</f>
        <v>#REF!</v>
      </c>
      <c r="F107" s="59" t="s">
        <v>231</v>
      </c>
      <c r="G107" s="118"/>
      <c r="J107" s="244"/>
      <c r="K107" s="64"/>
      <c r="L107" s="64"/>
    </row>
    <row r="108" spans="1:12" x14ac:dyDescent="0.2">
      <c r="A108" s="33"/>
      <c r="B108" s="12" t="s">
        <v>128</v>
      </c>
      <c r="C108" s="102" t="e">
        <f>#REF!+Spordiüritused!C108</f>
        <v>#REF!</v>
      </c>
      <c r="D108" s="102" t="e">
        <f>#REF!+Spordiüritused!D108</f>
        <v>#REF!</v>
      </c>
      <c r="E108" s="102" t="e">
        <f>#REF!+Spordiüritused!E108</f>
        <v>#REF!</v>
      </c>
      <c r="F108" s="15">
        <f>F109+F115+F129</f>
        <v>0</v>
      </c>
      <c r="G108" s="15"/>
      <c r="J108" s="244"/>
      <c r="K108" s="244"/>
      <c r="L108" s="250"/>
    </row>
    <row r="109" spans="1:12" x14ac:dyDescent="0.2">
      <c r="A109" s="33" t="s">
        <v>155</v>
      </c>
      <c r="B109" s="27" t="s">
        <v>129</v>
      </c>
      <c r="C109" s="49" t="e">
        <f>#REF!+Spordiüritused!C109</f>
        <v>#REF!</v>
      </c>
      <c r="D109" s="49" t="e">
        <f>#REF!+Spordiüritused!D109</f>
        <v>#REF!</v>
      </c>
      <c r="E109" s="49" t="e">
        <f>#REF!+Spordiüritused!E109</f>
        <v>#REF!</v>
      </c>
      <c r="F109" s="34">
        <f>SUM(F110:F114)</f>
        <v>0</v>
      </c>
      <c r="G109" s="34"/>
      <c r="J109" s="247"/>
      <c r="K109" s="247"/>
      <c r="L109" s="251"/>
    </row>
    <row r="110" spans="1:12" x14ac:dyDescent="0.2">
      <c r="A110" s="97" t="s">
        <v>257</v>
      </c>
      <c r="B110" s="19" t="s">
        <v>256</v>
      </c>
      <c r="C110" s="103" t="e">
        <f>#REF!+Spordiüritused!C110</f>
        <v>#REF!</v>
      </c>
      <c r="D110" s="103" t="e">
        <f>#REF!+Spordiüritused!D110</f>
        <v>#REF!</v>
      </c>
      <c r="E110" s="103" t="e">
        <f>#REF!+Spordiüritused!E110</f>
        <v>#REF!</v>
      </c>
      <c r="F110" s="51"/>
      <c r="G110" s="51"/>
      <c r="J110" s="243"/>
      <c r="K110" s="64"/>
      <c r="L110" s="64"/>
    </row>
    <row r="111" spans="1:12" x14ac:dyDescent="0.2">
      <c r="A111" s="97" t="s">
        <v>265</v>
      </c>
      <c r="B111" s="19" t="s">
        <v>266</v>
      </c>
      <c r="C111" s="103" t="e">
        <f>#REF!+Spordiüritused!C111</f>
        <v>#REF!</v>
      </c>
      <c r="D111" s="103" t="e">
        <f>#REF!+Spordiüritused!D111</f>
        <v>#REF!</v>
      </c>
      <c r="E111" s="103" t="e">
        <f>#REF!+Spordiüritused!E111</f>
        <v>#REF!</v>
      </c>
      <c r="F111" s="51"/>
      <c r="G111" s="51"/>
      <c r="J111" s="243"/>
      <c r="K111" s="64"/>
      <c r="L111" s="64"/>
    </row>
    <row r="112" spans="1:12" x14ac:dyDescent="0.2">
      <c r="A112" s="97"/>
      <c r="B112" s="19"/>
      <c r="C112" s="103" t="e">
        <f>#REF!+Spordiüritused!C112</f>
        <v>#REF!</v>
      </c>
      <c r="D112" s="103" t="e">
        <f>#REF!+Spordiüritused!D112</f>
        <v>#REF!</v>
      </c>
      <c r="E112" s="103" t="e">
        <f>#REF!+Spordiüritused!E112</f>
        <v>#REF!</v>
      </c>
      <c r="F112" s="42"/>
      <c r="G112" s="42"/>
      <c r="J112" s="243"/>
      <c r="K112" s="64"/>
      <c r="L112" s="64"/>
    </row>
    <row r="113" spans="1:12" x14ac:dyDescent="0.2">
      <c r="A113" s="97"/>
      <c r="B113" s="19"/>
      <c r="C113" s="103" t="e">
        <f>#REF!+Spordiüritused!C113</f>
        <v>#REF!</v>
      </c>
      <c r="D113" s="103" t="e">
        <f>#REF!+Spordiüritused!D113</f>
        <v>#REF!</v>
      </c>
      <c r="E113" s="103" t="e">
        <f>#REF!+Spordiüritused!E113</f>
        <v>#REF!</v>
      </c>
      <c r="F113" s="42"/>
      <c r="G113" s="42"/>
      <c r="J113" s="243"/>
      <c r="K113" s="64"/>
      <c r="L113" s="64"/>
    </row>
    <row r="114" spans="1:12" x14ac:dyDescent="0.2">
      <c r="A114" s="19"/>
      <c r="B114" s="19"/>
      <c r="C114" s="103" t="e">
        <f>#REF!+Spordiüritused!C114</f>
        <v>#REF!</v>
      </c>
      <c r="D114" s="103" t="e">
        <f>#REF!+Spordiüritused!D114</f>
        <v>#REF!</v>
      </c>
      <c r="E114" s="103" t="e">
        <f>#REF!+Spordiüritused!E114</f>
        <v>#REF!</v>
      </c>
      <c r="F114" s="51"/>
      <c r="G114" s="51"/>
      <c r="J114" s="243"/>
      <c r="K114" s="64"/>
      <c r="L114" s="64"/>
    </row>
    <row r="115" spans="1:12" x14ac:dyDescent="0.2">
      <c r="A115" s="98" t="s">
        <v>156</v>
      </c>
      <c r="B115" s="71" t="s">
        <v>132</v>
      </c>
      <c r="C115" s="49" t="e">
        <f>#REF!+Spordiüritused!C115</f>
        <v>#REF!</v>
      </c>
      <c r="D115" s="49" t="e">
        <f>#REF!+Spordiüritused!D115</f>
        <v>#REF!</v>
      </c>
      <c r="E115" s="49" t="e">
        <f>#REF!+Spordiüritused!E115</f>
        <v>#REF!</v>
      </c>
      <c r="F115" s="48">
        <f>SUM(F116:F128)</f>
        <v>0</v>
      </c>
      <c r="G115" s="48"/>
      <c r="J115" s="247"/>
      <c r="K115" s="247"/>
      <c r="L115" s="247"/>
    </row>
    <row r="116" spans="1:12" x14ac:dyDescent="0.2">
      <c r="A116" s="97" t="s">
        <v>172</v>
      </c>
      <c r="B116" s="19" t="s">
        <v>134</v>
      </c>
      <c r="C116" s="103" t="e">
        <f>#REF!+Spordiüritused!C116</f>
        <v>#REF!</v>
      </c>
      <c r="D116" s="103" t="e">
        <f>#REF!+Spordiüritused!D116</f>
        <v>#REF!</v>
      </c>
      <c r="E116" s="103" t="e">
        <f>#REF!+Spordiüritused!E116</f>
        <v>#REF!</v>
      </c>
      <c r="F116" s="51"/>
      <c r="G116" s="51"/>
      <c r="J116" s="243"/>
      <c r="K116" s="64"/>
      <c r="L116" s="64"/>
    </row>
    <row r="117" spans="1:12" x14ac:dyDescent="0.2">
      <c r="A117" s="97" t="s">
        <v>172</v>
      </c>
      <c r="B117" s="19" t="s">
        <v>137</v>
      </c>
      <c r="C117" s="103" t="e">
        <f>#REF!+Spordiüritused!C117</f>
        <v>#REF!</v>
      </c>
      <c r="D117" s="103" t="e">
        <f>#REF!+Spordiüritused!D117</f>
        <v>#REF!</v>
      </c>
      <c r="E117" s="103" t="e">
        <f>#REF!+Spordiüritused!E117</f>
        <v>#REF!</v>
      </c>
      <c r="F117" s="51"/>
      <c r="G117" s="51"/>
      <c r="J117" s="243"/>
      <c r="K117" s="247"/>
      <c r="L117" s="64"/>
    </row>
    <row r="118" spans="1:12" x14ac:dyDescent="0.2">
      <c r="A118" s="97" t="s">
        <v>172</v>
      </c>
      <c r="B118" s="19" t="s">
        <v>135</v>
      </c>
      <c r="C118" s="103" t="e">
        <f>#REF!+Spordiüritused!C118</f>
        <v>#REF!</v>
      </c>
      <c r="D118" s="103" t="e">
        <f>#REF!+Spordiüritused!D118</f>
        <v>#REF!</v>
      </c>
      <c r="E118" s="103" t="e">
        <f>#REF!+Spordiüritused!E118</f>
        <v>#REF!</v>
      </c>
      <c r="F118" s="51"/>
      <c r="G118" s="51"/>
      <c r="J118" s="243"/>
      <c r="K118" s="64"/>
      <c r="L118" s="64"/>
    </row>
    <row r="119" spans="1:12" x14ac:dyDescent="0.2">
      <c r="A119" s="97" t="s">
        <v>172</v>
      </c>
      <c r="B119" s="19" t="s">
        <v>249</v>
      </c>
      <c r="C119" s="103" t="e">
        <f>#REF!+Spordiüritused!C119</f>
        <v>#REF!</v>
      </c>
      <c r="D119" s="103" t="e">
        <f>#REF!+Spordiüritused!D119</f>
        <v>#REF!</v>
      </c>
      <c r="E119" s="103" t="e">
        <f>#REF!+Spordiüritused!E119</f>
        <v>#REF!</v>
      </c>
      <c r="F119" s="51"/>
      <c r="G119" s="51"/>
      <c r="J119" s="243"/>
      <c r="K119" s="251"/>
      <c r="L119" s="64"/>
    </row>
    <row r="120" spans="1:12" x14ac:dyDescent="0.2">
      <c r="A120" s="97" t="s">
        <v>171</v>
      </c>
      <c r="B120" s="19" t="s">
        <v>133</v>
      </c>
      <c r="C120" s="103" t="e">
        <f>#REF!+Spordiüritused!C120</f>
        <v>#REF!</v>
      </c>
      <c r="D120" s="103" t="e">
        <f>#REF!+Spordiüritused!D120</f>
        <v>#REF!</v>
      </c>
      <c r="E120" s="103" t="e">
        <f>#REF!+Spordiüritused!E120</f>
        <v>#REF!</v>
      </c>
      <c r="F120" s="51"/>
      <c r="G120" s="51"/>
      <c r="J120" s="243"/>
      <c r="K120" s="64"/>
      <c r="L120" s="64"/>
    </row>
    <row r="121" spans="1:12" x14ac:dyDescent="0.2">
      <c r="A121" s="97" t="s">
        <v>173</v>
      </c>
      <c r="B121" s="19" t="s">
        <v>201</v>
      </c>
      <c r="C121" s="103" t="e">
        <f>#REF!+Spordiüritused!C121</f>
        <v>#REF!</v>
      </c>
      <c r="D121" s="103" t="e">
        <f>#REF!+Spordiüritused!D121</f>
        <v>#REF!</v>
      </c>
      <c r="E121" s="103" t="e">
        <f>#REF!+Spordiüritused!E121</f>
        <v>#REF!</v>
      </c>
      <c r="F121" s="51"/>
      <c r="G121" s="51"/>
      <c r="J121" s="243"/>
      <c r="K121" s="64"/>
      <c r="L121" s="64"/>
    </row>
    <row r="122" spans="1:12" x14ac:dyDescent="0.2">
      <c r="A122" s="97" t="s">
        <v>173</v>
      </c>
      <c r="B122" s="17" t="s">
        <v>244</v>
      </c>
      <c r="C122" s="103" t="e">
        <f>#REF!+Spordiüritused!C122</f>
        <v>#REF!</v>
      </c>
      <c r="D122" s="103" t="e">
        <f>#REF!+Spordiüritused!D122</f>
        <v>#REF!</v>
      </c>
      <c r="E122" s="103" t="e">
        <f>#REF!+Spordiüritused!E122</f>
        <v>#REF!</v>
      </c>
      <c r="F122" s="51"/>
      <c r="G122" s="51"/>
      <c r="J122" s="243"/>
      <c r="K122" s="64"/>
      <c r="L122" s="64"/>
    </row>
    <row r="123" spans="1:12" x14ac:dyDescent="0.2">
      <c r="A123" s="97" t="s">
        <v>174</v>
      </c>
      <c r="B123" s="19" t="s">
        <v>245</v>
      </c>
      <c r="C123" s="103" t="e">
        <f>#REF!+Spordiüritused!C123</f>
        <v>#REF!</v>
      </c>
      <c r="D123" s="103" t="e">
        <f>#REF!+Spordiüritused!D123</f>
        <v>#REF!</v>
      </c>
      <c r="E123" s="103" t="e">
        <f>#REF!+Spordiüritused!E123</f>
        <v>#REF!</v>
      </c>
      <c r="F123" s="51"/>
      <c r="G123" s="51"/>
      <c r="J123" s="243"/>
      <c r="K123" s="64"/>
      <c r="L123" s="64"/>
    </row>
    <row r="124" spans="1:12" x14ac:dyDescent="0.2">
      <c r="A124" s="97" t="s">
        <v>174</v>
      </c>
      <c r="B124" s="19" t="s">
        <v>246</v>
      </c>
      <c r="C124" s="103" t="e">
        <f>#REF!+Spordiüritused!C124</f>
        <v>#REF!</v>
      </c>
      <c r="D124" s="103" t="e">
        <f>#REF!+Spordiüritused!D124</f>
        <v>#REF!</v>
      </c>
      <c r="E124" s="103" t="e">
        <f>#REF!+Spordiüritused!E124</f>
        <v>#REF!</v>
      </c>
      <c r="F124" s="51"/>
      <c r="G124" s="51"/>
      <c r="J124" s="243"/>
      <c r="K124" s="64"/>
      <c r="L124" s="64"/>
    </row>
    <row r="125" spans="1:12" x14ac:dyDescent="0.2">
      <c r="A125" s="97" t="s">
        <v>174</v>
      </c>
      <c r="B125" s="19" t="s">
        <v>247</v>
      </c>
      <c r="C125" s="103" t="e">
        <f>#REF!+Spordiüritused!C125</f>
        <v>#REF!</v>
      </c>
      <c r="D125" s="103" t="e">
        <f>#REF!+Spordiüritused!D125</f>
        <v>#REF!</v>
      </c>
      <c r="E125" s="103" t="e">
        <f>#REF!+Spordiüritused!E125</f>
        <v>#REF!</v>
      </c>
      <c r="F125" s="51"/>
      <c r="G125" s="51"/>
      <c r="J125" s="243"/>
      <c r="K125" s="64"/>
      <c r="L125" s="64"/>
    </row>
    <row r="126" spans="1:12" x14ac:dyDescent="0.2">
      <c r="A126" s="19" t="s">
        <v>174</v>
      </c>
      <c r="B126" s="19" t="s">
        <v>248</v>
      </c>
      <c r="C126" s="103" t="e">
        <f>#REF!+Spordiüritused!C126</f>
        <v>#REF!</v>
      </c>
      <c r="D126" s="103" t="e">
        <f>#REF!+Spordiüritused!D126</f>
        <v>#REF!</v>
      </c>
      <c r="E126" s="103" t="e">
        <f>#REF!+Spordiüritused!E126</f>
        <v>#REF!</v>
      </c>
      <c r="F126" s="51"/>
      <c r="G126" s="51"/>
      <c r="J126" s="243"/>
      <c r="K126" s="64"/>
      <c r="L126" s="64"/>
    </row>
    <row r="127" spans="1:12" x14ac:dyDescent="0.2">
      <c r="A127" s="97"/>
      <c r="B127" s="19" t="s">
        <v>267</v>
      </c>
      <c r="C127" s="103" t="e">
        <f>#REF!+Spordiüritused!C127</f>
        <v>#REF!</v>
      </c>
      <c r="D127" s="103" t="e">
        <f>#REF!+Spordiüritused!D127</f>
        <v>#REF!</v>
      </c>
      <c r="E127" s="103" t="e">
        <f>#REF!+Spordiüritused!E127</f>
        <v>#REF!</v>
      </c>
      <c r="F127" s="51"/>
      <c r="G127" s="51"/>
      <c r="J127" s="243"/>
      <c r="K127" s="64"/>
      <c r="L127" s="64"/>
    </row>
    <row r="128" spans="1:12" x14ac:dyDescent="0.2">
      <c r="A128" s="97"/>
      <c r="B128" s="19"/>
      <c r="C128" s="103" t="e">
        <f>#REF!+Spordiüritused!C128</f>
        <v>#REF!</v>
      </c>
      <c r="D128" s="103" t="e">
        <f>#REF!+Spordiüritused!D128</f>
        <v>#REF!</v>
      </c>
      <c r="E128" s="103" t="e">
        <f>#REF!+Spordiüritused!E128</f>
        <v>#REF!</v>
      </c>
      <c r="F128" s="51"/>
      <c r="G128" s="51"/>
      <c r="J128" s="243"/>
      <c r="K128" s="64"/>
      <c r="L128" s="64"/>
    </row>
    <row r="129" spans="1:12" x14ac:dyDescent="0.2">
      <c r="A129" s="98" t="s">
        <v>157</v>
      </c>
      <c r="B129" s="71" t="s">
        <v>150</v>
      </c>
      <c r="C129" s="49" t="e">
        <f>#REF!+Spordiüritused!C129</f>
        <v>#REF!</v>
      </c>
      <c r="D129" s="49" t="e">
        <f>#REF!+Spordiüritused!D129</f>
        <v>#REF!</v>
      </c>
      <c r="E129" s="49" t="e">
        <f>#REF!+Spordiüritused!E129</f>
        <v>#REF!</v>
      </c>
      <c r="F129" s="27">
        <f>SUM(F130:F131)</f>
        <v>0</v>
      </c>
      <c r="G129" s="27"/>
      <c r="J129" s="247"/>
      <c r="K129" s="247"/>
      <c r="L129" s="247"/>
    </row>
    <row r="130" spans="1:12" x14ac:dyDescent="0.2">
      <c r="A130" s="97" t="s">
        <v>169</v>
      </c>
      <c r="B130" s="19" t="s">
        <v>151</v>
      </c>
      <c r="C130" s="103" t="e">
        <f>#REF!+Spordiüritused!C130</f>
        <v>#REF!</v>
      </c>
      <c r="D130" s="103" t="e">
        <f>#REF!+Spordiüritused!D130</f>
        <v>#REF!</v>
      </c>
      <c r="E130" s="103" t="e">
        <f>#REF!+Spordiüritused!E130</f>
        <v>#REF!</v>
      </c>
      <c r="F130" s="17"/>
      <c r="G130" s="17"/>
      <c r="J130" s="243"/>
      <c r="K130" s="243"/>
      <c r="L130" s="64"/>
    </row>
    <row r="131" spans="1:12" x14ac:dyDescent="0.2">
      <c r="A131" s="97"/>
      <c r="B131" s="19"/>
      <c r="C131" s="103" t="e">
        <f>#REF!+Spordiüritused!C131</f>
        <v>#REF!</v>
      </c>
      <c r="D131" s="103" t="e">
        <f>#REF!+Spordiüritused!D131</f>
        <v>#REF!</v>
      </c>
      <c r="E131" s="103" t="e">
        <f>#REF!+Spordiüritused!E131</f>
        <v>#REF!</v>
      </c>
      <c r="F131" s="17"/>
      <c r="G131" s="17"/>
      <c r="J131" s="243"/>
      <c r="K131" s="243"/>
      <c r="L131" s="64"/>
    </row>
    <row r="132" spans="1:12" x14ac:dyDescent="0.2">
      <c r="A132" s="35"/>
      <c r="B132" s="32"/>
      <c r="C132" s="50"/>
      <c r="D132" s="50"/>
      <c r="E132" s="104"/>
      <c r="F132" s="50"/>
      <c r="G132" s="50"/>
      <c r="J132" s="248"/>
      <c r="L132" s="255"/>
    </row>
    <row r="133" spans="1:12" x14ac:dyDescent="0.2">
      <c r="C133" s="27"/>
      <c r="D133" s="27"/>
      <c r="E133" s="49"/>
      <c r="F133" s="27"/>
      <c r="G133" s="27"/>
      <c r="J133" s="264"/>
      <c r="K133" s="264"/>
      <c r="L133" s="265"/>
    </row>
    <row r="134" spans="1:12" x14ac:dyDescent="0.2">
      <c r="A134" s="35"/>
      <c r="C134" s="32"/>
      <c r="D134" s="32"/>
      <c r="E134" s="50"/>
      <c r="F134" s="39"/>
      <c r="G134" s="39"/>
      <c r="J134" s="248"/>
      <c r="L134" s="255"/>
    </row>
    <row r="135" spans="1:12" x14ac:dyDescent="0.2">
      <c r="A135" s="35"/>
      <c r="E135" s="50"/>
      <c r="F135" s="39"/>
      <c r="G135" s="39"/>
      <c r="J135" s="248"/>
    </row>
    <row r="136" spans="1:12" x14ac:dyDescent="0.2">
      <c r="A136" s="35"/>
    </row>
    <row r="137" spans="1:12" x14ac:dyDescent="0.2">
      <c r="A137" s="38"/>
      <c r="B137" s="32"/>
      <c r="C137" s="32"/>
      <c r="D137" s="32"/>
    </row>
    <row r="139" spans="1:12" x14ac:dyDescent="0.2">
      <c r="A139" s="29"/>
      <c r="B139" s="32"/>
      <c r="C139" s="32"/>
      <c r="D139" s="32"/>
      <c r="G139" s="234" t="s">
        <v>289</v>
      </c>
    </row>
    <row r="140" spans="1:12" x14ac:dyDescent="0.2">
      <c r="G140" s="232" t="s">
        <v>121</v>
      </c>
    </row>
    <row r="141" spans="1:12" x14ac:dyDescent="0.2">
      <c r="G141" s="232" t="s">
        <v>122</v>
      </c>
      <c r="I141" s="2"/>
    </row>
    <row r="142" spans="1:12" x14ac:dyDescent="0.2">
      <c r="G142" s="232" t="s">
        <v>123</v>
      </c>
      <c r="I142" s="2"/>
    </row>
    <row r="143" spans="1:12" x14ac:dyDescent="0.2">
      <c r="G143" s="232" t="s">
        <v>291</v>
      </c>
    </row>
    <row r="145" spans="2:11" x14ac:dyDescent="0.2">
      <c r="G145" s="231" t="s">
        <v>68</v>
      </c>
      <c r="K145" s="252"/>
    </row>
    <row r="149" spans="2:11" x14ac:dyDescent="0.2">
      <c r="B149" s="39"/>
      <c r="C149" s="39"/>
      <c r="D149" s="39"/>
    </row>
    <row r="150" spans="2:11" x14ac:dyDescent="0.2">
      <c r="B150" s="40"/>
      <c r="C150" s="40"/>
      <c r="D150" s="40"/>
    </row>
    <row r="158" spans="2:11" x14ac:dyDescent="0.2">
      <c r="B158" s="41"/>
      <c r="C158" s="41"/>
      <c r="D158" s="41"/>
    </row>
    <row r="163" spans="2:4" x14ac:dyDescent="0.2">
      <c r="B163" s="41"/>
      <c r="C163" s="41"/>
      <c r="D163" s="41"/>
    </row>
    <row r="168" spans="2:4" x14ac:dyDescent="0.2">
      <c r="B168" s="30"/>
      <c r="C168" s="30"/>
      <c r="D168" s="30"/>
    </row>
  </sheetData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68"/>
  <sheetViews>
    <sheetView workbookViewId="0">
      <selection activeCell="I34" sqref="I34"/>
    </sheetView>
  </sheetViews>
  <sheetFormatPr defaultColWidth="9.140625" defaultRowHeight="12.75" x14ac:dyDescent="0.2"/>
  <cols>
    <col min="1" max="1" width="14.85546875" style="9" customWidth="1"/>
    <col min="2" max="2" width="57.5703125" style="36" customWidth="1"/>
    <col min="3" max="3" width="10.5703125" style="36" customWidth="1"/>
    <col min="4" max="4" width="16" style="36" customWidth="1"/>
    <col min="5" max="5" width="13.85546875" style="37" customWidth="1"/>
    <col min="6" max="7" width="9.85546875" style="8" customWidth="1"/>
    <col min="8" max="16384" width="9.140625" style="8"/>
  </cols>
  <sheetData>
    <row r="1" spans="1:7" ht="15.75" x14ac:dyDescent="0.25">
      <c r="B1" s="5" t="s">
        <v>373</v>
      </c>
      <c r="C1" s="6"/>
      <c r="D1" s="6"/>
      <c r="E1" s="7"/>
      <c r="F1" s="6"/>
      <c r="G1" s="6"/>
    </row>
    <row r="2" spans="1:7" ht="76.5" x14ac:dyDescent="0.2">
      <c r="B2" s="12" t="s">
        <v>295</v>
      </c>
      <c r="C2" s="6" t="s">
        <v>1</v>
      </c>
      <c r="D2" s="6" t="s">
        <v>0</v>
      </c>
      <c r="E2" s="10" t="s">
        <v>56</v>
      </c>
      <c r="F2" s="10" t="s">
        <v>288</v>
      </c>
      <c r="G2" s="6" t="s">
        <v>55</v>
      </c>
    </row>
    <row r="3" spans="1:7" x14ac:dyDescent="0.2">
      <c r="A3" s="45" t="s">
        <v>186</v>
      </c>
      <c r="B3" s="44" t="s">
        <v>179</v>
      </c>
      <c r="C3" s="49" t="e">
        <f>#REF!+#REF!</f>
        <v>#REF!</v>
      </c>
      <c r="D3" s="49" t="e">
        <f>#REF!+#REF!</f>
        <v>#REF!</v>
      </c>
      <c r="E3" s="49" t="e">
        <f>#REF!+#REF!</f>
        <v>#REF!</v>
      </c>
      <c r="F3" s="49" t="e">
        <f>#REF!+#REF!</f>
        <v>#REF!</v>
      </c>
      <c r="G3" s="49"/>
    </row>
    <row r="4" spans="1:7" x14ac:dyDescent="0.2">
      <c r="A4" s="11" t="s">
        <v>176</v>
      </c>
      <c r="B4" s="12" t="s">
        <v>177</v>
      </c>
      <c r="C4" s="49" t="e">
        <f>#REF!</f>
        <v>#REF!</v>
      </c>
      <c r="D4" s="49" t="e">
        <f>#REF!</f>
        <v>#REF!</v>
      </c>
      <c r="E4" s="49" t="e">
        <f>#REF!</f>
        <v>#REF!</v>
      </c>
      <c r="F4" s="49" t="e">
        <f>#REF!</f>
        <v>#REF!</v>
      </c>
      <c r="G4" s="54"/>
    </row>
    <row r="5" spans="1:7" ht="15" x14ac:dyDescent="0.25">
      <c r="A5" s="11" t="s">
        <v>296</v>
      </c>
      <c r="B5" s="12" t="s">
        <v>297</v>
      </c>
      <c r="C5" s="49" t="e">
        <f>#REF!+#REF!</f>
        <v>#REF!</v>
      </c>
      <c r="D5" s="49" t="e">
        <f>#REF!+#REF!</f>
        <v>#REF!</v>
      </c>
      <c r="E5" s="49" t="e">
        <f>#REF!+#REF!</f>
        <v>#REF!</v>
      </c>
      <c r="F5" s="49" t="e">
        <f>#REF!+#REF!</f>
        <v>#REF!</v>
      </c>
      <c r="G5" s="55"/>
    </row>
    <row r="6" spans="1:7" x14ac:dyDescent="0.2">
      <c r="A6" s="45" t="s">
        <v>183</v>
      </c>
      <c r="B6" s="44" t="s">
        <v>182</v>
      </c>
      <c r="C6" s="49" t="e">
        <f>#REF!</f>
        <v>#REF!</v>
      </c>
      <c r="D6" s="49" t="e">
        <f>#REF!</f>
        <v>#REF!</v>
      </c>
      <c r="E6" s="49" t="e">
        <f>#REF!</f>
        <v>#REF!</v>
      </c>
      <c r="F6" s="49" t="e">
        <f>#REF!</f>
        <v>#REF!</v>
      </c>
      <c r="G6" s="49"/>
    </row>
    <row r="7" spans="1:7" x14ac:dyDescent="0.2">
      <c r="A7" s="11" t="s">
        <v>298</v>
      </c>
      <c r="B7" s="13" t="s">
        <v>299</v>
      </c>
      <c r="C7" s="102" t="e">
        <f>#REF!</f>
        <v>#REF!</v>
      </c>
      <c r="D7" s="102" t="e">
        <f>#REF!</f>
        <v>#REF!</v>
      </c>
      <c r="E7" s="102" t="e">
        <f>#REF!</f>
        <v>#REF!</v>
      </c>
      <c r="F7" s="102" t="e">
        <f>#REF!</f>
        <v>#REF!</v>
      </c>
      <c r="G7" s="15"/>
    </row>
    <row r="8" spans="1:7" x14ac:dyDescent="0.2">
      <c r="A8" s="16" t="s">
        <v>300</v>
      </c>
      <c r="B8" s="17" t="s">
        <v>301</v>
      </c>
      <c r="C8" s="217" t="e">
        <f>#REF!</f>
        <v>#REF!</v>
      </c>
      <c r="D8" s="217" t="e">
        <f>#REF!</f>
        <v>#REF!</v>
      </c>
      <c r="E8" s="217" t="e">
        <f>#REF!</f>
        <v>#REF!</v>
      </c>
      <c r="F8" s="217" t="e">
        <f>#REF!</f>
        <v>#REF!</v>
      </c>
      <c r="G8" s="56"/>
    </row>
    <row r="9" spans="1:7" x14ac:dyDescent="0.2">
      <c r="A9" s="16" t="s">
        <v>302</v>
      </c>
      <c r="B9" s="17" t="s">
        <v>303</v>
      </c>
      <c r="C9" s="217" t="e">
        <f>#REF!</f>
        <v>#REF!</v>
      </c>
      <c r="D9" s="217" t="e">
        <f>#REF!</f>
        <v>#REF!</v>
      </c>
      <c r="E9" s="217" t="e">
        <f>#REF!</f>
        <v>#REF!</v>
      </c>
      <c r="F9" s="217" t="e">
        <f>#REF!</f>
        <v>#REF!</v>
      </c>
      <c r="G9" s="56"/>
    </row>
    <row r="10" spans="1:7" x14ac:dyDescent="0.2">
      <c r="A10" s="16" t="s">
        <v>304</v>
      </c>
      <c r="B10" s="17" t="s">
        <v>270</v>
      </c>
      <c r="C10" s="217" t="e">
        <f>#REF!</f>
        <v>#REF!</v>
      </c>
      <c r="D10" s="217" t="e">
        <f>#REF!</f>
        <v>#REF!</v>
      </c>
      <c r="E10" s="217" t="e">
        <f>#REF!</f>
        <v>#REF!</v>
      </c>
      <c r="F10" s="217" t="e">
        <f>#REF!</f>
        <v>#REF!</v>
      </c>
      <c r="G10" s="56"/>
    </row>
    <row r="11" spans="1:7" x14ac:dyDescent="0.2">
      <c r="A11" s="16" t="s">
        <v>306</v>
      </c>
      <c r="B11" s="17" t="s">
        <v>307</v>
      </c>
      <c r="C11" s="217" t="e">
        <f>#REF!</f>
        <v>#REF!</v>
      </c>
      <c r="D11" s="217" t="e">
        <f>#REF!</f>
        <v>#REF!</v>
      </c>
      <c r="E11" s="217" t="e">
        <f>#REF!</f>
        <v>#REF!</v>
      </c>
      <c r="F11" s="217" t="e">
        <f>#REF!</f>
        <v>#REF!</v>
      </c>
      <c r="G11" s="56"/>
    </row>
    <row r="12" spans="1:7" x14ac:dyDescent="0.2">
      <c r="A12" s="11" t="s">
        <v>308</v>
      </c>
      <c r="B12" s="12" t="s">
        <v>309</v>
      </c>
      <c r="C12" s="102" t="e">
        <f>#REF!</f>
        <v>#REF!</v>
      </c>
      <c r="D12" s="102" t="e">
        <f>#REF!</f>
        <v>#REF!</v>
      </c>
      <c r="E12" s="102" t="e">
        <f>#REF!</f>
        <v>#REF!</v>
      </c>
      <c r="F12" s="102" t="e">
        <f>#REF!</f>
        <v>#REF!</v>
      </c>
      <c r="G12" s="57"/>
    </row>
    <row r="13" spans="1:7" x14ac:dyDescent="0.2">
      <c r="A13" s="21" t="s">
        <v>310</v>
      </c>
      <c r="B13" s="12" t="s">
        <v>200</v>
      </c>
      <c r="C13" s="102" t="e">
        <f>#REF!</f>
        <v>#REF!</v>
      </c>
      <c r="D13" s="102" t="e">
        <f>#REF!</f>
        <v>#REF!</v>
      </c>
      <c r="E13" s="102" t="e">
        <f>#REF!</f>
        <v>#REF!</v>
      </c>
      <c r="F13" s="102" t="e">
        <f>#REF!</f>
        <v>#REF!</v>
      </c>
      <c r="G13" s="57"/>
    </row>
    <row r="14" spans="1:7" x14ac:dyDescent="0.2">
      <c r="A14" s="21" t="s">
        <v>311</v>
      </c>
      <c r="B14" s="12" t="s">
        <v>312</v>
      </c>
      <c r="C14" s="102" t="e">
        <f>#REF!</f>
        <v>#REF!</v>
      </c>
      <c r="D14" s="102" t="e">
        <f>#REF!</f>
        <v>#REF!</v>
      </c>
      <c r="E14" s="102" t="e">
        <f>#REF!</f>
        <v>#REF!</v>
      </c>
      <c r="F14" s="102" t="e">
        <f>#REF!</f>
        <v>#REF!</v>
      </c>
      <c r="G14" s="57"/>
    </row>
    <row r="15" spans="1:7" x14ac:dyDescent="0.2">
      <c r="A15" s="21" t="s">
        <v>313</v>
      </c>
      <c r="B15" s="12" t="s">
        <v>314</v>
      </c>
      <c r="C15" s="102" t="e">
        <f>#REF!</f>
        <v>#REF!</v>
      </c>
      <c r="D15" s="102" t="e">
        <f>#REF!</f>
        <v>#REF!</v>
      </c>
      <c r="E15" s="102" t="e">
        <f>#REF!</f>
        <v>#REF!</v>
      </c>
      <c r="F15" s="102" t="e">
        <f>#REF!</f>
        <v>#REF!</v>
      </c>
      <c r="G15" s="57"/>
    </row>
    <row r="16" spans="1:7" x14ac:dyDescent="0.2">
      <c r="A16" s="21" t="s">
        <v>315</v>
      </c>
      <c r="B16" s="12" t="s">
        <v>316</v>
      </c>
      <c r="C16" s="102" t="e">
        <f>#REF!</f>
        <v>#REF!</v>
      </c>
      <c r="D16" s="102" t="e">
        <f>#REF!</f>
        <v>#REF!</v>
      </c>
      <c r="E16" s="102" t="e">
        <f>#REF!</f>
        <v>#REF!</v>
      </c>
      <c r="F16" s="102" t="e">
        <f>#REF!</f>
        <v>#REF!</v>
      </c>
      <c r="G16" s="57"/>
    </row>
    <row r="17" spans="1:7" x14ac:dyDescent="0.2">
      <c r="A17" s="11" t="s">
        <v>317</v>
      </c>
      <c r="B17" s="12" t="s">
        <v>318</v>
      </c>
      <c r="C17" s="102" t="e">
        <f>#REF!</f>
        <v>#REF!</v>
      </c>
      <c r="D17" s="102" t="e">
        <f>#REF!</f>
        <v>#REF!</v>
      </c>
      <c r="E17" s="102" t="e">
        <f>#REF!</f>
        <v>#REF!</v>
      </c>
      <c r="F17" s="102" t="e">
        <f>#REF!</f>
        <v>#REF!</v>
      </c>
      <c r="G17" s="20"/>
    </row>
    <row r="18" spans="1:7" x14ac:dyDescent="0.2">
      <c r="A18" s="16" t="s">
        <v>319</v>
      </c>
      <c r="B18" s="17" t="s">
        <v>320</v>
      </c>
      <c r="C18" s="103" t="e">
        <f>#REF!</f>
        <v>#REF!</v>
      </c>
      <c r="D18" s="103" t="e">
        <f>#REF!</f>
        <v>#REF!</v>
      </c>
      <c r="E18" s="103" t="e">
        <f>#REF!</f>
        <v>#REF!</v>
      </c>
      <c r="F18" s="103" t="e">
        <f>#REF!</f>
        <v>#REF!</v>
      </c>
      <c r="G18" s="18"/>
    </row>
    <row r="19" spans="1:7" x14ac:dyDescent="0.2">
      <c r="A19" s="16" t="s">
        <v>321</v>
      </c>
      <c r="B19" s="17" t="s">
        <v>322</v>
      </c>
      <c r="C19" s="103" t="e">
        <f>#REF!</f>
        <v>#REF!</v>
      </c>
      <c r="D19" s="103" t="e">
        <f>#REF!</f>
        <v>#REF!</v>
      </c>
      <c r="E19" s="103" t="e">
        <f>#REF!</f>
        <v>#REF!</v>
      </c>
      <c r="F19" s="103" t="e">
        <f>#REF!</f>
        <v>#REF!</v>
      </c>
      <c r="G19" s="18"/>
    </row>
    <row r="20" spans="1:7" x14ac:dyDescent="0.2">
      <c r="A20" s="11" t="s">
        <v>323</v>
      </c>
      <c r="B20" s="12" t="s">
        <v>324</v>
      </c>
      <c r="C20" s="102" t="e">
        <f>#REF!</f>
        <v>#REF!</v>
      </c>
      <c r="D20" s="102" t="e">
        <f>#REF!</f>
        <v>#REF!</v>
      </c>
      <c r="E20" s="102" t="e">
        <f>#REF!</f>
        <v>#REF!</v>
      </c>
      <c r="F20" s="102" t="e">
        <f>#REF!</f>
        <v>#REF!</v>
      </c>
      <c r="G20" s="20"/>
    </row>
    <row r="21" spans="1:7" x14ac:dyDescent="0.2">
      <c r="A21" s="16" t="s">
        <v>325</v>
      </c>
      <c r="B21" s="17" t="s">
        <v>326</v>
      </c>
      <c r="C21" s="103" t="e">
        <f>#REF!</f>
        <v>#REF!</v>
      </c>
      <c r="D21" s="103" t="e">
        <f>#REF!</f>
        <v>#REF!</v>
      </c>
      <c r="E21" s="103" t="e">
        <f>#REF!</f>
        <v>#REF!</v>
      </c>
      <c r="F21" s="103" t="e">
        <f>#REF!</f>
        <v>#REF!</v>
      </c>
      <c r="G21" s="18"/>
    </row>
    <row r="22" spans="1:7" x14ac:dyDescent="0.2">
      <c r="A22" s="16" t="s">
        <v>327</v>
      </c>
      <c r="B22" s="17" t="s">
        <v>328</v>
      </c>
      <c r="C22" s="103" t="e">
        <f>#REF!</f>
        <v>#REF!</v>
      </c>
      <c r="D22" s="103" t="e">
        <f>#REF!</f>
        <v>#REF!</v>
      </c>
      <c r="E22" s="103" t="e">
        <f>#REF!</f>
        <v>#REF!</v>
      </c>
      <c r="F22" s="103" t="e">
        <f>#REF!</f>
        <v>#REF!</v>
      </c>
      <c r="G22" s="18"/>
    </row>
    <row r="23" spans="1:7" s="39" customFormat="1" x14ac:dyDescent="0.2">
      <c r="A23" s="45" t="s">
        <v>185</v>
      </c>
      <c r="B23" s="44" t="s">
        <v>184</v>
      </c>
      <c r="C23" s="102" t="e">
        <f>#REF!</f>
        <v>#REF!</v>
      </c>
      <c r="D23" s="102" t="e">
        <f>#REF!</f>
        <v>#REF!</v>
      </c>
      <c r="E23" s="102" t="e">
        <f>#REF!</f>
        <v>#REF!</v>
      </c>
      <c r="F23" s="102" t="e">
        <f>#REF!</f>
        <v>#REF!</v>
      </c>
      <c r="G23" s="49"/>
    </row>
    <row r="24" spans="1:7" x14ac:dyDescent="0.2">
      <c r="A24" s="11" t="s">
        <v>329</v>
      </c>
      <c r="B24" s="12" t="s">
        <v>330</v>
      </c>
      <c r="C24" s="102" t="e">
        <f>#REF!</f>
        <v>#REF!</v>
      </c>
      <c r="D24" s="102" t="e">
        <f>#REF!</f>
        <v>#REF!</v>
      </c>
      <c r="E24" s="102" t="e">
        <f>#REF!</f>
        <v>#REF!</v>
      </c>
      <c r="F24" s="102" t="e">
        <f>#REF!</f>
        <v>#REF!</v>
      </c>
      <c r="G24" s="20"/>
    </row>
    <row r="25" spans="1:7" x14ac:dyDescent="0.2">
      <c r="A25" s="16" t="s">
        <v>331</v>
      </c>
      <c r="B25" s="17" t="s">
        <v>332</v>
      </c>
      <c r="C25" s="103" t="e">
        <f>#REF!</f>
        <v>#REF!</v>
      </c>
      <c r="D25" s="103" t="e">
        <f>#REF!</f>
        <v>#REF!</v>
      </c>
      <c r="E25" s="103" t="e">
        <f>#REF!</f>
        <v>#REF!</v>
      </c>
      <c r="F25" s="103" t="e">
        <f>#REF!</f>
        <v>#REF!</v>
      </c>
      <c r="G25" s="56"/>
    </row>
    <row r="26" spans="1:7" x14ac:dyDescent="0.2">
      <c r="A26" s="16" t="s">
        <v>333</v>
      </c>
      <c r="B26" s="17" t="s">
        <v>334</v>
      </c>
      <c r="C26" s="103" t="e">
        <f>#REF!</f>
        <v>#REF!</v>
      </c>
      <c r="D26" s="103" t="e">
        <f>#REF!</f>
        <v>#REF!</v>
      </c>
      <c r="E26" s="103" t="e">
        <f>#REF!</f>
        <v>#REF!</v>
      </c>
      <c r="F26" s="103" t="e">
        <f>#REF!</f>
        <v>#REF!</v>
      </c>
      <c r="G26" s="56"/>
    </row>
    <row r="27" spans="1:7" x14ac:dyDescent="0.2">
      <c r="A27" s="16" t="s">
        <v>335</v>
      </c>
      <c r="B27" s="17" t="s">
        <v>336</v>
      </c>
      <c r="C27" s="103" t="e">
        <f>#REF!</f>
        <v>#REF!</v>
      </c>
      <c r="D27" s="103" t="e">
        <f>#REF!</f>
        <v>#REF!</v>
      </c>
      <c r="E27" s="103" t="e">
        <f>#REF!</f>
        <v>#REF!</v>
      </c>
      <c r="F27" s="103" t="e">
        <f>#REF!</f>
        <v>#REF!</v>
      </c>
      <c r="G27" s="56"/>
    </row>
    <row r="28" spans="1:7" x14ac:dyDescent="0.2">
      <c r="A28" s="16" t="s">
        <v>337</v>
      </c>
      <c r="B28" s="17" t="s">
        <v>338</v>
      </c>
      <c r="C28" s="103" t="e">
        <f>#REF!</f>
        <v>#REF!</v>
      </c>
      <c r="D28" s="103" t="e">
        <f>#REF!</f>
        <v>#REF!</v>
      </c>
      <c r="E28" s="103" t="e">
        <f>#REF!</f>
        <v>#REF!</v>
      </c>
      <c r="F28" s="103" t="e">
        <f>#REF!</f>
        <v>#REF!</v>
      </c>
      <c r="G28" s="56"/>
    </row>
    <row r="29" spans="1:7" x14ac:dyDescent="0.2">
      <c r="A29" s="16" t="s">
        <v>339</v>
      </c>
      <c r="B29" s="17" t="s">
        <v>340</v>
      </c>
      <c r="C29" s="103" t="e">
        <f>#REF!</f>
        <v>#REF!</v>
      </c>
      <c r="D29" s="103" t="e">
        <f>#REF!</f>
        <v>#REF!</v>
      </c>
      <c r="E29" s="103" t="e">
        <f>#REF!</f>
        <v>#REF!</v>
      </c>
      <c r="F29" s="103" t="e">
        <f>#REF!</f>
        <v>#REF!</v>
      </c>
      <c r="G29" s="56"/>
    </row>
    <row r="30" spans="1:7" x14ac:dyDescent="0.2">
      <c r="A30" s="16" t="s">
        <v>341</v>
      </c>
      <c r="B30" s="17" t="s">
        <v>342</v>
      </c>
      <c r="C30" s="103" t="e">
        <f>#REF!</f>
        <v>#REF!</v>
      </c>
      <c r="D30" s="103" t="e">
        <f>#REF!</f>
        <v>#REF!</v>
      </c>
      <c r="E30" s="103" t="e">
        <f>#REF!</f>
        <v>#REF!</v>
      </c>
      <c r="F30" s="103" t="e">
        <f>#REF!</f>
        <v>#REF!</v>
      </c>
      <c r="G30" s="56"/>
    </row>
    <row r="31" spans="1:7" x14ac:dyDescent="0.2">
      <c r="A31" s="16" t="s">
        <v>343</v>
      </c>
      <c r="B31" s="17" t="s">
        <v>344</v>
      </c>
      <c r="C31" s="103" t="e">
        <f>#REF!</f>
        <v>#REF!</v>
      </c>
      <c r="D31" s="103" t="e">
        <f>#REF!</f>
        <v>#REF!</v>
      </c>
      <c r="E31" s="103" t="e">
        <f>#REF!</f>
        <v>#REF!</v>
      </c>
      <c r="F31" s="103" t="e">
        <f>#REF!</f>
        <v>#REF!</v>
      </c>
      <c r="G31" s="56"/>
    </row>
    <row r="32" spans="1:7" x14ac:dyDescent="0.2">
      <c r="A32" s="16" t="s">
        <v>345</v>
      </c>
      <c r="B32" s="17" t="s">
        <v>346</v>
      </c>
      <c r="C32" s="103" t="e">
        <f>#REF!</f>
        <v>#REF!</v>
      </c>
      <c r="D32" s="103" t="e">
        <f>#REF!</f>
        <v>#REF!</v>
      </c>
      <c r="E32" s="103" t="e">
        <f>#REF!</f>
        <v>#REF!</v>
      </c>
      <c r="F32" s="103" t="e">
        <f>#REF!</f>
        <v>#REF!</v>
      </c>
      <c r="G32" s="56"/>
    </row>
    <row r="33" spans="1:7" x14ac:dyDescent="0.2">
      <c r="A33" s="16" t="s">
        <v>347</v>
      </c>
      <c r="B33" s="17" t="s">
        <v>348</v>
      </c>
      <c r="C33" s="103" t="e">
        <f>#REF!</f>
        <v>#REF!</v>
      </c>
      <c r="D33" s="103" t="e">
        <f>#REF!</f>
        <v>#REF!</v>
      </c>
      <c r="E33" s="103" t="e">
        <f>#REF!</f>
        <v>#REF!</v>
      </c>
      <c r="F33" s="103" t="e">
        <f>#REF!</f>
        <v>#REF!</v>
      </c>
      <c r="G33" s="56"/>
    </row>
    <row r="34" spans="1:7" x14ac:dyDescent="0.2">
      <c r="A34" s="11" t="s">
        <v>349</v>
      </c>
      <c r="B34" s="12" t="s">
        <v>350</v>
      </c>
      <c r="C34" s="102" t="e">
        <f>#REF!</f>
        <v>#REF!</v>
      </c>
      <c r="D34" s="102" t="e">
        <f>#REF!</f>
        <v>#REF!</v>
      </c>
      <c r="E34" s="102" t="e">
        <f>#REF!</f>
        <v>#REF!</v>
      </c>
      <c r="F34" s="102" t="e">
        <f>#REF!</f>
        <v>#REF!</v>
      </c>
      <c r="G34" s="20"/>
    </row>
    <row r="35" spans="1:7" x14ac:dyDescent="0.2">
      <c r="A35" s="16" t="s">
        <v>351</v>
      </c>
      <c r="B35" s="17" t="s">
        <v>352</v>
      </c>
      <c r="C35" s="103" t="e">
        <f>#REF!</f>
        <v>#REF!</v>
      </c>
      <c r="D35" s="103" t="e">
        <f>#REF!</f>
        <v>#REF!</v>
      </c>
      <c r="E35" s="103" t="e">
        <f>#REF!</f>
        <v>#REF!</v>
      </c>
      <c r="F35" s="103" t="e">
        <f>#REF!</f>
        <v>#REF!</v>
      </c>
      <c r="G35" s="51"/>
    </row>
    <row r="36" spans="1:7" x14ac:dyDescent="0.2">
      <c r="A36" s="16" t="s">
        <v>353</v>
      </c>
      <c r="B36" s="17" t="s">
        <v>354</v>
      </c>
      <c r="C36" s="103" t="e">
        <f>#REF!</f>
        <v>#REF!</v>
      </c>
      <c r="D36" s="103" t="e">
        <f>#REF!</f>
        <v>#REF!</v>
      </c>
      <c r="E36" s="103" t="e">
        <f>#REF!</f>
        <v>#REF!</v>
      </c>
      <c r="F36" s="103" t="e">
        <f>#REF!</f>
        <v>#REF!</v>
      </c>
      <c r="G36" s="51"/>
    </row>
    <row r="37" spans="1:7" x14ac:dyDescent="0.2">
      <c r="A37" s="11" t="s">
        <v>355</v>
      </c>
      <c r="B37" s="12" t="s">
        <v>356</v>
      </c>
      <c r="C37" s="102" t="e">
        <f>#REF!</f>
        <v>#REF!</v>
      </c>
      <c r="D37" s="102" t="e">
        <f>#REF!</f>
        <v>#REF!</v>
      </c>
      <c r="E37" s="102" t="e">
        <f>#REF!</f>
        <v>#REF!</v>
      </c>
      <c r="F37" s="102" t="e">
        <f>#REF!</f>
        <v>#REF!</v>
      </c>
      <c r="G37" s="20"/>
    </row>
    <row r="38" spans="1:7" x14ac:dyDescent="0.2">
      <c r="A38" s="16" t="s">
        <v>357</v>
      </c>
      <c r="B38" s="17" t="s">
        <v>358</v>
      </c>
      <c r="C38" s="103" t="e">
        <f>#REF!</f>
        <v>#REF!</v>
      </c>
      <c r="D38" s="103" t="e">
        <f>#REF!</f>
        <v>#REF!</v>
      </c>
      <c r="E38" s="103" t="e">
        <f>#REF!</f>
        <v>#REF!</v>
      </c>
      <c r="F38" s="103" t="e">
        <f>#REF!</f>
        <v>#REF!</v>
      </c>
      <c r="G38" s="51"/>
    </row>
    <row r="39" spans="1:7" x14ac:dyDescent="0.2">
      <c r="A39" s="16" t="s">
        <v>359</v>
      </c>
      <c r="B39" s="17" t="s">
        <v>360</v>
      </c>
      <c r="C39" s="103" t="e">
        <f>#REF!</f>
        <v>#REF!</v>
      </c>
      <c r="D39" s="103" t="e">
        <f>#REF!</f>
        <v>#REF!</v>
      </c>
      <c r="E39" s="103" t="e">
        <f>#REF!</f>
        <v>#REF!</v>
      </c>
      <c r="F39" s="103" t="e">
        <f>#REF!</f>
        <v>#REF!</v>
      </c>
      <c r="G39" s="51"/>
    </row>
    <row r="40" spans="1:7" x14ac:dyDescent="0.2">
      <c r="A40" s="16" t="s">
        <v>361</v>
      </c>
      <c r="B40" s="17" t="s">
        <v>362</v>
      </c>
      <c r="C40" s="103" t="e">
        <f>#REF!</f>
        <v>#REF!</v>
      </c>
      <c r="D40" s="103" t="e">
        <f>#REF!</f>
        <v>#REF!</v>
      </c>
      <c r="E40" s="103" t="e">
        <f>#REF!</f>
        <v>#REF!</v>
      </c>
      <c r="F40" s="103" t="e">
        <f>#REF!</f>
        <v>#REF!</v>
      </c>
      <c r="G40" s="51"/>
    </row>
    <row r="41" spans="1:7" x14ac:dyDescent="0.2">
      <c r="A41" s="11" t="s">
        <v>363</v>
      </c>
      <c r="B41" s="12" t="s">
        <v>364</v>
      </c>
      <c r="C41" s="102" t="e">
        <f>#REF!</f>
        <v>#REF!</v>
      </c>
      <c r="D41" s="102" t="e">
        <f>#REF!</f>
        <v>#REF!</v>
      </c>
      <c r="E41" s="102" t="e">
        <f>#REF!</f>
        <v>#REF!</v>
      </c>
      <c r="F41" s="102" t="e">
        <f>#REF!</f>
        <v>#REF!</v>
      </c>
      <c r="G41" s="20"/>
    </row>
    <row r="42" spans="1:7" x14ac:dyDescent="0.2">
      <c r="A42" s="235" t="s">
        <v>218</v>
      </c>
      <c r="B42" s="236" t="s">
        <v>219</v>
      </c>
      <c r="C42" s="103" t="e">
        <f>#REF!</f>
        <v>#REF!</v>
      </c>
      <c r="D42" s="103" t="e">
        <f>#REF!</f>
        <v>#REF!</v>
      </c>
      <c r="E42" s="103" t="e">
        <f>#REF!</f>
        <v>#REF!</v>
      </c>
      <c r="F42" s="103" t="e">
        <f>#REF!</f>
        <v>#REF!</v>
      </c>
      <c r="G42" s="23"/>
    </row>
    <row r="43" spans="1:7" x14ac:dyDescent="0.2">
      <c r="A43" s="16" t="s">
        <v>365</v>
      </c>
      <c r="B43" s="17" t="s">
        <v>366</v>
      </c>
      <c r="C43" s="103" t="e">
        <f>#REF!</f>
        <v>#REF!</v>
      </c>
      <c r="D43" s="103" t="e">
        <f>#REF!</f>
        <v>#REF!</v>
      </c>
      <c r="E43" s="103" t="e">
        <f>#REF!</f>
        <v>#REF!</v>
      </c>
      <c r="F43" s="103" t="e">
        <f>#REF!</f>
        <v>#REF!</v>
      </c>
      <c r="G43" s="56"/>
    </row>
    <row r="44" spans="1:7" x14ac:dyDescent="0.2">
      <c r="A44" s="16" t="s">
        <v>367</v>
      </c>
      <c r="B44" s="17" t="s">
        <v>2</v>
      </c>
      <c r="C44" s="103" t="e">
        <f>#REF!</f>
        <v>#REF!</v>
      </c>
      <c r="D44" s="103" t="e">
        <f>#REF!</f>
        <v>#REF!</v>
      </c>
      <c r="E44" s="103" t="e">
        <f>#REF!</f>
        <v>#REF!</v>
      </c>
      <c r="F44" s="103" t="e">
        <f>#REF!</f>
        <v>#REF!</v>
      </c>
      <c r="G44" s="56"/>
    </row>
    <row r="45" spans="1:7" x14ac:dyDescent="0.2">
      <c r="A45" s="16" t="s">
        <v>3</v>
      </c>
      <c r="B45" s="17" t="s">
        <v>4</v>
      </c>
      <c r="C45" s="103" t="e">
        <f>#REF!</f>
        <v>#REF!</v>
      </c>
      <c r="D45" s="103" t="e">
        <f>#REF!</f>
        <v>#REF!</v>
      </c>
      <c r="E45" s="103" t="e">
        <f>#REF!</f>
        <v>#REF!</v>
      </c>
      <c r="F45" s="103" t="e">
        <f>#REF!</f>
        <v>#REF!</v>
      </c>
      <c r="G45" s="56"/>
    </row>
    <row r="46" spans="1:7" x14ac:dyDescent="0.2">
      <c r="A46" s="16" t="s">
        <v>5</v>
      </c>
      <c r="B46" s="17" t="s">
        <v>6</v>
      </c>
      <c r="C46" s="103" t="e">
        <f>#REF!</f>
        <v>#REF!</v>
      </c>
      <c r="D46" s="103" t="e">
        <f>#REF!</f>
        <v>#REF!</v>
      </c>
      <c r="E46" s="103" t="e">
        <f>#REF!</f>
        <v>#REF!</v>
      </c>
      <c r="F46" s="103" t="e">
        <f>#REF!</f>
        <v>#REF!</v>
      </c>
      <c r="G46" s="56"/>
    </row>
    <row r="47" spans="1:7" x14ac:dyDescent="0.2">
      <c r="A47" s="16" t="s">
        <v>7</v>
      </c>
      <c r="B47" s="17" t="s">
        <v>8</v>
      </c>
      <c r="C47" s="103" t="e">
        <f>#REF!</f>
        <v>#REF!</v>
      </c>
      <c r="D47" s="103" t="e">
        <f>#REF!</f>
        <v>#REF!</v>
      </c>
      <c r="E47" s="103" t="e">
        <f>#REF!</f>
        <v>#REF!</v>
      </c>
      <c r="F47" s="103" t="e">
        <f>#REF!</f>
        <v>#REF!</v>
      </c>
      <c r="G47" s="56"/>
    </row>
    <row r="48" spans="1:7" x14ac:dyDescent="0.2">
      <c r="A48" s="16" t="s">
        <v>9</v>
      </c>
      <c r="B48" s="17" t="s">
        <v>10</v>
      </c>
      <c r="C48" s="103" t="e">
        <f>#REF!</f>
        <v>#REF!</v>
      </c>
      <c r="D48" s="103" t="e">
        <f>#REF!</f>
        <v>#REF!</v>
      </c>
      <c r="E48" s="103" t="e">
        <f>#REF!</f>
        <v>#REF!</v>
      </c>
      <c r="F48" s="103" t="e">
        <f>#REF!</f>
        <v>#REF!</v>
      </c>
      <c r="G48" s="56"/>
    </row>
    <row r="49" spans="1:7" x14ac:dyDescent="0.2">
      <c r="A49" s="16" t="s">
        <v>11</v>
      </c>
      <c r="B49" s="17" t="s">
        <v>12</v>
      </c>
      <c r="C49" s="103" t="e">
        <f>#REF!</f>
        <v>#REF!</v>
      </c>
      <c r="D49" s="103" t="e">
        <f>#REF!</f>
        <v>#REF!</v>
      </c>
      <c r="E49" s="103" t="e">
        <f>#REF!</f>
        <v>#REF!</v>
      </c>
      <c r="F49" s="103" t="e">
        <f>#REF!</f>
        <v>#REF!</v>
      </c>
      <c r="G49" s="56"/>
    </row>
    <row r="50" spans="1:7" x14ac:dyDescent="0.2">
      <c r="A50" s="16" t="s">
        <v>13</v>
      </c>
      <c r="B50" s="17" t="s">
        <v>14</v>
      </c>
      <c r="C50" s="103" t="e">
        <f>#REF!</f>
        <v>#REF!</v>
      </c>
      <c r="D50" s="103" t="e">
        <f>#REF!</f>
        <v>#REF!</v>
      </c>
      <c r="E50" s="103" t="e">
        <f>#REF!</f>
        <v>#REF!</v>
      </c>
      <c r="F50" s="103" t="e">
        <f>#REF!</f>
        <v>#REF!</v>
      </c>
      <c r="G50" s="56"/>
    </row>
    <row r="51" spans="1:7" x14ac:dyDescent="0.2">
      <c r="A51" s="16" t="s">
        <v>15</v>
      </c>
      <c r="B51" s="17" t="s">
        <v>16</v>
      </c>
      <c r="C51" s="103" t="e">
        <f>#REF!</f>
        <v>#REF!</v>
      </c>
      <c r="D51" s="103" t="e">
        <f>#REF!</f>
        <v>#REF!</v>
      </c>
      <c r="E51" s="103" t="e">
        <f>#REF!</f>
        <v>#REF!</v>
      </c>
      <c r="F51" s="103" t="e">
        <f>#REF!</f>
        <v>#REF!</v>
      </c>
      <c r="G51" s="56"/>
    </row>
    <row r="52" spans="1:7" x14ac:dyDescent="0.2">
      <c r="A52" s="11" t="s">
        <v>17</v>
      </c>
      <c r="B52" s="12" t="s">
        <v>18</v>
      </c>
      <c r="C52" s="102" t="e">
        <f>#REF!</f>
        <v>#REF!</v>
      </c>
      <c r="D52" s="102" t="e">
        <f>#REF!</f>
        <v>#REF!</v>
      </c>
      <c r="E52" s="102" t="e">
        <f>#REF!</f>
        <v>#REF!</v>
      </c>
      <c r="F52" s="102" t="e">
        <f>#REF!</f>
        <v>#REF!</v>
      </c>
      <c r="G52" s="20"/>
    </row>
    <row r="53" spans="1:7" x14ac:dyDescent="0.2">
      <c r="A53" s="16" t="s">
        <v>19</v>
      </c>
      <c r="B53" s="17" t="s">
        <v>6</v>
      </c>
      <c r="C53" s="103" t="e">
        <f>#REF!</f>
        <v>#REF!</v>
      </c>
      <c r="D53" s="103" t="e">
        <f>#REF!</f>
        <v>#REF!</v>
      </c>
      <c r="E53" s="103" t="e">
        <f>#REF!</f>
        <v>#REF!</v>
      </c>
      <c r="F53" s="103" t="e">
        <f>#REF!</f>
        <v>#REF!</v>
      </c>
      <c r="G53" s="51"/>
    </row>
    <row r="54" spans="1:7" x14ac:dyDescent="0.2">
      <c r="A54" s="16" t="s">
        <v>20</v>
      </c>
      <c r="B54" s="17" t="s">
        <v>8</v>
      </c>
      <c r="C54" s="103" t="e">
        <f>#REF!</f>
        <v>#REF!</v>
      </c>
      <c r="D54" s="103" t="e">
        <f>#REF!</f>
        <v>#REF!</v>
      </c>
      <c r="E54" s="103" t="e">
        <f>#REF!</f>
        <v>#REF!</v>
      </c>
      <c r="F54" s="103" t="e">
        <f>#REF!</f>
        <v>#REF!</v>
      </c>
      <c r="G54" s="51"/>
    </row>
    <row r="55" spans="1:7" x14ac:dyDescent="0.2">
      <c r="A55" s="16" t="s">
        <v>21</v>
      </c>
      <c r="B55" s="17" t="s">
        <v>10</v>
      </c>
      <c r="C55" s="103" t="e">
        <f>#REF!</f>
        <v>#REF!</v>
      </c>
      <c r="D55" s="103" t="e">
        <f>#REF!</f>
        <v>#REF!</v>
      </c>
      <c r="E55" s="103" t="e">
        <f>#REF!</f>
        <v>#REF!</v>
      </c>
      <c r="F55" s="103" t="e">
        <f>#REF!</f>
        <v>#REF!</v>
      </c>
      <c r="G55" s="51"/>
    </row>
    <row r="56" spans="1:7" x14ac:dyDescent="0.2">
      <c r="A56" s="16" t="s">
        <v>22</v>
      </c>
      <c r="B56" s="17" t="s">
        <v>16</v>
      </c>
      <c r="C56" s="103" t="e">
        <f>#REF!</f>
        <v>#REF!</v>
      </c>
      <c r="D56" s="103" t="e">
        <f>#REF!</f>
        <v>#REF!</v>
      </c>
      <c r="E56" s="103" t="e">
        <f>#REF!</f>
        <v>#REF!</v>
      </c>
      <c r="F56" s="103" t="e">
        <f>#REF!</f>
        <v>#REF!</v>
      </c>
      <c r="G56" s="51"/>
    </row>
    <row r="57" spans="1:7" x14ac:dyDescent="0.2">
      <c r="A57" s="11" t="s">
        <v>23</v>
      </c>
      <c r="B57" s="12" t="s">
        <v>24</v>
      </c>
      <c r="C57" s="102" t="e">
        <f>#REF!</f>
        <v>#REF!</v>
      </c>
      <c r="D57" s="102" t="e">
        <f>#REF!</f>
        <v>#REF!</v>
      </c>
      <c r="E57" s="102" t="e">
        <f>#REF!</f>
        <v>#REF!</v>
      </c>
      <c r="F57" s="102" t="e">
        <f>#REF!</f>
        <v>#REF!</v>
      </c>
      <c r="G57" s="20"/>
    </row>
    <row r="58" spans="1:7" x14ac:dyDescent="0.2">
      <c r="A58" s="16" t="s">
        <v>25</v>
      </c>
      <c r="B58" s="17" t="s">
        <v>26</v>
      </c>
      <c r="C58" s="103" t="e">
        <f>#REF!</f>
        <v>#REF!</v>
      </c>
      <c r="D58" s="103" t="e">
        <f>#REF!</f>
        <v>#REF!</v>
      </c>
      <c r="E58" s="103" t="e">
        <f>#REF!</f>
        <v>#REF!</v>
      </c>
      <c r="F58" s="103" t="e">
        <f>#REF!</f>
        <v>#REF!</v>
      </c>
      <c r="G58" s="56"/>
    </row>
    <row r="59" spans="1:7" x14ac:dyDescent="0.2">
      <c r="A59" s="16" t="s">
        <v>27</v>
      </c>
      <c r="B59" s="17" t="s">
        <v>28</v>
      </c>
      <c r="C59" s="103" t="e">
        <f>#REF!</f>
        <v>#REF!</v>
      </c>
      <c r="D59" s="103" t="e">
        <f>#REF!</f>
        <v>#REF!</v>
      </c>
      <c r="E59" s="103" t="e">
        <f>#REF!</f>
        <v>#REF!</v>
      </c>
      <c r="F59" s="103" t="e">
        <f>#REF!</f>
        <v>#REF!</v>
      </c>
      <c r="G59" s="56"/>
    </row>
    <row r="60" spans="1:7" x14ac:dyDescent="0.2">
      <c r="A60" s="16" t="s">
        <v>29</v>
      </c>
      <c r="B60" s="17" t="s">
        <v>12</v>
      </c>
      <c r="C60" s="103" t="e">
        <f>#REF!</f>
        <v>#REF!</v>
      </c>
      <c r="D60" s="103" t="e">
        <f>#REF!</f>
        <v>#REF!</v>
      </c>
      <c r="E60" s="103" t="e">
        <f>#REF!</f>
        <v>#REF!</v>
      </c>
      <c r="F60" s="103" t="e">
        <f>#REF!</f>
        <v>#REF!</v>
      </c>
      <c r="G60" s="56"/>
    </row>
    <row r="61" spans="1:7" x14ac:dyDescent="0.2">
      <c r="A61" s="16" t="s">
        <v>30</v>
      </c>
      <c r="B61" s="17" t="s">
        <v>14</v>
      </c>
      <c r="C61" s="103" t="e">
        <f>#REF!</f>
        <v>#REF!</v>
      </c>
      <c r="D61" s="103" t="e">
        <f>#REF!</f>
        <v>#REF!</v>
      </c>
      <c r="E61" s="103" t="e">
        <f>#REF!</f>
        <v>#REF!</v>
      </c>
      <c r="F61" s="103" t="e">
        <f>#REF!</f>
        <v>#REF!</v>
      </c>
      <c r="G61" s="56"/>
    </row>
    <row r="62" spans="1:7" x14ac:dyDescent="0.2">
      <c r="A62" s="16" t="s">
        <v>31</v>
      </c>
      <c r="B62" s="17" t="s">
        <v>32</v>
      </c>
      <c r="C62" s="103" t="e">
        <f>#REF!</f>
        <v>#REF!</v>
      </c>
      <c r="D62" s="103" t="e">
        <f>#REF!</f>
        <v>#REF!</v>
      </c>
      <c r="E62" s="103" t="e">
        <f>#REF!</f>
        <v>#REF!</v>
      </c>
      <c r="F62" s="103" t="e">
        <f>#REF!</f>
        <v>#REF!</v>
      </c>
      <c r="G62" s="56"/>
    </row>
    <row r="63" spans="1:7" x14ac:dyDescent="0.2">
      <c r="A63" s="16" t="s">
        <v>33</v>
      </c>
      <c r="B63" s="17" t="s">
        <v>34</v>
      </c>
      <c r="C63" s="103" t="e">
        <f>#REF!</f>
        <v>#REF!</v>
      </c>
      <c r="D63" s="103" t="e">
        <f>#REF!</f>
        <v>#REF!</v>
      </c>
      <c r="E63" s="103" t="e">
        <f>#REF!</f>
        <v>#REF!</v>
      </c>
      <c r="F63" s="103" t="e">
        <f>#REF!</f>
        <v>#REF!</v>
      </c>
      <c r="G63" s="56"/>
    </row>
    <row r="64" spans="1:7" x14ac:dyDescent="0.2">
      <c r="A64" s="11" t="s">
        <v>35</v>
      </c>
      <c r="B64" s="12" t="s">
        <v>36</v>
      </c>
      <c r="C64" s="102" t="e">
        <f>#REF!</f>
        <v>#REF!</v>
      </c>
      <c r="D64" s="102" t="e">
        <f>#REF!</f>
        <v>#REF!</v>
      </c>
      <c r="E64" s="102" t="e">
        <f>#REF!</f>
        <v>#REF!</v>
      </c>
      <c r="F64" s="102" t="e">
        <f>#REF!</f>
        <v>#REF!</v>
      </c>
      <c r="G64" s="20"/>
    </row>
    <row r="65" spans="1:7" x14ac:dyDescent="0.2">
      <c r="A65" s="16" t="s">
        <v>37</v>
      </c>
      <c r="B65" s="17" t="s">
        <v>38</v>
      </c>
      <c r="C65" s="103" t="e">
        <f>#REF!</f>
        <v>#REF!</v>
      </c>
      <c r="D65" s="103" t="e">
        <f>#REF!</f>
        <v>#REF!</v>
      </c>
      <c r="E65" s="103" t="e">
        <f>#REF!</f>
        <v>#REF!</v>
      </c>
      <c r="F65" s="103" t="e">
        <f>#REF!</f>
        <v>#REF!</v>
      </c>
      <c r="G65" s="56"/>
    </row>
    <row r="66" spans="1:7" x14ac:dyDescent="0.2">
      <c r="A66" s="16" t="s">
        <v>39</v>
      </c>
      <c r="B66" s="17" t="s">
        <v>40</v>
      </c>
      <c r="C66" s="103" t="e">
        <f>#REF!</f>
        <v>#REF!</v>
      </c>
      <c r="D66" s="103" t="e">
        <f>#REF!</f>
        <v>#REF!</v>
      </c>
      <c r="E66" s="103" t="e">
        <f>#REF!</f>
        <v>#REF!</v>
      </c>
      <c r="F66" s="103" t="e">
        <f>#REF!</f>
        <v>#REF!</v>
      </c>
      <c r="G66" s="56"/>
    </row>
    <row r="67" spans="1:7" x14ac:dyDescent="0.2">
      <c r="A67" s="16" t="s">
        <v>41</v>
      </c>
      <c r="B67" s="17" t="s">
        <v>42</v>
      </c>
      <c r="C67" s="103" t="e">
        <f>#REF!</f>
        <v>#REF!</v>
      </c>
      <c r="D67" s="103" t="e">
        <f>#REF!</f>
        <v>#REF!</v>
      </c>
      <c r="E67" s="103" t="e">
        <f>#REF!</f>
        <v>#REF!</v>
      </c>
      <c r="F67" s="103" t="e">
        <f>#REF!</f>
        <v>#REF!</v>
      </c>
      <c r="G67" s="56"/>
    </row>
    <row r="68" spans="1:7" x14ac:dyDescent="0.2">
      <c r="A68" s="16" t="s">
        <v>43</v>
      </c>
      <c r="B68" s="17" t="s">
        <v>44</v>
      </c>
      <c r="C68" s="103" t="e">
        <f>#REF!</f>
        <v>#REF!</v>
      </c>
      <c r="D68" s="103" t="e">
        <f>#REF!</f>
        <v>#REF!</v>
      </c>
      <c r="E68" s="103" t="e">
        <f>#REF!</f>
        <v>#REF!</v>
      </c>
      <c r="F68" s="103" t="e">
        <f>#REF!</f>
        <v>#REF!</v>
      </c>
      <c r="G68" s="56"/>
    </row>
    <row r="69" spans="1:7" x14ac:dyDescent="0.2">
      <c r="A69" s="16" t="s">
        <v>45</v>
      </c>
      <c r="B69" s="17" t="s">
        <v>46</v>
      </c>
      <c r="C69" s="103" t="e">
        <f>#REF!</f>
        <v>#REF!</v>
      </c>
      <c r="D69" s="103" t="e">
        <f>#REF!</f>
        <v>#REF!</v>
      </c>
      <c r="E69" s="103" t="e">
        <f>#REF!</f>
        <v>#REF!</v>
      </c>
      <c r="F69" s="103" t="e">
        <f>#REF!</f>
        <v>#REF!</v>
      </c>
      <c r="G69" s="56"/>
    </row>
    <row r="70" spans="1:7" x14ac:dyDescent="0.2">
      <c r="A70" s="16" t="s">
        <v>47</v>
      </c>
      <c r="B70" s="17" t="s">
        <v>48</v>
      </c>
      <c r="C70" s="103" t="e">
        <f>#REF!</f>
        <v>#REF!</v>
      </c>
      <c r="D70" s="103" t="e">
        <f>#REF!</f>
        <v>#REF!</v>
      </c>
      <c r="E70" s="103" t="e">
        <f>#REF!</f>
        <v>#REF!</v>
      </c>
      <c r="F70" s="103" t="e">
        <f>#REF!</f>
        <v>#REF!</v>
      </c>
      <c r="G70" s="56"/>
    </row>
    <row r="71" spans="1:7" x14ac:dyDescent="0.2">
      <c r="A71" s="11" t="s">
        <v>49</v>
      </c>
      <c r="B71" s="13" t="s">
        <v>50</v>
      </c>
      <c r="C71" s="102" t="e">
        <f>#REF!</f>
        <v>#REF!</v>
      </c>
      <c r="D71" s="102" t="e">
        <f>#REF!</f>
        <v>#REF!</v>
      </c>
      <c r="E71" s="102" t="e">
        <f>#REF!</f>
        <v>#REF!</v>
      </c>
      <c r="F71" s="102" t="e">
        <f>#REF!</f>
        <v>#REF!</v>
      </c>
      <c r="G71" s="20"/>
    </row>
    <row r="72" spans="1:7" x14ac:dyDescent="0.2">
      <c r="A72" s="16" t="s">
        <v>51</v>
      </c>
      <c r="B72" s="17" t="s">
        <v>52</v>
      </c>
      <c r="C72" s="103" t="e">
        <f>#REF!</f>
        <v>#REF!</v>
      </c>
      <c r="D72" s="103" t="e">
        <f>#REF!</f>
        <v>#REF!</v>
      </c>
      <c r="E72" s="103" t="e">
        <f>#REF!</f>
        <v>#REF!</v>
      </c>
      <c r="F72" s="103" t="e">
        <f>#REF!</f>
        <v>#REF!</v>
      </c>
      <c r="G72" s="51"/>
    </row>
    <row r="73" spans="1:7" x14ac:dyDescent="0.2">
      <c r="A73" s="16" t="s">
        <v>53</v>
      </c>
      <c r="B73" s="17" t="s">
        <v>54</v>
      </c>
      <c r="C73" s="103" t="e">
        <f>#REF!</f>
        <v>#REF!</v>
      </c>
      <c r="D73" s="103" t="e">
        <f>#REF!</f>
        <v>#REF!</v>
      </c>
      <c r="E73" s="103" t="e">
        <f>#REF!</f>
        <v>#REF!</v>
      </c>
      <c r="F73" s="103" t="e">
        <f>#REF!</f>
        <v>#REF!</v>
      </c>
      <c r="G73" s="51"/>
    </row>
    <row r="74" spans="1:7" x14ac:dyDescent="0.2">
      <c r="A74" s="16" t="s">
        <v>70</v>
      </c>
      <c r="B74" s="17" t="s">
        <v>71</v>
      </c>
      <c r="C74" s="103" t="e">
        <f>#REF!</f>
        <v>#REF!</v>
      </c>
      <c r="D74" s="103" t="e">
        <f>#REF!</f>
        <v>#REF!</v>
      </c>
      <c r="E74" s="103" t="e">
        <f>#REF!</f>
        <v>#REF!</v>
      </c>
      <c r="F74" s="103" t="e">
        <f>#REF!</f>
        <v>#REF!</v>
      </c>
      <c r="G74" s="51"/>
    </row>
    <row r="75" spans="1:7" x14ac:dyDescent="0.2">
      <c r="A75" s="16" t="s">
        <v>72</v>
      </c>
      <c r="B75" s="17" t="s">
        <v>73</v>
      </c>
      <c r="C75" s="103" t="e">
        <f>#REF!</f>
        <v>#REF!</v>
      </c>
      <c r="D75" s="103" t="e">
        <f>#REF!</f>
        <v>#REF!</v>
      </c>
      <c r="E75" s="103" t="e">
        <f>#REF!</f>
        <v>#REF!</v>
      </c>
      <c r="F75" s="103" t="e">
        <f>#REF!</f>
        <v>#REF!</v>
      </c>
      <c r="G75" s="51"/>
    </row>
    <row r="76" spans="1:7" x14ac:dyDescent="0.2">
      <c r="A76" s="16" t="s">
        <v>74</v>
      </c>
      <c r="B76" s="17" t="s">
        <v>75</v>
      </c>
      <c r="C76" s="103" t="e">
        <f>#REF!</f>
        <v>#REF!</v>
      </c>
      <c r="D76" s="103" t="e">
        <f>#REF!</f>
        <v>#REF!</v>
      </c>
      <c r="E76" s="103" t="e">
        <f>#REF!</f>
        <v>#REF!</v>
      </c>
      <c r="F76" s="103" t="e">
        <f>#REF!</f>
        <v>#REF!</v>
      </c>
      <c r="G76" s="51"/>
    </row>
    <row r="77" spans="1:7" x14ac:dyDescent="0.2">
      <c r="A77" s="16" t="s">
        <v>76</v>
      </c>
      <c r="B77" s="17" t="s">
        <v>77</v>
      </c>
      <c r="C77" s="103" t="e">
        <f>#REF!</f>
        <v>#REF!</v>
      </c>
      <c r="D77" s="103" t="e">
        <f>#REF!</f>
        <v>#REF!</v>
      </c>
      <c r="E77" s="103" t="e">
        <f>#REF!</f>
        <v>#REF!</v>
      </c>
      <c r="F77" s="103" t="e">
        <f>#REF!</f>
        <v>#REF!</v>
      </c>
      <c r="G77" s="51"/>
    </row>
    <row r="78" spans="1:7" x14ac:dyDescent="0.2">
      <c r="A78" s="11" t="s">
        <v>78</v>
      </c>
      <c r="B78" s="24" t="s">
        <v>79</v>
      </c>
      <c r="C78" s="102" t="e">
        <f>#REF!</f>
        <v>#REF!</v>
      </c>
      <c r="D78" s="102" t="e">
        <f>#REF!</f>
        <v>#REF!</v>
      </c>
      <c r="E78" s="102" t="e">
        <f>#REF!</f>
        <v>#REF!</v>
      </c>
      <c r="F78" s="102" t="e">
        <f>#REF!</f>
        <v>#REF!</v>
      </c>
      <c r="G78" s="58"/>
    </row>
    <row r="79" spans="1:7" x14ac:dyDescent="0.2">
      <c r="A79" s="11" t="s">
        <v>80</v>
      </c>
      <c r="B79" s="12" t="s">
        <v>81</v>
      </c>
      <c r="C79" s="102" t="e">
        <f>#REF!</f>
        <v>#REF!</v>
      </c>
      <c r="D79" s="102" t="e">
        <f>#REF!</f>
        <v>#REF!</v>
      </c>
      <c r="E79" s="102" t="e">
        <f>#REF!</f>
        <v>#REF!</v>
      </c>
      <c r="F79" s="102" t="e">
        <f>#REF!</f>
        <v>#REF!</v>
      </c>
      <c r="G79" s="57"/>
    </row>
    <row r="80" spans="1:7" x14ac:dyDescent="0.2">
      <c r="A80" s="11" t="s">
        <v>82</v>
      </c>
      <c r="B80" s="12" t="s">
        <v>83</v>
      </c>
      <c r="C80" s="102" t="e">
        <f>#REF!</f>
        <v>#REF!</v>
      </c>
      <c r="D80" s="102" t="e">
        <f>#REF!</f>
        <v>#REF!</v>
      </c>
      <c r="E80" s="102" t="e">
        <f>#REF!</f>
        <v>#REF!</v>
      </c>
      <c r="F80" s="102" t="e">
        <f>#REF!</f>
        <v>#REF!</v>
      </c>
      <c r="G80" s="20"/>
    </row>
    <row r="81" spans="1:7" x14ac:dyDescent="0.2">
      <c r="A81" s="16" t="s">
        <v>84</v>
      </c>
      <c r="B81" s="17" t="s">
        <v>85</v>
      </c>
      <c r="C81" s="103" t="e">
        <f>#REF!</f>
        <v>#REF!</v>
      </c>
      <c r="D81" s="103" t="e">
        <f>#REF!</f>
        <v>#REF!</v>
      </c>
      <c r="E81" s="103" t="e">
        <f>#REF!</f>
        <v>#REF!</v>
      </c>
      <c r="F81" s="103" t="e">
        <f>#REF!</f>
        <v>#REF!</v>
      </c>
      <c r="G81" s="56"/>
    </row>
    <row r="82" spans="1:7" x14ac:dyDescent="0.2">
      <c r="A82" s="16" t="s">
        <v>86</v>
      </c>
      <c r="B82" s="17" t="s">
        <v>87</v>
      </c>
      <c r="C82" s="103" t="e">
        <f>#REF!</f>
        <v>#REF!</v>
      </c>
      <c r="D82" s="103" t="e">
        <f>#REF!</f>
        <v>#REF!</v>
      </c>
      <c r="E82" s="103" t="e">
        <f>#REF!</f>
        <v>#REF!</v>
      </c>
      <c r="F82" s="103" t="e">
        <f>#REF!</f>
        <v>#REF!</v>
      </c>
      <c r="G82" s="56"/>
    </row>
    <row r="83" spans="1:7" x14ac:dyDescent="0.2">
      <c r="A83" s="16" t="s">
        <v>88</v>
      </c>
      <c r="B83" s="17" t="s">
        <v>89</v>
      </c>
      <c r="C83" s="103" t="e">
        <f>#REF!</f>
        <v>#REF!</v>
      </c>
      <c r="D83" s="103" t="e">
        <f>#REF!</f>
        <v>#REF!</v>
      </c>
      <c r="E83" s="103" t="e">
        <f>#REF!</f>
        <v>#REF!</v>
      </c>
      <c r="F83" s="103" t="e">
        <f>#REF!</f>
        <v>#REF!</v>
      </c>
      <c r="G83" s="56"/>
    </row>
    <row r="84" spans="1:7" x14ac:dyDescent="0.2">
      <c r="A84" s="11" t="s">
        <v>90</v>
      </c>
      <c r="B84" s="12" t="s">
        <v>91</v>
      </c>
      <c r="C84" s="102" t="e">
        <f>#REF!</f>
        <v>#REF!</v>
      </c>
      <c r="D84" s="102" t="e">
        <f>#REF!</f>
        <v>#REF!</v>
      </c>
      <c r="E84" s="102" t="e">
        <f>#REF!</f>
        <v>#REF!</v>
      </c>
      <c r="F84" s="102" t="e">
        <f>#REF!</f>
        <v>#REF!</v>
      </c>
      <c r="G84" s="57"/>
    </row>
    <row r="85" spans="1:7" x14ac:dyDescent="0.2">
      <c r="A85" s="11" t="s">
        <v>92</v>
      </c>
      <c r="B85" s="12" t="s">
        <v>93</v>
      </c>
      <c r="C85" s="102" t="e">
        <f>#REF!</f>
        <v>#REF!</v>
      </c>
      <c r="D85" s="102" t="e">
        <f>#REF!</f>
        <v>#REF!</v>
      </c>
      <c r="E85" s="102" t="e">
        <f>#REF!</f>
        <v>#REF!</v>
      </c>
      <c r="F85" s="102" t="e">
        <f>#REF!</f>
        <v>#REF!</v>
      </c>
      <c r="G85" s="20"/>
    </row>
    <row r="86" spans="1:7" x14ac:dyDescent="0.2">
      <c r="A86" s="16" t="s">
        <v>94</v>
      </c>
      <c r="B86" s="17" t="s">
        <v>95</v>
      </c>
      <c r="C86" s="103" t="e">
        <f>#REF!</f>
        <v>#REF!</v>
      </c>
      <c r="D86" s="103" t="e">
        <f>#REF!</f>
        <v>#REF!</v>
      </c>
      <c r="E86" s="103" t="e">
        <f>#REF!</f>
        <v>#REF!</v>
      </c>
      <c r="F86" s="103" t="e">
        <f>#REF!</f>
        <v>#REF!</v>
      </c>
      <c r="G86" s="56"/>
    </row>
    <row r="87" spans="1:7" x14ac:dyDescent="0.2">
      <c r="A87" s="16" t="s">
        <v>96</v>
      </c>
      <c r="B87" s="17" t="s">
        <v>97</v>
      </c>
      <c r="C87" s="103" t="e">
        <f>#REF!</f>
        <v>#REF!</v>
      </c>
      <c r="D87" s="103" t="e">
        <f>#REF!</f>
        <v>#REF!</v>
      </c>
      <c r="E87" s="103" t="e">
        <f>#REF!</f>
        <v>#REF!</v>
      </c>
      <c r="F87" s="103" t="e">
        <f>#REF!</f>
        <v>#REF!</v>
      </c>
      <c r="G87" s="56"/>
    </row>
    <row r="88" spans="1:7" x14ac:dyDescent="0.2">
      <c r="A88" s="16" t="s">
        <v>98</v>
      </c>
      <c r="B88" s="17" t="s">
        <v>99</v>
      </c>
      <c r="C88" s="103" t="e">
        <f>#REF!</f>
        <v>#REF!</v>
      </c>
      <c r="D88" s="103" t="e">
        <f>#REF!</f>
        <v>#REF!</v>
      </c>
      <c r="E88" s="103" t="e">
        <f>#REF!</f>
        <v>#REF!</v>
      </c>
      <c r="F88" s="103" t="e">
        <f>#REF!</f>
        <v>#REF!</v>
      </c>
      <c r="G88" s="56"/>
    </row>
    <row r="89" spans="1:7" x14ac:dyDescent="0.2">
      <c r="A89" s="16" t="s">
        <v>100</v>
      </c>
      <c r="B89" s="17" t="s">
        <v>101</v>
      </c>
      <c r="C89" s="103" t="e">
        <f>#REF!</f>
        <v>#REF!</v>
      </c>
      <c r="D89" s="103" t="e">
        <f>#REF!</f>
        <v>#REF!</v>
      </c>
      <c r="E89" s="103" t="e">
        <f>#REF!</f>
        <v>#REF!</v>
      </c>
      <c r="F89" s="103" t="e">
        <f>#REF!</f>
        <v>#REF!</v>
      </c>
      <c r="G89" s="56"/>
    </row>
    <row r="90" spans="1:7" x14ac:dyDescent="0.2">
      <c r="A90" s="16" t="s">
        <v>102</v>
      </c>
      <c r="B90" s="17" t="s">
        <v>103</v>
      </c>
      <c r="C90" s="103" t="e">
        <f>#REF!</f>
        <v>#REF!</v>
      </c>
      <c r="D90" s="103" t="e">
        <f>#REF!</f>
        <v>#REF!</v>
      </c>
      <c r="E90" s="103" t="e">
        <f>#REF!</f>
        <v>#REF!</v>
      </c>
      <c r="F90" s="103" t="e">
        <f>#REF!</f>
        <v>#REF!</v>
      </c>
      <c r="G90" s="56"/>
    </row>
    <row r="91" spans="1:7" x14ac:dyDescent="0.2">
      <c r="A91" s="11" t="s">
        <v>104</v>
      </c>
      <c r="B91" s="12" t="s">
        <v>105</v>
      </c>
      <c r="C91" s="102" t="e">
        <f>#REF!</f>
        <v>#REF!</v>
      </c>
      <c r="D91" s="102" t="e">
        <f>#REF!</f>
        <v>#REF!</v>
      </c>
      <c r="E91" s="102" t="e">
        <f>#REF!</f>
        <v>#REF!</v>
      </c>
      <c r="F91" s="102" t="e">
        <f>#REF!</f>
        <v>#REF!</v>
      </c>
      <c r="G91" s="57"/>
    </row>
    <row r="92" spans="1:7" x14ac:dyDescent="0.2">
      <c r="A92" s="11" t="s">
        <v>106</v>
      </c>
      <c r="B92" s="12" t="s">
        <v>107</v>
      </c>
      <c r="C92" s="102" t="e">
        <f>#REF!</f>
        <v>#REF!</v>
      </c>
      <c r="D92" s="102" t="e">
        <f>#REF!</f>
        <v>#REF!</v>
      </c>
      <c r="E92" s="102" t="e">
        <f>#REF!</f>
        <v>#REF!</v>
      </c>
      <c r="F92" s="102" t="e">
        <f>#REF!</f>
        <v>#REF!</v>
      </c>
      <c r="G92" s="57"/>
    </row>
    <row r="93" spans="1:7" x14ac:dyDescent="0.2">
      <c r="A93" s="11" t="s">
        <v>108</v>
      </c>
      <c r="B93" s="12" t="s">
        <v>109</v>
      </c>
      <c r="C93" s="102" t="e">
        <f>#REF!</f>
        <v>#REF!</v>
      </c>
      <c r="D93" s="102" t="e">
        <f>#REF!</f>
        <v>#REF!</v>
      </c>
      <c r="E93" s="102" t="e">
        <f>#REF!</f>
        <v>#REF!</v>
      </c>
      <c r="F93" s="102" t="e">
        <f>#REF!</f>
        <v>#REF!</v>
      </c>
      <c r="G93" s="57"/>
    </row>
    <row r="94" spans="1:7" x14ac:dyDescent="0.2">
      <c r="A94" s="11" t="s">
        <v>110</v>
      </c>
      <c r="B94" s="12" t="s">
        <v>111</v>
      </c>
      <c r="C94" s="102" t="e">
        <f>#REF!</f>
        <v>#REF!</v>
      </c>
      <c r="D94" s="102" t="e">
        <f>#REF!</f>
        <v>#REF!</v>
      </c>
      <c r="E94" s="102" t="e">
        <f>#REF!</f>
        <v>#REF!</v>
      </c>
      <c r="F94" s="102" t="e">
        <f>#REF!</f>
        <v>#REF!</v>
      </c>
      <c r="G94" s="57"/>
    </row>
    <row r="95" spans="1:7" x14ac:dyDescent="0.2">
      <c r="A95" s="45" t="s">
        <v>188</v>
      </c>
      <c r="B95" s="44" t="s">
        <v>187</v>
      </c>
      <c r="C95" s="102" t="e">
        <f>#REF!</f>
        <v>#REF!</v>
      </c>
      <c r="D95" s="102" t="e">
        <f>#REF!</f>
        <v>#REF!</v>
      </c>
      <c r="E95" s="102" t="e">
        <f>#REF!</f>
        <v>#REF!</v>
      </c>
      <c r="F95" s="102" t="e">
        <f>#REF!</f>
        <v>#REF!</v>
      </c>
      <c r="G95" s="49"/>
    </row>
    <row r="96" spans="1:7" x14ac:dyDescent="0.2">
      <c r="A96" s="11" t="s">
        <v>112</v>
      </c>
      <c r="B96" s="12" t="s">
        <v>113</v>
      </c>
      <c r="C96" s="102" t="e">
        <f>#REF!</f>
        <v>#REF!</v>
      </c>
      <c r="D96" s="102" t="e">
        <f>#REF!</f>
        <v>#REF!</v>
      </c>
      <c r="E96" s="102" t="e">
        <f>#REF!</f>
        <v>#REF!</v>
      </c>
      <c r="F96" s="102" t="e">
        <f>#REF!</f>
        <v>#REF!</v>
      </c>
      <c r="G96" s="57"/>
    </row>
    <row r="97" spans="1:7" x14ac:dyDescent="0.2">
      <c r="A97" s="11" t="s">
        <v>114</v>
      </c>
      <c r="B97" s="12" t="s">
        <v>115</v>
      </c>
      <c r="C97" s="102" t="e">
        <f>#REF!</f>
        <v>#REF!</v>
      </c>
      <c r="D97" s="102" t="e">
        <f>#REF!</f>
        <v>#REF!</v>
      </c>
      <c r="E97" s="102" t="e">
        <f>#REF!</f>
        <v>#REF!</v>
      </c>
      <c r="F97" s="102" t="e">
        <f>#REF!</f>
        <v>#REF!</v>
      </c>
      <c r="G97" s="57"/>
    </row>
    <row r="98" spans="1:7" x14ac:dyDescent="0.2">
      <c r="A98" s="45" t="s">
        <v>180</v>
      </c>
      <c r="B98" s="46" t="s">
        <v>178</v>
      </c>
      <c r="C98" s="102" t="e">
        <f>#REF!</f>
        <v>#REF!</v>
      </c>
      <c r="D98" s="102" t="e">
        <f>#REF!</f>
        <v>#REF!</v>
      </c>
      <c r="E98" s="102" t="e">
        <f>#REF!</f>
        <v>#REF!</v>
      </c>
      <c r="F98" s="102" t="e">
        <f>#REF!</f>
        <v>#REF!</v>
      </c>
      <c r="G98" s="49"/>
    </row>
    <row r="99" spans="1:7" x14ac:dyDescent="0.2">
      <c r="A99" s="11" t="s">
        <v>116</v>
      </c>
      <c r="B99" s="12" t="s">
        <v>117</v>
      </c>
      <c r="C99" s="102" t="e">
        <f>#REF!</f>
        <v>#REF!</v>
      </c>
      <c r="D99" s="102" t="e">
        <f>#REF!</f>
        <v>#REF!</v>
      </c>
      <c r="E99" s="102" t="e">
        <f>#REF!</f>
        <v>#REF!</v>
      </c>
      <c r="F99" s="102" t="e">
        <f>#REF!</f>
        <v>#REF!</v>
      </c>
      <c r="G99" s="57"/>
    </row>
    <row r="100" spans="1:7" x14ac:dyDescent="0.2">
      <c r="A100" s="11" t="s">
        <v>118</v>
      </c>
      <c r="B100" s="13" t="s">
        <v>119</v>
      </c>
      <c r="C100" s="102" t="e">
        <f>#REF!</f>
        <v>#REF!</v>
      </c>
      <c r="D100" s="102" t="e">
        <f>#REF!</f>
        <v>#REF!</v>
      </c>
      <c r="E100" s="102" t="e">
        <f>#REF!</f>
        <v>#REF!</v>
      </c>
      <c r="F100" s="102" t="e">
        <f>#REF!</f>
        <v>#REF!</v>
      </c>
      <c r="G100" s="57"/>
    </row>
    <row r="101" spans="1:7" x14ac:dyDescent="0.2">
      <c r="A101" s="11" t="s">
        <v>120</v>
      </c>
      <c r="B101" s="13" t="s">
        <v>124</v>
      </c>
      <c r="C101" s="102" t="e">
        <f>#REF!</f>
        <v>#REF!</v>
      </c>
      <c r="D101" s="102" t="e">
        <f>#REF!</f>
        <v>#REF!</v>
      </c>
      <c r="E101" s="102" t="e">
        <f>#REF!</f>
        <v>#REF!</v>
      </c>
      <c r="F101" s="102" t="e">
        <f>#REF!</f>
        <v>#REF!</v>
      </c>
      <c r="G101" s="57"/>
    </row>
    <row r="102" spans="1:7" x14ac:dyDescent="0.2">
      <c r="A102" s="26"/>
      <c r="B102" s="44" t="s">
        <v>181</v>
      </c>
      <c r="C102" s="102" t="e">
        <f>#REF!</f>
        <v>#REF!</v>
      </c>
      <c r="D102" s="102" t="e">
        <f>#REF!</f>
        <v>#REF!</v>
      </c>
      <c r="E102" s="102" t="e">
        <f>#REF!</f>
        <v>#REF!</v>
      </c>
      <c r="F102" s="102" t="e">
        <f>#REF!</f>
        <v>#REF!</v>
      </c>
      <c r="G102" s="49"/>
    </row>
    <row r="103" spans="1:7" x14ac:dyDescent="0.2">
      <c r="A103" s="11" t="s">
        <v>125</v>
      </c>
      <c r="B103" s="12" t="s">
        <v>126</v>
      </c>
      <c r="C103" s="102" t="e">
        <f>#REF!</f>
        <v>#REF!</v>
      </c>
      <c r="D103" s="102" t="e">
        <f>#REF!</f>
        <v>#REF!</v>
      </c>
      <c r="E103" s="102" t="e">
        <f>#REF!</f>
        <v>#REF!</v>
      </c>
      <c r="F103" s="102" t="e">
        <f>#REF!</f>
        <v>#REF!</v>
      </c>
      <c r="G103" s="57"/>
    </row>
    <row r="104" spans="1:7" x14ac:dyDescent="0.2">
      <c r="A104" s="8"/>
      <c r="B104" s="8"/>
      <c r="C104" s="102" t="e">
        <f>#REF!</f>
        <v>#REF!</v>
      </c>
      <c r="D104" s="102" t="e">
        <f>#REF!</f>
        <v>#REF!</v>
      </c>
      <c r="E104" s="102" t="e">
        <f>#REF!</f>
        <v>#REF!</v>
      </c>
      <c r="F104" s="102" t="e">
        <f>#REF!</f>
        <v>#REF!</v>
      </c>
      <c r="G104" s="57"/>
    </row>
    <row r="105" spans="1:7" x14ac:dyDescent="0.2">
      <c r="A105" s="29"/>
      <c r="B105" s="30" t="s">
        <v>127</v>
      </c>
      <c r="C105" s="102" t="e">
        <f>#REF!+#REF!</f>
        <v>#REF!</v>
      </c>
      <c r="D105" s="102" t="e">
        <f>#REF!+#REF!</f>
        <v>#REF!</v>
      </c>
      <c r="E105" s="102" t="e">
        <f>#REF!+#REF!</f>
        <v>#REF!</v>
      </c>
      <c r="F105" s="102" t="e">
        <f>#REF!+#REF!</f>
        <v>#REF!</v>
      </c>
      <c r="G105" s="31"/>
    </row>
    <row r="106" spans="1:7" x14ac:dyDescent="0.2">
      <c r="A106" s="29"/>
      <c r="B106" s="30"/>
      <c r="C106" s="102"/>
      <c r="D106" s="102"/>
      <c r="E106" s="67" t="e">
        <f>+D105+F105</f>
        <v>#REF!</v>
      </c>
      <c r="F106" s="196" t="s">
        <v>230</v>
      </c>
      <c r="G106" s="164"/>
    </row>
    <row r="107" spans="1:7" x14ac:dyDescent="0.2">
      <c r="A107" s="29"/>
      <c r="B107" s="30"/>
      <c r="C107" s="102"/>
      <c r="D107" s="102"/>
      <c r="E107" s="67" t="e">
        <f>-E106+E105</f>
        <v>#REF!</v>
      </c>
      <c r="F107" s="59" t="s">
        <v>231</v>
      </c>
      <c r="G107" s="164"/>
    </row>
    <row r="108" spans="1:7" x14ac:dyDescent="0.2">
      <c r="B108" s="145" t="s">
        <v>128</v>
      </c>
      <c r="C108" s="102" t="e">
        <f>#REF!+#REF!</f>
        <v>#REF!</v>
      </c>
      <c r="D108" s="102" t="e">
        <f>#REF!+#REF!</f>
        <v>#REF!</v>
      </c>
      <c r="E108" s="102" t="e">
        <f>#REF!+#REF!</f>
        <v>#REF!</v>
      </c>
      <c r="F108" s="102" t="e">
        <f>#REF!+#REF!</f>
        <v>#REF!</v>
      </c>
    </row>
    <row r="109" spans="1:7" x14ac:dyDescent="0.2">
      <c r="A109" s="33" t="s">
        <v>155</v>
      </c>
      <c r="B109" s="27" t="s">
        <v>129</v>
      </c>
      <c r="C109" s="49" t="e">
        <f>#REF!</f>
        <v>#REF!</v>
      </c>
      <c r="D109" s="49" t="e">
        <f>SUM(D110:D115)</f>
        <v>#REF!</v>
      </c>
      <c r="E109" s="49" t="e">
        <f>SUM(E110:E115)</f>
        <v>#REF!</v>
      </c>
      <c r="F109" s="102" t="e">
        <f>#REF!</f>
        <v>#REF!</v>
      </c>
      <c r="G109" s="34"/>
    </row>
    <row r="110" spans="1:7" x14ac:dyDescent="0.2">
      <c r="A110" s="97" t="s">
        <v>258</v>
      </c>
      <c r="B110" s="19" t="s">
        <v>259</v>
      </c>
      <c r="C110" s="103" t="e">
        <f>#REF!</f>
        <v>#REF!</v>
      </c>
      <c r="D110" s="103" t="e">
        <f>#REF!</f>
        <v>#REF!</v>
      </c>
      <c r="E110" s="103" t="e">
        <f>#REF!</f>
        <v>#REF!</v>
      </c>
      <c r="F110" s="103" t="e">
        <f>#REF!</f>
        <v>#REF!</v>
      </c>
      <c r="G110" s="99"/>
    </row>
    <row r="111" spans="1:7" x14ac:dyDescent="0.2">
      <c r="A111" s="97" t="s">
        <v>260</v>
      </c>
      <c r="B111" s="19" t="s">
        <v>261</v>
      </c>
      <c r="C111" s="103" t="e">
        <f>#REF!</f>
        <v>#REF!</v>
      </c>
      <c r="D111" s="103" t="e">
        <f>#REF!</f>
        <v>#REF!</v>
      </c>
      <c r="E111" s="103" t="e">
        <f>#REF!</f>
        <v>#REF!</v>
      </c>
      <c r="F111" s="103" t="e">
        <f>#REF!</f>
        <v>#REF!</v>
      </c>
      <c r="G111" s="51"/>
    </row>
    <row r="112" spans="1:7" x14ac:dyDescent="0.2">
      <c r="A112" s="97" t="s">
        <v>262</v>
      </c>
      <c r="B112" s="19" t="s">
        <v>263</v>
      </c>
      <c r="C112" s="103" t="e">
        <f>#REF!</f>
        <v>#REF!</v>
      </c>
      <c r="D112" s="103" t="e">
        <f>#REF!</f>
        <v>#REF!</v>
      </c>
      <c r="E112" s="103" t="e">
        <f>#REF!</f>
        <v>#REF!</v>
      </c>
      <c r="F112" s="103" t="e">
        <f>#REF!</f>
        <v>#REF!</v>
      </c>
      <c r="G112" s="51"/>
    </row>
    <row r="113" spans="1:7" x14ac:dyDescent="0.2">
      <c r="A113" s="97" t="s">
        <v>371</v>
      </c>
      <c r="B113" s="19" t="s">
        <v>370</v>
      </c>
      <c r="C113" s="103" t="e">
        <f>#REF!</f>
        <v>#REF!</v>
      </c>
      <c r="D113" s="103" t="e">
        <f>#REF!+#REF!</f>
        <v>#REF!</v>
      </c>
      <c r="E113" s="103" t="e">
        <f>#REF!+#REF!</f>
        <v>#REF!</v>
      </c>
      <c r="F113" s="103" t="e">
        <f>#REF!</f>
        <v>#REF!</v>
      </c>
      <c r="G113" s="51"/>
    </row>
    <row r="114" spans="1:7" x14ac:dyDescent="0.2">
      <c r="A114" s="97"/>
      <c r="B114" s="19"/>
      <c r="C114" s="103" t="e">
        <f>#REF!</f>
        <v>#REF!</v>
      </c>
      <c r="D114" s="103" t="e">
        <f>#REF!</f>
        <v>#REF!</v>
      </c>
      <c r="E114" s="103" t="e">
        <f>#REF!</f>
        <v>#REF!</v>
      </c>
      <c r="F114" s="103" t="e">
        <f>#REF!</f>
        <v>#REF!</v>
      </c>
      <c r="G114" s="51"/>
    </row>
    <row r="115" spans="1:7" x14ac:dyDescent="0.2">
      <c r="A115" s="97"/>
      <c r="B115" s="19"/>
      <c r="C115" s="103" t="e">
        <f>#REF!</f>
        <v>#REF!</v>
      </c>
      <c r="D115" s="103" t="e">
        <f>#REF!</f>
        <v>#REF!</v>
      </c>
      <c r="E115" s="103" t="e">
        <f>#REF!</f>
        <v>#REF!</v>
      </c>
      <c r="F115" s="103" t="e">
        <f>#REF!</f>
        <v>#REF!</v>
      </c>
      <c r="G115" s="51"/>
    </row>
    <row r="116" spans="1:7" x14ac:dyDescent="0.2">
      <c r="A116" s="98" t="s">
        <v>156</v>
      </c>
      <c r="B116" s="71" t="s">
        <v>132</v>
      </c>
      <c r="C116" s="102" t="e">
        <f>#REF!</f>
        <v>#REF!</v>
      </c>
      <c r="D116" s="102" t="e">
        <f>#REF!</f>
        <v>#REF!</v>
      </c>
      <c r="E116" s="102" t="e">
        <f>#REF!</f>
        <v>#REF!</v>
      </c>
      <c r="F116" s="102" t="e">
        <f>#REF!</f>
        <v>#REF!</v>
      </c>
      <c r="G116" s="48"/>
    </row>
    <row r="117" spans="1:7" x14ac:dyDescent="0.2">
      <c r="A117" s="97" t="s">
        <v>172</v>
      </c>
      <c r="B117" s="19" t="s">
        <v>134</v>
      </c>
      <c r="C117" s="103" t="e">
        <f>#REF!</f>
        <v>#REF!</v>
      </c>
      <c r="D117" s="103" t="e">
        <f>#REF!</f>
        <v>#REF!</v>
      </c>
      <c r="E117" s="103" t="e">
        <f>#REF!</f>
        <v>#REF!</v>
      </c>
      <c r="F117" s="103" t="e">
        <f>#REF!</f>
        <v>#REF!</v>
      </c>
      <c r="G117" s="51"/>
    </row>
    <row r="118" spans="1:7" x14ac:dyDescent="0.2">
      <c r="A118" s="97" t="s">
        <v>172</v>
      </c>
      <c r="B118" s="19" t="s">
        <v>137</v>
      </c>
      <c r="C118" s="103" t="e">
        <f>#REF!</f>
        <v>#REF!</v>
      </c>
      <c r="D118" s="103" t="e">
        <f>#REF!</f>
        <v>#REF!</v>
      </c>
      <c r="E118" s="103" t="e">
        <f>#REF!</f>
        <v>#REF!</v>
      </c>
      <c r="F118" s="103" t="e">
        <f>#REF!</f>
        <v>#REF!</v>
      </c>
      <c r="G118" s="51"/>
    </row>
    <row r="119" spans="1:7" x14ac:dyDescent="0.2">
      <c r="A119" s="97" t="s">
        <v>172</v>
      </c>
      <c r="B119" s="19" t="s">
        <v>135</v>
      </c>
      <c r="C119" s="103" t="e">
        <f>#REF!</f>
        <v>#REF!</v>
      </c>
      <c r="D119" s="103" t="e">
        <f>#REF!</f>
        <v>#REF!</v>
      </c>
      <c r="E119" s="103" t="e">
        <f>#REF!</f>
        <v>#REF!</v>
      </c>
      <c r="F119" s="103" t="e">
        <f>#REF!</f>
        <v>#REF!</v>
      </c>
      <c r="G119" s="51"/>
    </row>
    <row r="120" spans="1:7" x14ac:dyDescent="0.2">
      <c r="A120" s="97" t="s">
        <v>172</v>
      </c>
      <c r="B120" s="19" t="s">
        <v>249</v>
      </c>
      <c r="C120" s="103" t="e">
        <f>#REF!</f>
        <v>#REF!</v>
      </c>
      <c r="D120" s="103" t="e">
        <f>#REF!</f>
        <v>#REF!</v>
      </c>
      <c r="E120" s="103" t="e">
        <f>#REF!</f>
        <v>#REF!</v>
      </c>
      <c r="F120" s="103" t="e">
        <f>#REF!</f>
        <v>#REF!</v>
      </c>
      <c r="G120" s="51"/>
    </row>
    <row r="121" spans="1:7" x14ac:dyDescent="0.2">
      <c r="A121" s="97" t="s">
        <v>171</v>
      </c>
      <c r="B121" s="19" t="s">
        <v>133</v>
      </c>
      <c r="C121" s="103" t="e">
        <f>#REF!</f>
        <v>#REF!</v>
      </c>
      <c r="D121" s="103" t="e">
        <f>#REF!</f>
        <v>#REF!</v>
      </c>
      <c r="E121" s="103" t="e">
        <f>#REF!</f>
        <v>#REF!</v>
      </c>
      <c r="F121" s="103" t="e">
        <f>#REF!</f>
        <v>#REF!</v>
      </c>
      <c r="G121" s="51"/>
    </row>
    <row r="122" spans="1:7" x14ac:dyDescent="0.2">
      <c r="A122" s="97" t="s">
        <v>173</v>
      </c>
      <c r="B122" s="19" t="s">
        <v>201</v>
      </c>
      <c r="C122" s="103" t="e">
        <f>#REF!</f>
        <v>#REF!</v>
      </c>
      <c r="D122" s="103" t="e">
        <f>#REF!</f>
        <v>#REF!</v>
      </c>
      <c r="E122" s="103" t="e">
        <f>#REF!</f>
        <v>#REF!</v>
      </c>
      <c r="F122" s="103" t="e">
        <f>#REF!</f>
        <v>#REF!</v>
      </c>
      <c r="G122" s="51"/>
    </row>
    <row r="123" spans="1:7" x14ac:dyDescent="0.2">
      <c r="A123" s="97" t="s">
        <v>173</v>
      </c>
      <c r="B123" s="17" t="s">
        <v>244</v>
      </c>
      <c r="C123" s="103" t="e">
        <f>#REF!</f>
        <v>#REF!</v>
      </c>
      <c r="D123" s="103" t="e">
        <f>#REF!</f>
        <v>#REF!</v>
      </c>
      <c r="E123" s="103" t="e">
        <f>#REF!</f>
        <v>#REF!</v>
      </c>
      <c r="F123" s="103" t="e">
        <f>#REF!</f>
        <v>#REF!</v>
      </c>
      <c r="G123" s="51"/>
    </row>
    <row r="124" spans="1:7" x14ac:dyDescent="0.2">
      <c r="A124" s="97" t="s">
        <v>174</v>
      </c>
      <c r="B124" s="19" t="s">
        <v>245</v>
      </c>
      <c r="C124" s="103" t="e">
        <f>#REF!</f>
        <v>#REF!</v>
      </c>
      <c r="D124" s="103" t="e">
        <f>#REF!</f>
        <v>#REF!</v>
      </c>
      <c r="E124" s="103" t="e">
        <f>#REF!</f>
        <v>#REF!</v>
      </c>
      <c r="F124" s="103" t="e">
        <f>#REF!</f>
        <v>#REF!</v>
      </c>
      <c r="G124" s="51"/>
    </row>
    <row r="125" spans="1:7" x14ac:dyDescent="0.2">
      <c r="A125" s="97" t="s">
        <v>174</v>
      </c>
      <c r="B125" s="19" t="s">
        <v>246</v>
      </c>
      <c r="C125" s="103" t="e">
        <f>#REF!</f>
        <v>#REF!</v>
      </c>
      <c r="D125" s="103" t="e">
        <f>#REF!</f>
        <v>#REF!</v>
      </c>
      <c r="E125" s="103" t="e">
        <f>#REF!</f>
        <v>#REF!</v>
      </c>
      <c r="F125" s="103" t="e">
        <f>#REF!</f>
        <v>#REF!</v>
      </c>
      <c r="G125" s="51"/>
    </row>
    <row r="126" spans="1:7" x14ac:dyDescent="0.2">
      <c r="A126" s="97" t="s">
        <v>174</v>
      </c>
      <c r="B126" s="19" t="s">
        <v>247</v>
      </c>
      <c r="C126" s="103" t="e">
        <f>#REF!</f>
        <v>#REF!</v>
      </c>
      <c r="D126" s="103" t="e">
        <f>#REF!</f>
        <v>#REF!</v>
      </c>
      <c r="E126" s="103" t="e">
        <f>#REF!</f>
        <v>#REF!</v>
      </c>
      <c r="F126" s="103" t="e">
        <f>#REF!</f>
        <v>#REF!</v>
      </c>
      <c r="G126" s="51"/>
    </row>
    <row r="127" spans="1:7" x14ac:dyDescent="0.2">
      <c r="A127" s="19" t="s">
        <v>174</v>
      </c>
      <c r="B127" s="19" t="s">
        <v>248</v>
      </c>
      <c r="C127" s="103" t="e">
        <f>#REF!</f>
        <v>#REF!</v>
      </c>
      <c r="D127" s="103" t="e">
        <f>#REF!</f>
        <v>#REF!</v>
      </c>
      <c r="E127" s="103" t="e">
        <f>#REF!</f>
        <v>#REF!</v>
      </c>
      <c r="F127" s="103" t="e">
        <f>#REF!</f>
        <v>#REF!</v>
      </c>
      <c r="G127" s="51"/>
    </row>
    <row r="128" spans="1:7" x14ac:dyDescent="0.2">
      <c r="A128" s="97"/>
      <c r="B128" s="19"/>
      <c r="C128" s="103" t="e">
        <f>#REF!</f>
        <v>#REF!</v>
      </c>
      <c r="D128" s="103" t="e">
        <f>#REF!</f>
        <v>#REF!</v>
      </c>
      <c r="E128" s="103" t="e">
        <f>#REF!</f>
        <v>#REF!</v>
      </c>
      <c r="F128" s="103" t="e">
        <f>#REF!</f>
        <v>#REF!</v>
      </c>
      <c r="G128" s="51"/>
    </row>
    <row r="129" spans="1:7" x14ac:dyDescent="0.2">
      <c r="A129" s="97"/>
      <c r="B129" s="19"/>
      <c r="C129" s="103" t="e">
        <f>#REF!</f>
        <v>#REF!</v>
      </c>
      <c r="D129" s="103" t="e">
        <f>#REF!</f>
        <v>#REF!</v>
      </c>
      <c r="E129" s="103" t="e">
        <f>#REF!</f>
        <v>#REF!</v>
      </c>
      <c r="F129" s="103" t="e">
        <f>#REF!</f>
        <v>#REF!</v>
      </c>
      <c r="G129" s="51"/>
    </row>
    <row r="130" spans="1:7" x14ac:dyDescent="0.2">
      <c r="A130" s="98" t="s">
        <v>157</v>
      </c>
      <c r="B130" s="71" t="s">
        <v>150</v>
      </c>
      <c r="C130" s="102" t="e">
        <f>#REF!</f>
        <v>#REF!</v>
      </c>
      <c r="D130" s="102" t="e">
        <f>#REF!</f>
        <v>#REF!</v>
      </c>
      <c r="E130" s="102" t="e">
        <f>#REF!</f>
        <v>#REF!</v>
      </c>
      <c r="F130" s="102" t="e">
        <f>#REF!</f>
        <v>#REF!</v>
      </c>
      <c r="G130" s="27"/>
    </row>
    <row r="131" spans="1:7" x14ac:dyDescent="0.2">
      <c r="A131" s="97" t="s">
        <v>169</v>
      </c>
      <c r="B131" s="19" t="s">
        <v>151</v>
      </c>
      <c r="C131" s="103" t="e">
        <f>#REF!</f>
        <v>#REF!</v>
      </c>
      <c r="D131" s="103" t="e">
        <f>#REF!</f>
        <v>#REF!</v>
      </c>
      <c r="E131" s="103" t="e">
        <f>#REF!</f>
        <v>#REF!</v>
      </c>
      <c r="F131" s="103" t="e">
        <f>#REF!</f>
        <v>#REF!</v>
      </c>
      <c r="G131" s="17"/>
    </row>
    <row r="132" spans="1:7" x14ac:dyDescent="0.2">
      <c r="A132" s="97"/>
      <c r="B132" s="19"/>
      <c r="C132" s="103" t="e">
        <f>#REF!</f>
        <v>#REF!</v>
      </c>
      <c r="D132" s="103" t="e">
        <f>#REF!</f>
        <v>#REF!</v>
      </c>
      <c r="E132" s="103" t="e">
        <f>#REF!</f>
        <v>#REF!</v>
      </c>
      <c r="F132" s="103" t="e">
        <f>#REF!</f>
        <v>#REF!</v>
      </c>
      <c r="G132" s="17"/>
    </row>
    <row r="133" spans="1:7" x14ac:dyDescent="0.2">
      <c r="A133" s="97"/>
      <c r="B133" s="19"/>
      <c r="C133" s="103" t="e">
        <f>#REF!</f>
        <v>#REF!</v>
      </c>
      <c r="D133" s="103" t="e">
        <f>#REF!</f>
        <v>#REF!</v>
      </c>
      <c r="E133" s="103" t="e">
        <f>#REF!</f>
        <v>#REF!</v>
      </c>
      <c r="F133" s="103" t="e">
        <f>#REF!</f>
        <v>#REF!</v>
      </c>
      <c r="G133" s="51"/>
    </row>
    <row r="134" spans="1:7" x14ac:dyDescent="0.2">
      <c r="A134" s="98" t="s">
        <v>157</v>
      </c>
      <c r="B134" s="71" t="s">
        <v>150</v>
      </c>
      <c r="C134" s="102" t="e">
        <f>#REF!</f>
        <v>#REF!</v>
      </c>
      <c r="D134" s="102" t="e">
        <f>#REF!</f>
        <v>#REF!</v>
      </c>
      <c r="E134" s="102" t="e">
        <f>#REF!</f>
        <v>#REF!</v>
      </c>
      <c r="F134" s="102" t="e">
        <f>#REF!</f>
        <v>#REF!</v>
      </c>
      <c r="G134" s="27"/>
    </row>
    <row r="135" spans="1:7" x14ac:dyDescent="0.2">
      <c r="A135" s="97" t="s">
        <v>169</v>
      </c>
      <c r="B135" s="19" t="s">
        <v>151</v>
      </c>
      <c r="C135" s="103" t="e">
        <f>#REF!</f>
        <v>#REF!</v>
      </c>
      <c r="D135" s="103" t="e">
        <f>#REF!</f>
        <v>#REF!</v>
      </c>
      <c r="E135" s="103" t="e">
        <f>#REF!</f>
        <v>#REF!</v>
      </c>
      <c r="F135" s="103" t="e">
        <f>#REF!</f>
        <v>#REF!</v>
      </c>
      <c r="G135" s="17"/>
    </row>
    <row r="136" spans="1:7" x14ac:dyDescent="0.2">
      <c r="A136" s="97"/>
      <c r="B136" s="19"/>
      <c r="C136" s="103" t="e">
        <f>#REF!</f>
        <v>#REF!</v>
      </c>
      <c r="D136" s="103" t="e">
        <f>#REF!</f>
        <v>#REF!</v>
      </c>
      <c r="E136" s="103" t="e">
        <f>#REF!</f>
        <v>#REF!</v>
      </c>
      <c r="F136" s="103" t="e">
        <f>#REF!</f>
        <v>#REF!</v>
      </c>
      <c r="G136" s="17"/>
    </row>
    <row r="137" spans="1:7" x14ac:dyDescent="0.2">
      <c r="A137" s="38"/>
      <c r="B137" s="32"/>
      <c r="C137" s="32"/>
      <c r="D137" s="32"/>
    </row>
    <row r="139" spans="1:7" x14ac:dyDescent="0.2">
      <c r="A139" s="29"/>
      <c r="B139" s="32"/>
      <c r="C139" s="32"/>
      <c r="D139" s="32"/>
      <c r="G139" s="234"/>
    </row>
    <row r="140" spans="1:7" x14ac:dyDescent="0.2">
      <c r="G140" s="232"/>
    </row>
    <row r="149" spans="2:4" x14ac:dyDescent="0.2">
      <c r="B149" s="39"/>
      <c r="C149" s="39"/>
      <c r="D149" s="39"/>
    </row>
    <row r="150" spans="2:4" x14ac:dyDescent="0.2">
      <c r="B150" s="40"/>
      <c r="C150" s="40"/>
      <c r="D150" s="40"/>
    </row>
    <row r="158" spans="2:4" x14ac:dyDescent="0.2">
      <c r="B158" s="41"/>
      <c r="C158" s="41"/>
      <c r="D158" s="41"/>
    </row>
    <row r="163" spans="2:4" x14ac:dyDescent="0.2">
      <c r="B163" s="41"/>
      <c r="C163" s="41"/>
      <c r="D163" s="41"/>
    </row>
    <row r="168" spans="2:4" x14ac:dyDescent="0.2">
      <c r="B168" s="30"/>
      <c r="C168" s="30"/>
      <c r="D168" s="30"/>
    </row>
  </sheetData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opLeftCell="A78" workbookViewId="0">
      <selection activeCell="F4" sqref="F4:G4"/>
    </sheetView>
  </sheetViews>
  <sheetFormatPr defaultRowHeight="12.75" x14ac:dyDescent="0.2"/>
  <cols>
    <col min="1" max="1" width="34.5703125" bestFit="1" customWidth="1"/>
    <col min="2" max="2" width="17.42578125" style="457" customWidth="1"/>
    <col min="3" max="3" width="34.28515625" customWidth="1"/>
    <col min="4" max="4" width="24.42578125" bestFit="1" customWidth="1"/>
    <col min="5" max="5" width="15.85546875" style="3" customWidth="1"/>
    <col min="6" max="8" width="15.85546875" style="1" customWidth="1"/>
  </cols>
  <sheetData>
    <row r="1" spans="1:8" s="458" customFormat="1" ht="38.25" x14ac:dyDescent="0.2">
      <c r="A1" s="458" t="s">
        <v>1633</v>
      </c>
      <c r="B1" s="459" t="s">
        <v>1658</v>
      </c>
      <c r="C1" s="458" t="s">
        <v>1659</v>
      </c>
      <c r="D1" s="458" t="s">
        <v>791</v>
      </c>
      <c r="E1" s="461" t="s">
        <v>1636</v>
      </c>
      <c r="F1" s="460" t="s">
        <v>1637</v>
      </c>
      <c r="G1" s="460" t="s">
        <v>1638</v>
      </c>
      <c r="H1" s="460" t="s">
        <v>1639</v>
      </c>
    </row>
    <row r="2" spans="1:8" x14ac:dyDescent="0.2">
      <c r="A2" t="s">
        <v>765</v>
      </c>
      <c r="B2" s="457" t="s">
        <v>1640</v>
      </c>
      <c r="C2" t="s">
        <v>1641</v>
      </c>
      <c r="D2" t="s">
        <v>668</v>
      </c>
      <c r="E2" s="3">
        <v>198636</v>
      </c>
      <c r="F2" s="1">
        <v>0</v>
      </c>
      <c r="G2" s="1">
        <v>198636</v>
      </c>
      <c r="H2" s="1">
        <v>0</v>
      </c>
    </row>
    <row r="3" spans="1:8" x14ac:dyDescent="0.2">
      <c r="A3" t="s">
        <v>864</v>
      </c>
      <c r="B3" s="457" t="s">
        <v>1642</v>
      </c>
      <c r="C3" t="s">
        <v>864</v>
      </c>
      <c r="D3" t="s">
        <v>668</v>
      </c>
      <c r="E3" s="3">
        <v>98097</v>
      </c>
      <c r="F3" s="1">
        <v>0</v>
      </c>
      <c r="G3" s="1">
        <v>98097</v>
      </c>
      <c r="H3" s="1">
        <v>0</v>
      </c>
    </row>
    <row r="4" spans="1:8" x14ac:dyDescent="0.2">
      <c r="A4" t="s">
        <v>669</v>
      </c>
      <c r="B4" s="457" t="s">
        <v>1643</v>
      </c>
      <c r="C4" t="s">
        <v>1644</v>
      </c>
      <c r="D4" t="s">
        <v>668</v>
      </c>
      <c r="E4" s="3">
        <v>1578100.7</v>
      </c>
      <c r="F4" s="1">
        <v>83918</v>
      </c>
      <c r="G4" s="1">
        <v>1494182.7</v>
      </c>
      <c r="H4" s="1">
        <v>92000</v>
      </c>
    </row>
    <row r="5" spans="1:8" x14ac:dyDescent="0.2">
      <c r="A5" t="s">
        <v>669</v>
      </c>
      <c r="B5" s="457" t="s">
        <v>1643</v>
      </c>
      <c r="C5" t="s">
        <v>1644</v>
      </c>
      <c r="D5" t="s">
        <v>679</v>
      </c>
      <c r="E5" s="3">
        <v>6839458</v>
      </c>
      <c r="F5" s="1">
        <v>5861331</v>
      </c>
      <c r="G5" s="1">
        <v>978127</v>
      </c>
      <c r="H5" s="1">
        <v>0</v>
      </c>
    </row>
    <row r="6" spans="1:8" x14ac:dyDescent="0.2">
      <c r="A6" t="s">
        <v>902</v>
      </c>
      <c r="B6" s="457" t="s">
        <v>1645</v>
      </c>
      <c r="C6" t="s">
        <v>902</v>
      </c>
      <c r="D6" t="s">
        <v>668</v>
      </c>
      <c r="E6" s="3">
        <v>215483</v>
      </c>
      <c r="F6" s="1">
        <v>0</v>
      </c>
      <c r="G6" s="1">
        <v>215483</v>
      </c>
      <c r="H6" s="1">
        <v>0</v>
      </c>
    </row>
    <row r="7" spans="1:8" x14ac:dyDescent="0.2">
      <c r="A7" t="s">
        <v>1321</v>
      </c>
      <c r="B7" s="457" t="s">
        <v>1646</v>
      </c>
      <c r="C7" t="s">
        <v>1117</v>
      </c>
      <c r="D7" t="s">
        <v>668</v>
      </c>
      <c r="E7" s="3">
        <v>36248</v>
      </c>
      <c r="F7" s="1">
        <v>0</v>
      </c>
      <c r="G7" s="1">
        <v>36248</v>
      </c>
      <c r="H7" s="1">
        <v>0</v>
      </c>
    </row>
    <row r="8" spans="1:8" x14ac:dyDescent="0.2">
      <c r="A8" t="s">
        <v>1117</v>
      </c>
      <c r="B8" s="457" t="s">
        <v>1646</v>
      </c>
      <c r="C8" t="s">
        <v>1117</v>
      </c>
      <c r="D8" t="s">
        <v>668</v>
      </c>
      <c r="E8" s="3">
        <v>345002</v>
      </c>
      <c r="F8" s="1">
        <v>0</v>
      </c>
      <c r="G8" s="1">
        <v>345002</v>
      </c>
      <c r="H8" s="1">
        <v>4920</v>
      </c>
    </row>
    <row r="9" spans="1:8" x14ac:dyDescent="0.2">
      <c r="A9" t="s">
        <v>1117</v>
      </c>
      <c r="B9" s="457" t="s">
        <v>1646</v>
      </c>
      <c r="C9" t="s">
        <v>1117</v>
      </c>
      <c r="D9" t="s">
        <v>679</v>
      </c>
      <c r="E9" s="3">
        <v>85356</v>
      </c>
      <c r="F9" s="1">
        <v>0</v>
      </c>
      <c r="G9" s="1">
        <v>85356</v>
      </c>
      <c r="H9" s="1">
        <v>0</v>
      </c>
    </row>
    <row r="10" spans="1:8" x14ac:dyDescent="0.2">
      <c r="A10" t="s">
        <v>1349</v>
      </c>
      <c r="B10" s="510">
        <v>16</v>
      </c>
      <c r="C10" s="511" t="s">
        <v>2201</v>
      </c>
      <c r="D10" t="s">
        <v>668</v>
      </c>
      <c r="E10" s="3">
        <v>87186</v>
      </c>
      <c r="F10" s="1">
        <v>0</v>
      </c>
      <c r="G10" s="1">
        <v>87186</v>
      </c>
      <c r="H10" s="1">
        <v>4220</v>
      </c>
    </row>
    <row r="11" spans="1:8" x14ac:dyDescent="0.2">
      <c r="A11" t="s">
        <v>1349</v>
      </c>
      <c r="B11" s="457">
        <v>13</v>
      </c>
      <c r="C11" t="s">
        <v>1348</v>
      </c>
      <c r="D11" t="s">
        <v>668</v>
      </c>
      <c r="E11" s="3">
        <v>153692</v>
      </c>
      <c r="F11" s="1">
        <v>0</v>
      </c>
      <c r="G11" s="1">
        <v>153692</v>
      </c>
      <c r="H11" s="1">
        <v>6312</v>
      </c>
    </row>
    <row r="12" spans="1:8" x14ac:dyDescent="0.2">
      <c r="A12" t="s">
        <v>1349</v>
      </c>
      <c r="B12" s="457">
        <v>14</v>
      </c>
      <c r="C12" t="s">
        <v>522</v>
      </c>
      <c r="D12" t="s">
        <v>668</v>
      </c>
      <c r="E12" s="3">
        <v>55959</v>
      </c>
      <c r="F12" s="1">
        <v>0</v>
      </c>
      <c r="G12" s="1">
        <v>55959</v>
      </c>
      <c r="H12" s="1">
        <v>3884</v>
      </c>
    </row>
    <row r="13" spans="1:8" x14ac:dyDescent="0.2">
      <c r="A13" t="s">
        <v>1349</v>
      </c>
      <c r="B13" s="457">
        <v>15</v>
      </c>
      <c r="C13" t="s">
        <v>524</v>
      </c>
      <c r="D13" t="s">
        <v>668</v>
      </c>
      <c r="E13" s="3">
        <v>112479</v>
      </c>
      <c r="F13" s="1">
        <v>0</v>
      </c>
      <c r="G13" s="1">
        <v>112479</v>
      </c>
      <c r="H13" s="1">
        <v>4903</v>
      </c>
    </row>
    <row r="14" spans="1:8" x14ac:dyDescent="0.2">
      <c r="A14" t="s">
        <v>1349</v>
      </c>
      <c r="B14" s="510">
        <v>16</v>
      </c>
      <c r="C14" s="511" t="s">
        <v>2201</v>
      </c>
      <c r="D14" t="s">
        <v>668</v>
      </c>
      <c r="E14" s="3">
        <v>62759</v>
      </c>
      <c r="F14" s="1">
        <v>0</v>
      </c>
      <c r="G14" s="1">
        <v>62759</v>
      </c>
      <c r="H14" s="1">
        <v>2382</v>
      </c>
    </row>
    <row r="15" spans="1:8" x14ac:dyDescent="0.2">
      <c r="A15" t="s">
        <v>1349</v>
      </c>
      <c r="B15" s="457">
        <v>20</v>
      </c>
      <c r="C15" t="s">
        <v>527</v>
      </c>
      <c r="D15" t="s">
        <v>668</v>
      </c>
      <c r="E15" s="3">
        <v>125394</v>
      </c>
      <c r="F15" s="1">
        <v>0</v>
      </c>
      <c r="G15" s="1">
        <v>125394</v>
      </c>
      <c r="H15" s="1">
        <v>5569</v>
      </c>
    </row>
    <row r="16" spans="1:8" x14ac:dyDescent="0.2">
      <c r="A16" t="s">
        <v>1349</v>
      </c>
      <c r="B16" s="457">
        <v>28</v>
      </c>
      <c r="C16" t="s">
        <v>532</v>
      </c>
      <c r="D16" t="s">
        <v>668</v>
      </c>
      <c r="E16" s="3">
        <v>43921</v>
      </c>
      <c r="F16" s="1">
        <v>0</v>
      </c>
      <c r="G16" s="1">
        <v>43921</v>
      </c>
      <c r="H16" s="1">
        <v>3427</v>
      </c>
    </row>
    <row r="17" spans="1:8" x14ac:dyDescent="0.2">
      <c r="A17" t="s">
        <v>1349</v>
      </c>
      <c r="B17" s="457">
        <v>29</v>
      </c>
      <c r="C17" t="s">
        <v>533</v>
      </c>
      <c r="D17" t="s">
        <v>668</v>
      </c>
      <c r="E17" s="3">
        <v>66833</v>
      </c>
      <c r="F17" s="1">
        <v>0</v>
      </c>
      <c r="G17" s="1">
        <v>66833</v>
      </c>
      <c r="H17" s="1">
        <v>1838</v>
      </c>
    </row>
    <row r="18" spans="1:8" x14ac:dyDescent="0.2">
      <c r="A18" t="s">
        <v>1349</v>
      </c>
      <c r="B18" s="457">
        <v>37</v>
      </c>
      <c r="C18" t="s">
        <v>536</v>
      </c>
      <c r="D18" t="s">
        <v>668</v>
      </c>
      <c r="E18" s="3">
        <v>19924</v>
      </c>
      <c r="F18" s="1">
        <v>0</v>
      </c>
      <c r="G18" s="1">
        <v>19924</v>
      </c>
      <c r="H18" s="1">
        <v>300</v>
      </c>
    </row>
    <row r="19" spans="1:8" x14ac:dyDescent="0.2">
      <c r="A19" t="s">
        <v>1349</v>
      </c>
      <c r="B19" s="457">
        <v>42</v>
      </c>
      <c r="C19" t="s">
        <v>538</v>
      </c>
      <c r="D19" t="s">
        <v>668</v>
      </c>
      <c r="E19" s="3">
        <v>45213</v>
      </c>
      <c r="F19" s="1">
        <v>0</v>
      </c>
      <c r="G19" s="1">
        <v>45213</v>
      </c>
      <c r="H19" s="1">
        <v>2340</v>
      </c>
    </row>
    <row r="20" spans="1:8" x14ac:dyDescent="0.2">
      <c r="A20" t="s">
        <v>1349</v>
      </c>
      <c r="B20" s="457">
        <v>47</v>
      </c>
      <c r="C20" t="s">
        <v>526</v>
      </c>
      <c r="D20" t="s">
        <v>668</v>
      </c>
      <c r="E20" s="3">
        <v>338916</v>
      </c>
      <c r="F20" s="1">
        <v>0</v>
      </c>
      <c r="G20" s="1">
        <v>338916</v>
      </c>
      <c r="H20" s="1">
        <v>6256</v>
      </c>
    </row>
    <row r="21" spans="1:8" x14ac:dyDescent="0.2">
      <c r="A21" t="s">
        <v>1349</v>
      </c>
      <c r="B21" s="457">
        <v>48</v>
      </c>
      <c r="C21" t="s">
        <v>528</v>
      </c>
      <c r="D21" t="s">
        <v>668</v>
      </c>
      <c r="E21" s="3">
        <v>302509</v>
      </c>
      <c r="F21" s="1">
        <v>0</v>
      </c>
      <c r="G21" s="1">
        <v>302509</v>
      </c>
      <c r="H21" s="1">
        <v>28505</v>
      </c>
    </row>
    <row r="22" spans="1:8" x14ac:dyDescent="0.2">
      <c r="A22" t="s">
        <v>1349</v>
      </c>
      <c r="B22" s="457">
        <v>49</v>
      </c>
      <c r="C22" t="s">
        <v>529</v>
      </c>
      <c r="D22" t="s">
        <v>668</v>
      </c>
      <c r="E22" s="3">
        <v>59916</v>
      </c>
      <c r="F22" s="1">
        <v>0</v>
      </c>
      <c r="G22" s="1">
        <v>59916</v>
      </c>
      <c r="H22" s="1">
        <v>0</v>
      </c>
    </row>
    <row r="23" spans="1:8" x14ac:dyDescent="0.2">
      <c r="A23" t="s">
        <v>1349</v>
      </c>
      <c r="B23" s="457">
        <v>53</v>
      </c>
      <c r="C23" t="s">
        <v>537</v>
      </c>
      <c r="D23" t="s">
        <v>668</v>
      </c>
      <c r="E23" s="3">
        <v>102827</v>
      </c>
      <c r="F23" s="1">
        <v>0</v>
      </c>
      <c r="G23" s="1">
        <v>102827</v>
      </c>
      <c r="H23" s="1">
        <v>5058</v>
      </c>
    </row>
    <row r="24" spans="1:8" x14ac:dyDescent="0.2">
      <c r="A24" t="s">
        <v>1349</v>
      </c>
      <c r="B24" s="457">
        <v>54</v>
      </c>
      <c r="C24" t="s">
        <v>789</v>
      </c>
      <c r="D24" t="s">
        <v>668</v>
      </c>
      <c r="E24" s="3">
        <v>93424</v>
      </c>
      <c r="F24" s="1">
        <v>0</v>
      </c>
      <c r="G24" s="1">
        <v>93424</v>
      </c>
      <c r="H24" s="1">
        <v>5148</v>
      </c>
    </row>
    <row r="25" spans="1:8" x14ac:dyDescent="0.2">
      <c r="A25" t="s">
        <v>1349</v>
      </c>
      <c r="B25" s="457">
        <v>55</v>
      </c>
      <c r="C25" t="s">
        <v>629</v>
      </c>
      <c r="D25" t="s">
        <v>668</v>
      </c>
      <c r="E25" s="3">
        <v>20681</v>
      </c>
      <c r="F25" s="1">
        <v>0</v>
      </c>
      <c r="G25" s="1">
        <v>20681</v>
      </c>
      <c r="H25" s="1">
        <v>600</v>
      </c>
    </row>
    <row r="26" spans="1:8" x14ac:dyDescent="0.2">
      <c r="A26" t="s">
        <v>1349</v>
      </c>
      <c r="B26" s="457">
        <v>56</v>
      </c>
      <c r="C26" t="s">
        <v>790</v>
      </c>
      <c r="D26" t="s">
        <v>668</v>
      </c>
      <c r="E26" s="3">
        <v>59474</v>
      </c>
      <c r="F26" s="1">
        <v>0</v>
      </c>
      <c r="G26" s="1">
        <v>59474</v>
      </c>
      <c r="H26" s="1">
        <v>1166</v>
      </c>
    </row>
    <row r="27" spans="1:8" x14ac:dyDescent="0.2">
      <c r="A27" t="s">
        <v>1349</v>
      </c>
      <c r="B27" s="457">
        <v>58</v>
      </c>
      <c r="C27" t="s">
        <v>535</v>
      </c>
      <c r="D27" t="s">
        <v>668</v>
      </c>
      <c r="E27" s="3">
        <v>370511</v>
      </c>
      <c r="F27" s="1">
        <v>0</v>
      </c>
      <c r="G27" s="1">
        <v>370511</v>
      </c>
      <c r="H27" s="1">
        <v>11340</v>
      </c>
    </row>
    <row r="28" spans="1:8" x14ac:dyDescent="0.2">
      <c r="A28" t="s">
        <v>1349</v>
      </c>
      <c r="B28" s="457">
        <v>59</v>
      </c>
      <c r="C28" t="s">
        <v>666</v>
      </c>
      <c r="D28" t="s">
        <v>668</v>
      </c>
      <c r="E28" s="3">
        <v>13221</v>
      </c>
      <c r="F28" s="1">
        <v>0</v>
      </c>
      <c r="G28" s="1">
        <v>13221</v>
      </c>
      <c r="H28" s="1">
        <v>739</v>
      </c>
    </row>
    <row r="29" spans="1:8" x14ac:dyDescent="0.2">
      <c r="A29" t="s">
        <v>1349</v>
      </c>
      <c r="B29" s="457">
        <v>82</v>
      </c>
      <c r="C29" t="s">
        <v>664</v>
      </c>
      <c r="D29" t="s">
        <v>668</v>
      </c>
      <c r="E29" s="3">
        <v>36667</v>
      </c>
      <c r="F29" s="1">
        <v>0</v>
      </c>
      <c r="G29" s="1">
        <v>36667</v>
      </c>
      <c r="H29" s="1">
        <v>0</v>
      </c>
    </row>
    <row r="30" spans="1:8" x14ac:dyDescent="0.2">
      <c r="A30" t="s">
        <v>1349</v>
      </c>
      <c r="B30" s="457">
        <v>94</v>
      </c>
      <c r="C30" t="s">
        <v>665</v>
      </c>
      <c r="D30" t="s">
        <v>668</v>
      </c>
      <c r="E30" s="3">
        <v>5524</v>
      </c>
      <c r="F30" s="1">
        <v>0</v>
      </c>
      <c r="G30" s="1">
        <v>5524</v>
      </c>
      <c r="H30" s="1">
        <v>456</v>
      </c>
    </row>
    <row r="31" spans="1:8" x14ac:dyDescent="0.2">
      <c r="A31" t="s">
        <v>936</v>
      </c>
      <c r="B31" s="457" t="s">
        <v>1648</v>
      </c>
      <c r="C31" t="s">
        <v>936</v>
      </c>
      <c r="D31" t="s">
        <v>668</v>
      </c>
      <c r="E31" s="3">
        <v>1751576</v>
      </c>
      <c r="F31" s="1">
        <v>25049</v>
      </c>
      <c r="G31" s="1">
        <v>1726527</v>
      </c>
      <c r="H31" s="1">
        <v>0</v>
      </c>
    </row>
    <row r="32" spans="1:8" x14ac:dyDescent="0.2">
      <c r="A32" t="s">
        <v>916</v>
      </c>
      <c r="B32" s="457" t="s">
        <v>1649</v>
      </c>
      <c r="C32" t="s">
        <v>916</v>
      </c>
      <c r="D32" t="s">
        <v>668</v>
      </c>
      <c r="E32" s="3">
        <v>48840</v>
      </c>
      <c r="F32" s="1">
        <v>0</v>
      </c>
      <c r="G32" s="1">
        <v>48840</v>
      </c>
      <c r="H32" s="1">
        <v>0</v>
      </c>
    </row>
    <row r="33" spans="1:8" x14ac:dyDescent="0.2">
      <c r="A33" t="s">
        <v>916</v>
      </c>
      <c r="B33" s="457" t="s">
        <v>1649</v>
      </c>
      <c r="C33" t="s">
        <v>916</v>
      </c>
      <c r="D33" t="s">
        <v>679</v>
      </c>
      <c r="E33" s="3">
        <v>32179</v>
      </c>
      <c r="F33" s="1">
        <v>25049</v>
      </c>
      <c r="G33" s="1">
        <v>7130</v>
      </c>
      <c r="H33" s="1">
        <v>0</v>
      </c>
    </row>
    <row r="34" spans="1:8" x14ac:dyDescent="0.2">
      <c r="A34" t="s">
        <v>1650</v>
      </c>
      <c r="B34" s="457" t="s">
        <v>1651</v>
      </c>
      <c r="C34" t="s">
        <v>1037</v>
      </c>
      <c r="D34" t="s">
        <v>668</v>
      </c>
      <c r="E34" s="3">
        <v>1785</v>
      </c>
      <c r="F34" s="1">
        <v>0</v>
      </c>
      <c r="G34" s="1">
        <v>1785</v>
      </c>
      <c r="H34" s="1">
        <v>0</v>
      </c>
    </row>
    <row r="35" spans="1:8" x14ac:dyDescent="0.2">
      <c r="A35" t="s">
        <v>684</v>
      </c>
      <c r="B35" s="457" t="s">
        <v>1652</v>
      </c>
      <c r="C35" t="s">
        <v>864</v>
      </c>
      <c r="D35" t="s">
        <v>668</v>
      </c>
      <c r="E35" s="3">
        <v>3672</v>
      </c>
      <c r="F35" s="1">
        <v>0</v>
      </c>
      <c r="G35" s="1">
        <v>3672</v>
      </c>
      <c r="H35" s="1">
        <v>0</v>
      </c>
    </row>
    <row r="36" spans="1:8" x14ac:dyDescent="0.2">
      <c r="A36" t="s">
        <v>684</v>
      </c>
      <c r="B36" s="457" t="s">
        <v>1652</v>
      </c>
      <c r="C36" t="s">
        <v>684</v>
      </c>
      <c r="D36" t="s">
        <v>800</v>
      </c>
      <c r="E36" s="3">
        <v>7386098</v>
      </c>
      <c r="F36" s="1">
        <v>3123524</v>
      </c>
      <c r="G36" s="1">
        <v>4262574</v>
      </c>
      <c r="H36" s="1">
        <v>0</v>
      </c>
    </row>
    <row r="37" spans="1:8" x14ac:dyDescent="0.2">
      <c r="A37" t="s">
        <v>684</v>
      </c>
      <c r="B37" s="457" t="s">
        <v>1652</v>
      </c>
      <c r="C37" t="s">
        <v>684</v>
      </c>
      <c r="D37" t="s">
        <v>987</v>
      </c>
      <c r="E37" s="3">
        <v>3323524</v>
      </c>
      <c r="F37" s="1">
        <v>3123524</v>
      </c>
      <c r="G37" s="1">
        <v>200000</v>
      </c>
      <c r="H37" s="1">
        <v>0</v>
      </c>
    </row>
    <row r="38" spans="1:8" x14ac:dyDescent="0.2">
      <c r="A38" t="s">
        <v>684</v>
      </c>
      <c r="B38" s="457" t="s">
        <v>1652</v>
      </c>
      <c r="C38" t="s">
        <v>684</v>
      </c>
      <c r="D38" t="s">
        <v>668</v>
      </c>
      <c r="E38" s="3">
        <v>1605324</v>
      </c>
      <c r="F38" s="1">
        <v>336647</v>
      </c>
      <c r="G38" s="1">
        <v>1268677</v>
      </c>
      <c r="H38" s="1">
        <v>0</v>
      </c>
    </row>
    <row r="39" spans="1:8" x14ac:dyDescent="0.2">
      <c r="A39" t="s">
        <v>684</v>
      </c>
      <c r="B39" s="457" t="s">
        <v>1652</v>
      </c>
      <c r="C39" t="s">
        <v>684</v>
      </c>
      <c r="D39" t="s">
        <v>679</v>
      </c>
      <c r="E39" s="3">
        <v>909450</v>
      </c>
      <c r="F39" s="1">
        <v>336647</v>
      </c>
      <c r="G39" s="1">
        <v>572803</v>
      </c>
      <c r="H39" s="1">
        <v>0</v>
      </c>
    </row>
    <row r="40" spans="1:8" x14ac:dyDescent="0.2">
      <c r="A40" t="s">
        <v>963</v>
      </c>
      <c r="B40" s="457" t="s">
        <v>1653</v>
      </c>
      <c r="C40" t="s">
        <v>963</v>
      </c>
      <c r="D40" t="s">
        <v>668</v>
      </c>
      <c r="E40" s="3">
        <v>21790</v>
      </c>
      <c r="F40" s="1">
        <v>6000</v>
      </c>
      <c r="G40" s="1">
        <v>15790</v>
      </c>
      <c r="H40" s="1">
        <v>0</v>
      </c>
    </row>
    <row r="41" spans="1:8" x14ac:dyDescent="0.2">
      <c r="A41" t="s">
        <v>963</v>
      </c>
      <c r="B41" s="457" t="s">
        <v>1653</v>
      </c>
      <c r="C41" t="s">
        <v>963</v>
      </c>
      <c r="D41" t="s">
        <v>679</v>
      </c>
      <c r="E41" s="3">
        <v>6000</v>
      </c>
      <c r="F41" s="1">
        <v>6000</v>
      </c>
      <c r="G41" s="1">
        <v>0</v>
      </c>
      <c r="H41" s="1">
        <v>0</v>
      </c>
    </row>
    <row r="42" spans="1:8" x14ac:dyDescent="0.2">
      <c r="A42" t="s">
        <v>846</v>
      </c>
      <c r="B42" s="457" t="s">
        <v>1654</v>
      </c>
      <c r="C42" t="s">
        <v>846</v>
      </c>
      <c r="D42" t="s">
        <v>668</v>
      </c>
      <c r="E42" s="3">
        <v>171991</v>
      </c>
      <c r="F42" s="1">
        <v>12500</v>
      </c>
      <c r="G42" s="1">
        <v>159491</v>
      </c>
      <c r="H42" s="1">
        <v>0</v>
      </c>
    </row>
    <row r="43" spans="1:8" x14ac:dyDescent="0.2">
      <c r="A43" t="s">
        <v>846</v>
      </c>
      <c r="B43" s="457" t="s">
        <v>1654</v>
      </c>
      <c r="C43" t="s">
        <v>846</v>
      </c>
      <c r="D43" t="s">
        <v>679</v>
      </c>
      <c r="E43" s="3">
        <v>23800</v>
      </c>
      <c r="F43" s="1">
        <v>12500</v>
      </c>
      <c r="G43" s="1">
        <v>11300</v>
      </c>
      <c r="H43" s="1">
        <v>0</v>
      </c>
    </row>
    <row r="44" spans="1:8" x14ac:dyDescent="0.2">
      <c r="A44" t="s">
        <v>970</v>
      </c>
      <c r="B44" s="457" t="s">
        <v>1655</v>
      </c>
      <c r="C44" t="s">
        <v>970</v>
      </c>
      <c r="D44" t="s">
        <v>1029</v>
      </c>
      <c r="E44" s="3">
        <v>2000000</v>
      </c>
      <c r="F44" s="1">
        <v>0</v>
      </c>
      <c r="G44" s="1">
        <v>2000000</v>
      </c>
      <c r="H44" s="1">
        <v>0</v>
      </c>
    </row>
    <row r="45" spans="1:8" x14ac:dyDescent="0.2">
      <c r="A45" t="s">
        <v>970</v>
      </c>
      <c r="B45" s="457" t="s">
        <v>1655</v>
      </c>
      <c r="C45" t="s">
        <v>970</v>
      </c>
      <c r="D45" t="s">
        <v>800</v>
      </c>
      <c r="E45" s="3">
        <v>152548.49</v>
      </c>
      <c r="F45" s="1">
        <v>0</v>
      </c>
      <c r="G45" s="1">
        <v>152548.49</v>
      </c>
      <c r="H45" s="1">
        <v>0</v>
      </c>
    </row>
    <row r="46" spans="1:8" x14ac:dyDescent="0.2">
      <c r="A46" t="s">
        <v>970</v>
      </c>
      <c r="B46" s="457" t="s">
        <v>1655</v>
      </c>
      <c r="C46" t="s">
        <v>970</v>
      </c>
      <c r="D46" t="s">
        <v>987</v>
      </c>
      <c r="E46" s="3">
        <v>150</v>
      </c>
      <c r="F46" s="1">
        <v>0</v>
      </c>
      <c r="G46" s="1">
        <v>150</v>
      </c>
      <c r="H46" s="1">
        <v>0</v>
      </c>
    </row>
    <row r="47" spans="1:8" x14ac:dyDescent="0.2">
      <c r="A47" t="s">
        <v>970</v>
      </c>
      <c r="B47" s="457" t="s">
        <v>1655</v>
      </c>
      <c r="C47" t="s">
        <v>970</v>
      </c>
      <c r="D47" t="s">
        <v>802</v>
      </c>
      <c r="E47" s="3">
        <v>1226666.46</v>
      </c>
      <c r="F47" s="1">
        <v>0</v>
      </c>
      <c r="G47" s="1">
        <v>1226666.46</v>
      </c>
      <c r="H47" s="1">
        <v>0</v>
      </c>
    </row>
    <row r="48" spans="1:8" x14ac:dyDescent="0.2">
      <c r="A48" t="s">
        <v>970</v>
      </c>
      <c r="B48" s="457" t="s">
        <v>1655</v>
      </c>
      <c r="C48" t="s">
        <v>970</v>
      </c>
      <c r="D48" t="s">
        <v>1030</v>
      </c>
      <c r="E48" s="3">
        <v>2080000</v>
      </c>
      <c r="F48" s="1">
        <v>0</v>
      </c>
      <c r="G48" s="1">
        <v>2080000</v>
      </c>
      <c r="H48" s="1">
        <v>0</v>
      </c>
    </row>
    <row r="49" spans="1:8" x14ac:dyDescent="0.2">
      <c r="A49" t="s">
        <v>970</v>
      </c>
      <c r="B49" s="457" t="s">
        <v>1655</v>
      </c>
      <c r="C49" t="s">
        <v>970</v>
      </c>
      <c r="D49" t="s">
        <v>668</v>
      </c>
      <c r="E49" s="3">
        <v>30379</v>
      </c>
      <c r="F49" s="1">
        <v>0</v>
      </c>
      <c r="G49" s="1">
        <v>30379</v>
      </c>
      <c r="H49" s="1">
        <v>0</v>
      </c>
    </row>
    <row r="50" spans="1:8" x14ac:dyDescent="0.2">
      <c r="A50" t="s">
        <v>970</v>
      </c>
      <c r="B50" s="457" t="s">
        <v>1655</v>
      </c>
      <c r="C50" t="s">
        <v>970</v>
      </c>
      <c r="D50" t="s">
        <v>679</v>
      </c>
      <c r="E50" s="3">
        <v>17418950.199999999</v>
      </c>
      <c r="F50" s="1">
        <v>850</v>
      </c>
      <c r="G50" s="1">
        <v>17418100.199999999</v>
      </c>
      <c r="H50" s="1">
        <v>0</v>
      </c>
    </row>
    <row r="51" spans="1:8" x14ac:dyDescent="0.2">
      <c r="A51" t="s">
        <v>629</v>
      </c>
      <c r="B51" s="457">
        <v>55</v>
      </c>
      <c r="C51" t="s">
        <v>629</v>
      </c>
      <c r="D51" t="s">
        <v>668</v>
      </c>
      <c r="E51" s="3">
        <v>87980</v>
      </c>
      <c r="F51" s="1">
        <v>0</v>
      </c>
      <c r="G51" s="1">
        <v>87980</v>
      </c>
      <c r="H51" s="1">
        <v>0</v>
      </c>
    </row>
    <row r="52" spans="1:8" x14ac:dyDescent="0.2">
      <c r="A52" t="s">
        <v>629</v>
      </c>
      <c r="B52" s="457">
        <v>55</v>
      </c>
      <c r="C52" t="s">
        <v>629</v>
      </c>
      <c r="D52" t="s">
        <v>679</v>
      </c>
      <c r="E52" s="3">
        <v>12250</v>
      </c>
      <c r="F52" s="1">
        <v>0</v>
      </c>
      <c r="G52" s="1">
        <v>12250</v>
      </c>
      <c r="H52" s="1">
        <v>0</v>
      </c>
    </row>
    <row r="53" spans="1:8" x14ac:dyDescent="0.2">
      <c r="A53" t="s">
        <v>789</v>
      </c>
      <c r="B53" s="457">
        <v>54</v>
      </c>
      <c r="C53" t="s">
        <v>789</v>
      </c>
      <c r="D53" t="s">
        <v>668</v>
      </c>
      <c r="E53" s="3">
        <v>246024</v>
      </c>
      <c r="F53" s="1">
        <v>0</v>
      </c>
      <c r="G53" s="1">
        <v>246024</v>
      </c>
      <c r="H53" s="1">
        <v>0</v>
      </c>
    </row>
    <row r="54" spans="1:8" x14ac:dyDescent="0.2">
      <c r="A54" t="s">
        <v>789</v>
      </c>
      <c r="B54" s="457">
        <v>54</v>
      </c>
      <c r="C54" t="s">
        <v>789</v>
      </c>
      <c r="D54" t="s">
        <v>679</v>
      </c>
      <c r="E54" s="3">
        <v>61981</v>
      </c>
      <c r="F54" s="1">
        <v>0</v>
      </c>
      <c r="G54" s="1">
        <v>61981</v>
      </c>
      <c r="H54" s="1">
        <v>15929</v>
      </c>
    </row>
    <row r="55" spans="1:8" x14ac:dyDescent="0.2">
      <c r="A55" t="s">
        <v>666</v>
      </c>
      <c r="B55" s="457">
        <v>59</v>
      </c>
      <c r="C55" t="s">
        <v>666</v>
      </c>
      <c r="D55" t="s">
        <v>668</v>
      </c>
      <c r="E55" s="3">
        <v>1137</v>
      </c>
      <c r="F55" s="1">
        <v>0</v>
      </c>
      <c r="G55" s="1">
        <v>1137</v>
      </c>
      <c r="H55" s="1">
        <v>0</v>
      </c>
    </row>
    <row r="56" spans="1:8" x14ac:dyDescent="0.2">
      <c r="A56" t="s">
        <v>666</v>
      </c>
      <c r="B56" s="457">
        <v>59</v>
      </c>
      <c r="C56" t="s">
        <v>666</v>
      </c>
      <c r="D56" t="s">
        <v>679</v>
      </c>
      <c r="E56" s="3">
        <v>7140</v>
      </c>
      <c r="F56" s="1">
        <v>0</v>
      </c>
      <c r="G56" s="1">
        <v>7140</v>
      </c>
      <c r="H56" s="1">
        <v>0</v>
      </c>
    </row>
    <row r="57" spans="1:8" x14ac:dyDescent="0.2">
      <c r="A57" t="s">
        <v>790</v>
      </c>
      <c r="B57" s="457">
        <v>56</v>
      </c>
      <c r="C57" t="s">
        <v>790</v>
      </c>
      <c r="D57" t="s">
        <v>668</v>
      </c>
      <c r="E57" s="3">
        <v>59128</v>
      </c>
      <c r="F57" s="1">
        <v>0</v>
      </c>
      <c r="G57" s="1">
        <v>59128</v>
      </c>
      <c r="H57" s="1">
        <v>0</v>
      </c>
    </row>
    <row r="58" spans="1:8" x14ac:dyDescent="0.2">
      <c r="A58" t="s">
        <v>790</v>
      </c>
      <c r="B58" s="457">
        <v>56</v>
      </c>
      <c r="C58" t="s">
        <v>790</v>
      </c>
      <c r="D58" t="s">
        <v>679</v>
      </c>
      <c r="E58" s="3">
        <v>5100</v>
      </c>
      <c r="F58" s="1">
        <v>0</v>
      </c>
      <c r="G58" s="1">
        <v>5100</v>
      </c>
      <c r="H58" s="1">
        <v>0</v>
      </c>
    </row>
    <row r="59" spans="1:8" x14ac:dyDescent="0.2">
      <c r="A59" t="s">
        <v>665</v>
      </c>
      <c r="B59" s="457">
        <v>94</v>
      </c>
      <c r="C59" t="s">
        <v>665</v>
      </c>
      <c r="D59" t="s">
        <v>668</v>
      </c>
      <c r="E59" s="3">
        <v>15478</v>
      </c>
      <c r="F59" s="1">
        <v>0</v>
      </c>
      <c r="G59" s="1">
        <v>15478</v>
      </c>
      <c r="H59" s="1">
        <v>0</v>
      </c>
    </row>
    <row r="60" spans="1:8" x14ac:dyDescent="0.2">
      <c r="A60" t="s">
        <v>665</v>
      </c>
      <c r="B60" s="457">
        <v>94</v>
      </c>
      <c r="C60" t="s">
        <v>665</v>
      </c>
      <c r="D60" t="s">
        <v>679</v>
      </c>
      <c r="E60" s="3">
        <v>5100</v>
      </c>
      <c r="F60" s="1">
        <v>0</v>
      </c>
      <c r="G60" s="1">
        <v>5100</v>
      </c>
      <c r="H60" s="1">
        <v>0</v>
      </c>
    </row>
    <row r="61" spans="1:8" x14ac:dyDescent="0.2">
      <c r="A61" t="s">
        <v>694</v>
      </c>
      <c r="B61" s="457" t="s">
        <v>1656</v>
      </c>
      <c r="C61" t="s">
        <v>694</v>
      </c>
      <c r="D61" t="s">
        <v>668</v>
      </c>
      <c r="E61" s="3">
        <v>1636546</v>
      </c>
      <c r="F61" s="1">
        <v>438171</v>
      </c>
      <c r="G61" s="1">
        <v>1198375</v>
      </c>
      <c r="H61" s="1">
        <v>41769</v>
      </c>
    </row>
    <row r="62" spans="1:8" x14ac:dyDescent="0.2">
      <c r="A62" t="s">
        <v>694</v>
      </c>
      <c r="B62" s="457" t="s">
        <v>1656</v>
      </c>
      <c r="C62" t="s">
        <v>694</v>
      </c>
      <c r="D62" t="s">
        <v>679</v>
      </c>
      <c r="E62" s="3">
        <v>690171</v>
      </c>
      <c r="F62" s="1">
        <v>438171</v>
      </c>
      <c r="G62" s="1">
        <v>252000</v>
      </c>
      <c r="H62" s="1">
        <v>0</v>
      </c>
    </row>
    <row r="63" spans="1:8" x14ac:dyDescent="0.2">
      <c r="A63" t="s">
        <v>533</v>
      </c>
      <c r="B63" s="457">
        <v>29</v>
      </c>
      <c r="C63" t="s">
        <v>533</v>
      </c>
      <c r="D63" t="s">
        <v>668</v>
      </c>
      <c r="E63" s="3">
        <v>237044</v>
      </c>
      <c r="F63" s="1">
        <v>0</v>
      </c>
      <c r="G63" s="1">
        <v>237044</v>
      </c>
      <c r="H63" s="1">
        <v>776</v>
      </c>
    </row>
    <row r="64" spans="1:8" x14ac:dyDescent="0.2">
      <c r="A64" t="s">
        <v>533</v>
      </c>
      <c r="B64" s="457">
        <v>29</v>
      </c>
      <c r="C64" t="s">
        <v>533</v>
      </c>
      <c r="D64" t="s">
        <v>679</v>
      </c>
      <c r="E64" s="3">
        <v>73299</v>
      </c>
      <c r="F64" s="1">
        <v>0</v>
      </c>
      <c r="G64" s="1">
        <v>73299</v>
      </c>
      <c r="H64" s="1">
        <v>9200</v>
      </c>
    </row>
    <row r="65" spans="1:8" x14ac:dyDescent="0.2">
      <c r="A65" t="s">
        <v>526</v>
      </c>
      <c r="B65" s="457">
        <v>47</v>
      </c>
      <c r="C65" t="s">
        <v>526</v>
      </c>
      <c r="D65" t="s">
        <v>668</v>
      </c>
      <c r="E65" s="3">
        <v>1932986.48</v>
      </c>
      <c r="F65" s="1">
        <v>1478961</v>
      </c>
      <c r="G65" s="1">
        <v>454025.48</v>
      </c>
      <c r="H65" s="1">
        <v>0</v>
      </c>
    </row>
    <row r="66" spans="1:8" x14ac:dyDescent="0.2">
      <c r="A66" t="s">
        <v>526</v>
      </c>
      <c r="B66" s="457">
        <v>47</v>
      </c>
      <c r="C66" t="s">
        <v>526</v>
      </c>
      <c r="D66" t="s">
        <v>679</v>
      </c>
      <c r="E66" s="3">
        <v>63568</v>
      </c>
      <c r="F66" s="1">
        <v>0</v>
      </c>
      <c r="G66" s="1">
        <v>63568</v>
      </c>
      <c r="H66" s="1">
        <v>14078</v>
      </c>
    </row>
    <row r="67" spans="1:8" x14ac:dyDescent="0.2">
      <c r="A67" t="s">
        <v>527</v>
      </c>
      <c r="B67" s="457">
        <v>20</v>
      </c>
      <c r="C67" t="s">
        <v>527</v>
      </c>
      <c r="D67" t="s">
        <v>668</v>
      </c>
      <c r="E67" s="3">
        <v>719831.5199999999</v>
      </c>
      <c r="F67" s="1">
        <v>623558</v>
      </c>
      <c r="G67" s="1">
        <v>96273.520000000019</v>
      </c>
      <c r="H67" s="1">
        <v>0</v>
      </c>
    </row>
    <row r="68" spans="1:8" x14ac:dyDescent="0.2">
      <c r="A68" t="s">
        <v>527</v>
      </c>
      <c r="B68" s="457">
        <v>20</v>
      </c>
      <c r="C68" t="s">
        <v>527</v>
      </c>
      <c r="D68" t="s">
        <v>679</v>
      </c>
      <c r="E68" s="3">
        <v>37215</v>
      </c>
      <c r="F68" s="1">
        <v>0</v>
      </c>
      <c r="G68" s="1">
        <v>37215</v>
      </c>
      <c r="H68" s="1">
        <v>36900</v>
      </c>
    </row>
    <row r="69" spans="1:8" x14ac:dyDescent="0.2">
      <c r="A69" t="s">
        <v>528</v>
      </c>
      <c r="B69" s="457">
        <v>48</v>
      </c>
      <c r="C69" t="s">
        <v>528</v>
      </c>
      <c r="D69" t="s">
        <v>800</v>
      </c>
      <c r="E69" s="3">
        <v>1067</v>
      </c>
      <c r="F69" s="1">
        <v>0</v>
      </c>
      <c r="G69" s="1">
        <v>1067</v>
      </c>
      <c r="H69" s="1">
        <v>0</v>
      </c>
    </row>
    <row r="70" spans="1:8" x14ac:dyDescent="0.2">
      <c r="A70" t="s">
        <v>528</v>
      </c>
      <c r="B70" s="457">
        <v>48</v>
      </c>
      <c r="C70" t="s">
        <v>528</v>
      </c>
      <c r="D70" t="s">
        <v>1030</v>
      </c>
      <c r="E70" s="3">
        <v>25000</v>
      </c>
      <c r="F70" s="1">
        <v>0</v>
      </c>
      <c r="G70" s="1">
        <v>25000</v>
      </c>
      <c r="H70" s="1">
        <v>0</v>
      </c>
    </row>
    <row r="71" spans="1:8" x14ac:dyDescent="0.2">
      <c r="A71" t="s">
        <v>528</v>
      </c>
      <c r="B71" s="457">
        <v>48</v>
      </c>
      <c r="C71" t="s">
        <v>528</v>
      </c>
      <c r="D71" t="s">
        <v>668</v>
      </c>
      <c r="E71" s="3">
        <v>2117900.7200000002</v>
      </c>
      <c r="F71" s="1">
        <v>1664269</v>
      </c>
      <c r="G71" s="1">
        <v>453631.72000000009</v>
      </c>
      <c r="H71" s="1">
        <v>0</v>
      </c>
    </row>
    <row r="72" spans="1:8" x14ac:dyDescent="0.2">
      <c r="A72" t="s">
        <v>528</v>
      </c>
      <c r="B72" s="457">
        <v>48</v>
      </c>
      <c r="C72" t="s">
        <v>528</v>
      </c>
      <c r="D72" t="s">
        <v>679</v>
      </c>
      <c r="E72" s="3">
        <v>2560</v>
      </c>
      <c r="F72" s="1">
        <v>0</v>
      </c>
      <c r="G72" s="1">
        <v>2560</v>
      </c>
      <c r="H72" s="1">
        <v>0</v>
      </c>
    </row>
    <row r="73" spans="1:8" x14ac:dyDescent="0.2">
      <c r="A73" t="s">
        <v>534</v>
      </c>
      <c r="B73" s="457">
        <v>27</v>
      </c>
      <c r="C73" t="s">
        <v>534</v>
      </c>
      <c r="D73" t="s">
        <v>668</v>
      </c>
      <c r="E73" s="3">
        <v>166240</v>
      </c>
      <c r="F73" s="1">
        <v>0</v>
      </c>
      <c r="G73" s="1">
        <v>166240</v>
      </c>
      <c r="H73" s="1">
        <v>719</v>
      </c>
    </row>
    <row r="74" spans="1:8" x14ac:dyDescent="0.2">
      <c r="A74" t="s">
        <v>534</v>
      </c>
      <c r="B74" s="457">
        <v>27</v>
      </c>
      <c r="C74" t="s">
        <v>534</v>
      </c>
      <c r="D74" t="s">
        <v>679</v>
      </c>
      <c r="E74" s="3">
        <v>35488</v>
      </c>
      <c r="F74" s="1">
        <v>0</v>
      </c>
      <c r="G74" s="1">
        <v>35488</v>
      </c>
      <c r="H74" s="1">
        <v>600</v>
      </c>
    </row>
    <row r="75" spans="1:8" x14ac:dyDescent="0.2">
      <c r="A75" t="s">
        <v>522</v>
      </c>
      <c r="B75" s="457">
        <v>14</v>
      </c>
      <c r="C75" t="s">
        <v>522</v>
      </c>
      <c r="D75" t="s">
        <v>668</v>
      </c>
      <c r="E75" s="3">
        <v>588104</v>
      </c>
      <c r="F75" s="1">
        <v>57480</v>
      </c>
      <c r="G75" s="1">
        <v>530624</v>
      </c>
      <c r="H75" s="1">
        <v>5880</v>
      </c>
    </row>
    <row r="76" spans="1:8" x14ac:dyDescent="0.2">
      <c r="A76" t="s">
        <v>522</v>
      </c>
      <c r="B76" s="457">
        <v>14</v>
      </c>
      <c r="C76" t="s">
        <v>522</v>
      </c>
      <c r="D76" t="s">
        <v>679</v>
      </c>
      <c r="E76" s="3">
        <v>136228.40000000002</v>
      </c>
      <c r="F76" s="1">
        <v>0</v>
      </c>
      <c r="G76" s="1">
        <v>136228.40000000002</v>
      </c>
      <c r="H76" s="1">
        <v>5150</v>
      </c>
    </row>
    <row r="77" spans="1:8" x14ac:dyDescent="0.2">
      <c r="A77" t="s">
        <v>1348</v>
      </c>
      <c r="B77" s="457">
        <v>13</v>
      </c>
      <c r="C77" t="s">
        <v>1348</v>
      </c>
      <c r="D77" t="s">
        <v>668</v>
      </c>
      <c r="E77" s="3">
        <v>1286293</v>
      </c>
      <c r="F77" s="1">
        <v>101965</v>
      </c>
      <c r="G77" s="1">
        <v>1184328</v>
      </c>
      <c r="H77" s="1">
        <v>0</v>
      </c>
    </row>
    <row r="78" spans="1:8" x14ac:dyDescent="0.2">
      <c r="A78" t="s">
        <v>1348</v>
      </c>
      <c r="B78" s="457">
        <v>13</v>
      </c>
      <c r="C78" t="s">
        <v>1348</v>
      </c>
      <c r="D78" t="s">
        <v>679</v>
      </c>
      <c r="E78" s="3">
        <v>309021.80000000005</v>
      </c>
      <c r="F78" s="1">
        <v>0</v>
      </c>
      <c r="G78" s="1">
        <v>309021.80000000005</v>
      </c>
      <c r="H78" s="1">
        <v>35905</v>
      </c>
    </row>
    <row r="79" spans="1:8" x14ac:dyDescent="0.2">
      <c r="A79" s="511" t="s">
        <v>2201</v>
      </c>
      <c r="B79" s="510">
        <v>16</v>
      </c>
      <c r="C79" s="511" t="s">
        <v>2201</v>
      </c>
      <c r="D79" t="s">
        <v>668</v>
      </c>
      <c r="E79" s="3">
        <v>410343</v>
      </c>
      <c r="F79" s="1">
        <v>60235</v>
      </c>
      <c r="G79" s="1">
        <v>350108</v>
      </c>
      <c r="H79" s="1">
        <v>0</v>
      </c>
    </row>
    <row r="80" spans="1:8" x14ac:dyDescent="0.2">
      <c r="A80" s="511" t="s">
        <v>2201</v>
      </c>
      <c r="B80" s="510">
        <v>16</v>
      </c>
      <c r="C80" s="511" t="s">
        <v>2201</v>
      </c>
      <c r="D80" t="s">
        <v>679</v>
      </c>
      <c r="E80" s="3">
        <v>121232.40000000001</v>
      </c>
      <c r="F80" s="1">
        <v>23520</v>
      </c>
      <c r="G80" s="1">
        <v>97712.400000000009</v>
      </c>
      <c r="H80" s="1">
        <v>7288</v>
      </c>
    </row>
    <row r="81" spans="1:8" x14ac:dyDescent="0.2">
      <c r="A81" s="511" t="s">
        <v>2201</v>
      </c>
      <c r="B81" s="510">
        <v>16</v>
      </c>
      <c r="C81" s="511" t="s">
        <v>2201</v>
      </c>
      <c r="D81" t="s">
        <v>668</v>
      </c>
      <c r="E81" s="3">
        <v>773364</v>
      </c>
      <c r="F81" s="1">
        <v>68769</v>
      </c>
      <c r="G81" s="1">
        <v>704595</v>
      </c>
      <c r="H81" s="1">
        <v>0</v>
      </c>
    </row>
    <row r="82" spans="1:8" x14ac:dyDescent="0.2">
      <c r="A82" s="511" t="s">
        <v>2201</v>
      </c>
      <c r="B82" s="510">
        <v>16</v>
      </c>
      <c r="C82" s="511" t="s">
        <v>2201</v>
      </c>
      <c r="D82" t="s">
        <v>679</v>
      </c>
      <c r="E82" s="3">
        <v>173233.6</v>
      </c>
      <c r="F82" s="1">
        <v>0</v>
      </c>
      <c r="G82" s="1">
        <v>173233.6</v>
      </c>
      <c r="H82" s="1">
        <v>18418</v>
      </c>
    </row>
    <row r="83" spans="1:8" x14ac:dyDescent="0.2">
      <c r="A83" t="s">
        <v>524</v>
      </c>
      <c r="B83" s="457">
        <v>15</v>
      </c>
      <c r="C83" t="s">
        <v>524</v>
      </c>
      <c r="D83" t="s">
        <v>668</v>
      </c>
      <c r="E83" s="3">
        <v>843114</v>
      </c>
      <c r="F83" s="1">
        <v>68995</v>
      </c>
      <c r="G83" s="1">
        <v>774119</v>
      </c>
      <c r="H83" s="1">
        <v>0</v>
      </c>
    </row>
    <row r="84" spans="1:8" x14ac:dyDescent="0.2">
      <c r="A84" t="s">
        <v>524</v>
      </c>
      <c r="B84" s="457">
        <v>15</v>
      </c>
      <c r="C84" t="s">
        <v>524</v>
      </c>
      <c r="D84" t="s">
        <v>679</v>
      </c>
      <c r="E84" s="3">
        <v>177507.20000000001</v>
      </c>
      <c r="F84" s="1">
        <v>0</v>
      </c>
      <c r="G84" s="1">
        <v>177507.20000000001</v>
      </c>
      <c r="H84" s="1">
        <v>20702</v>
      </c>
    </row>
    <row r="85" spans="1:8" x14ac:dyDescent="0.2">
      <c r="A85" t="s">
        <v>664</v>
      </c>
      <c r="B85" s="457">
        <v>82</v>
      </c>
      <c r="C85" t="s">
        <v>664</v>
      </c>
      <c r="D85" t="s">
        <v>800</v>
      </c>
      <c r="E85" s="3">
        <v>931.17</v>
      </c>
      <c r="F85" s="1">
        <v>0</v>
      </c>
      <c r="G85" s="1">
        <v>931.17</v>
      </c>
      <c r="H85" s="1">
        <v>0</v>
      </c>
    </row>
    <row r="86" spans="1:8" x14ac:dyDescent="0.2">
      <c r="A86" t="s">
        <v>664</v>
      </c>
      <c r="B86" s="457">
        <v>82</v>
      </c>
      <c r="C86" t="s">
        <v>664</v>
      </c>
      <c r="D86" t="s">
        <v>668</v>
      </c>
      <c r="E86" s="3">
        <v>584517</v>
      </c>
      <c r="F86" s="1">
        <v>0</v>
      </c>
      <c r="G86" s="1">
        <v>584517</v>
      </c>
      <c r="H86" s="1">
        <v>0</v>
      </c>
    </row>
    <row r="87" spans="1:8" x14ac:dyDescent="0.2">
      <c r="A87" t="s">
        <v>664</v>
      </c>
      <c r="B87" s="457">
        <v>82</v>
      </c>
      <c r="C87" t="s">
        <v>664</v>
      </c>
      <c r="D87" t="s">
        <v>679</v>
      </c>
      <c r="E87" s="3">
        <v>91200</v>
      </c>
      <c r="F87" s="1">
        <v>0</v>
      </c>
      <c r="G87" s="1">
        <v>91200</v>
      </c>
      <c r="H87" s="1">
        <v>91200</v>
      </c>
    </row>
    <row r="88" spans="1:8" x14ac:dyDescent="0.2">
      <c r="A88" t="s">
        <v>537</v>
      </c>
      <c r="B88" s="457">
        <v>53</v>
      </c>
      <c r="C88" t="s">
        <v>537</v>
      </c>
      <c r="D88" t="s">
        <v>668</v>
      </c>
      <c r="E88" s="3">
        <v>545074</v>
      </c>
      <c r="F88" s="1">
        <v>177315</v>
      </c>
      <c r="G88" s="1">
        <v>367759</v>
      </c>
      <c r="H88" s="1">
        <v>1929</v>
      </c>
    </row>
    <row r="89" spans="1:8" x14ac:dyDescent="0.2">
      <c r="A89" t="s">
        <v>537</v>
      </c>
      <c r="B89" s="457">
        <v>53</v>
      </c>
      <c r="C89" t="s">
        <v>537</v>
      </c>
      <c r="D89" t="s">
        <v>679</v>
      </c>
      <c r="E89" s="3">
        <v>201577</v>
      </c>
      <c r="F89" s="1">
        <v>177315</v>
      </c>
      <c r="G89" s="1">
        <v>24262</v>
      </c>
      <c r="H89" s="1">
        <v>0</v>
      </c>
    </row>
    <row r="90" spans="1:8" x14ac:dyDescent="0.2">
      <c r="A90" t="s">
        <v>1036</v>
      </c>
      <c r="B90" s="457" t="s">
        <v>1657</v>
      </c>
      <c r="C90" t="s">
        <v>1036</v>
      </c>
      <c r="D90" t="s">
        <v>668</v>
      </c>
      <c r="E90" s="3">
        <v>215000</v>
      </c>
      <c r="F90" s="1">
        <v>0</v>
      </c>
      <c r="G90" s="1">
        <v>215000</v>
      </c>
      <c r="H90" s="1">
        <v>0</v>
      </c>
    </row>
    <row r="91" spans="1:8" x14ac:dyDescent="0.2">
      <c r="A91" t="s">
        <v>1037</v>
      </c>
      <c r="B91" s="457" t="s">
        <v>1651</v>
      </c>
      <c r="C91" t="s">
        <v>1037</v>
      </c>
      <c r="D91" t="s">
        <v>668</v>
      </c>
      <c r="E91" s="3">
        <v>83080</v>
      </c>
      <c r="F91" s="1">
        <v>0</v>
      </c>
      <c r="G91" s="1">
        <v>83080</v>
      </c>
      <c r="H91" s="1">
        <v>0</v>
      </c>
    </row>
    <row r="92" spans="1:8" x14ac:dyDescent="0.2">
      <c r="A92" t="s">
        <v>532</v>
      </c>
      <c r="B92" s="457">
        <v>28</v>
      </c>
      <c r="C92" t="s">
        <v>532</v>
      </c>
      <c r="D92" t="s">
        <v>668</v>
      </c>
      <c r="E92" s="3">
        <v>541854</v>
      </c>
      <c r="F92" s="1">
        <v>850</v>
      </c>
      <c r="G92" s="1">
        <v>541004</v>
      </c>
      <c r="H92" s="1">
        <v>0</v>
      </c>
    </row>
    <row r="93" spans="1:8" x14ac:dyDescent="0.2">
      <c r="A93" t="s">
        <v>532</v>
      </c>
      <c r="B93" s="457">
        <v>28</v>
      </c>
      <c r="C93" t="s">
        <v>532</v>
      </c>
      <c r="D93" t="s">
        <v>679</v>
      </c>
      <c r="E93" s="3">
        <v>94596</v>
      </c>
      <c r="F93" s="1">
        <v>0</v>
      </c>
      <c r="G93" s="1">
        <v>94596</v>
      </c>
      <c r="H93" s="1">
        <v>2600</v>
      </c>
    </row>
    <row r="94" spans="1:8" x14ac:dyDescent="0.2">
      <c r="A94" t="s">
        <v>536</v>
      </c>
      <c r="B94" s="457">
        <v>37</v>
      </c>
      <c r="C94" t="s">
        <v>536</v>
      </c>
      <c r="D94" t="s">
        <v>668</v>
      </c>
      <c r="E94" s="3">
        <v>71244</v>
      </c>
      <c r="F94" s="1">
        <v>0</v>
      </c>
      <c r="G94" s="1">
        <v>71244</v>
      </c>
      <c r="H94" s="1">
        <v>0</v>
      </c>
    </row>
    <row r="95" spans="1:8" x14ac:dyDescent="0.2">
      <c r="A95" t="s">
        <v>536</v>
      </c>
      <c r="B95" s="457">
        <v>37</v>
      </c>
      <c r="C95" t="s">
        <v>536</v>
      </c>
      <c r="D95" t="s">
        <v>679</v>
      </c>
      <c r="E95" s="3">
        <v>6120</v>
      </c>
      <c r="F95" s="1">
        <v>0</v>
      </c>
      <c r="G95" s="1">
        <v>6120</v>
      </c>
      <c r="H95" s="1">
        <v>0</v>
      </c>
    </row>
    <row r="96" spans="1:8" x14ac:dyDescent="0.2">
      <c r="A96" t="s">
        <v>529</v>
      </c>
      <c r="B96" s="457">
        <v>49</v>
      </c>
      <c r="C96" t="s">
        <v>529</v>
      </c>
      <c r="D96" t="s">
        <v>800</v>
      </c>
      <c r="E96" s="3">
        <v>318</v>
      </c>
      <c r="F96" s="1">
        <v>0</v>
      </c>
      <c r="G96" s="1">
        <v>318</v>
      </c>
      <c r="H96" s="1">
        <v>0</v>
      </c>
    </row>
    <row r="97" spans="1:8" x14ac:dyDescent="0.2">
      <c r="A97" t="s">
        <v>529</v>
      </c>
      <c r="B97" s="457">
        <v>49</v>
      </c>
      <c r="C97" t="s">
        <v>529</v>
      </c>
      <c r="D97" t="s">
        <v>668</v>
      </c>
      <c r="E97" s="3">
        <v>1444105.6800000004</v>
      </c>
      <c r="F97" s="1">
        <v>981465</v>
      </c>
      <c r="G97" s="1">
        <v>462640.68</v>
      </c>
      <c r="H97" s="1">
        <v>19963</v>
      </c>
    </row>
    <row r="98" spans="1:8" x14ac:dyDescent="0.2">
      <c r="A98" t="s">
        <v>529</v>
      </c>
      <c r="B98" s="457">
        <v>49</v>
      </c>
      <c r="C98" t="s">
        <v>529</v>
      </c>
      <c r="D98" t="s">
        <v>679</v>
      </c>
      <c r="E98" s="3">
        <v>66</v>
      </c>
      <c r="F98" s="1">
        <v>0</v>
      </c>
      <c r="G98" s="1">
        <v>66</v>
      </c>
      <c r="H98" s="1">
        <v>0</v>
      </c>
    </row>
    <row r="99" spans="1:8" x14ac:dyDescent="0.2">
      <c r="A99" t="s">
        <v>538</v>
      </c>
      <c r="B99" s="457">
        <v>42</v>
      </c>
      <c r="C99" t="s">
        <v>538</v>
      </c>
      <c r="D99" t="s">
        <v>668</v>
      </c>
      <c r="E99" s="3">
        <v>964125</v>
      </c>
      <c r="F99" s="1">
        <v>158624</v>
      </c>
      <c r="G99" s="1">
        <v>805501</v>
      </c>
      <c r="H99" s="1">
        <v>14000</v>
      </c>
    </row>
    <row r="100" spans="1:8" x14ac:dyDescent="0.2">
      <c r="A100" t="s">
        <v>538</v>
      </c>
      <c r="B100" s="457">
        <v>42</v>
      </c>
      <c r="C100" t="s">
        <v>538</v>
      </c>
      <c r="D100" t="s">
        <v>679</v>
      </c>
      <c r="E100" s="3">
        <v>116379.52499999999</v>
      </c>
      <c r="F100" s="1">
        <v>0</v>
      </c>
      <c r="G100" s="1">
        <v>116379.52499999999</v>
      </c>
      <c r="H100" s="1">
        <v>33169</v>
      </c>
    </row>
    <row r="101" spans="1:8" x14ac:dyDescent="0.2">
      <c r="A101" t="s">
        <v>535</v>
      </c>
      <c r="B101" s="457">
        <v>58</v>
      </c>
      <c r="C101" t="s">
        <v>535</v>
      </c>
      <c r="D101" t="s">
        <v>800</v>
      </c>
      <c r="E101" s="3">
        <v>69592.45</v>
      </c>
      <c r="F101" s="1">
        <v>0</v>
      </c>
      <c r="G101" s="1">
        <v>69592.45</v>
      </c>
      <c r="H101" s="1">
        <v>0</v>
      </c>
    </row>
    <row r="102" spans="1:8" x14ac:dyDescent="0.2">
      <c r="A102" t="s">
        <v>535</v>
      </c>
      <c r="B102" s="457">
        <v>58</v>
      </c>
      <c r="C102" t="s">
        <v>535</v>
      </c>
      <c r="D102" t="s">
        <v>802</v>
      </c>
      <c r="E102" s="3">
        <v>59408</v>
      </c>
      <c r="F102" s="1">
        <v>0</v>
      </c>
      <c r="G102" s="1">
        <v>59408</v>
      </c>
      <c r="H102" s="1">
        <v>0</v>
      </c>
    </row>
    <row r="103" spans="1:8" x14ac:dyDescent="0.2">
      <c r="A103" t="s">
        <v>535</v>
      </c>
      <c r="B103" s="457">
        <v>58</v>
      </c>
      <c r="C103" t="s">
        <v>535</v>
      </c>
      <c r="D103" t="s">
        <v>668</v>
      </c>
      <c r="E103" s="3">
        <v>409871</v>
      </c>
      <c r="F103" s="1">
        <v>4000</v>
      </c>
      <c r="G103" s="1">
        <v>405871</v>
      </c>
      <c r="H103" s="1">
        <v>10000</v>
      </c>
    </row>
    <row r="104" spans="1:8" x14ac:dyDescent="0.2">
      <c r="A104" t="s">
        <v>535</v>
      </c>
      <c r="B104" s="457">
        <v>58</v>
      </c>
      <c r="C104" t="s">
        <v>535</v>
      </c>
      <c r="D104" t="s">
        <v>679</v>
      </c>
      <c r="E104" s="3">
        <v>269605</v>
      </c>
      <c r="F104" s="1">
        <v>4000</v>
      </c>
      <c r="G104" s="1">
        <v>265605</v>
      </c>
      <c r="H104" s="1">
        <v>142801</v>
      </c>
    </row>
    <row r="105" spans="1:8" x14ac:dyDescent="0.2">
      <c r="A105" t="s">
        <v>531</v>
      </c>
      <c r="B105" s="457">
        <v>26</v>
      </c>
      <c r="C105" t="s">
        <v>531</v>
      </c>
      <c r="D105" t="s">
        <v>668</v>
      </c>
      <c r="E105" s="3">
        <v>876930</v>
      </c>
      <c r="F105" s="1">
        <v>116280</v>
      </c>
      <c r="G105" s="1">
        <v>760650</v>
      </c>
      <c r="H105" s="1">
        <v>136021</v>
      </c>
    </row>
    <row r="106" spans="1:8" x14ac:dyDescent="0.2">
      <c r="A106" t="s">
        <v>531</v>
      </c>
      <c r="B106" s="457">
        <v>26</v>
      </c>
      <c r="C106" t="s">
        <v>531</v>
      </c>
      <c r="D106" t="s">
        <v>679</v>
      </c>
      <c r="E106" s="3">
        <v>281660</v>
      </c>
      <c r="F106" s="1">
        <v>116280</v>
      </c>
      <c r="G106" s="1">
        <v>165380</v>
      </c>
      <c r="H106" s="1">
        <v>3600</v>
      </c>
    </row>
    <row r="107" spans="1:8" x14ac:dyDescent="0.2">
      <c r="A107" t="s">
        <v>530</v>
      </c>
      <c r="B107" s="457">
        <v>30</v>
      </c>
      <c r="C107" t="s">
        <v>530</v>
      </c>
      <c r="D107" t="s">
        <v>668</v>
      </c>
      <c r="E107" s="3">
        <v>635881.45360000001</v>
      </c>
      <c r="F107" s="1">
        <v>586612</v>
      </c>
      <c r="G107" s="1">
        <v>49269.453600000015</v>
      </c>
      <c r="H107" s="1">
        <v>15120</v>
      </c>
    </row>
    <row r="108" spans="1:8" x14ac:dyDescent="0.2">
      <c r="A108" t="s">
        <v>530</v>
      </c>
      <c r="B108" s="457">
        <v>30</v>
      </c>
      <c r="C108" t="s">
        <v>530</v>
      </c>
      <c r="D108" t="s">
        <v>679</v>
      </c>
      <c r="E108" s="3">
        <v>50000</v>
      </c>
      <c r="F108" s="1">
        <v>50000</v>
      </c>
      <c r="G108" s="1">
        <v>0</v>
      </c>
      <c r="H108" s="1"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workbookViewId="0">
      <selection activeCell="G17" sqref="G17"/>
    </sheetView>
  </sheetViews>
  <sheetFormatPr defaultRowHeight="12.75" x14ac:dyDescent="0.2"/>
  <cols>
    <col min="1" max="1" width="41.140625" bestFit="1" customWidth="1"/>
    <col min="2" max="2" width="25.5703125" bestFit="1" customWidth="1"/>
    <col min="3" max="3" width="37.28515625" bestFit="1" customWidth="1"/>
    <col min="4" max="4" width="7" bestFit="1" customWidth="1"/>
    <col min="5" max="5" width="49" bestFit="1" customWidth="1"/>
    <col min="6" max="6" width="35.42578125" bestFit="1" customWidth="1"/>
  </cols>
  <sheetData>
    <row r="1" spans="1:6" x14ac:dyDescent="0.2">
      <c r="A1" s="486" t="s">
        <v>1634</v>
      </c>
      <c r="B1" s="486" t="s">
        <v>791</v>
      </c>
      <c r="C1" s="486" t="s">
        <v>808</v>
      </c>
      <c r="D1" s="486" t="s">
        <v>1176</v>
      </c>
      <c r="E1" s="486" t="s">
        <v>1635</v>
      </c>
      <c r="F1" s="486" t="s">
        <v>2179</v>
      </c>
    </row>
    <row r="2" spans="1:6" x14ac:dyDescent="0.2">
      <c r="A2" s="487" t="s">
        <v>629</v>
      </c>
      <c r="B2" s="490" t="s">
        <v>668</v>
      </c>
      <c r="C2" s="489" t="s">
        <v>1074</v>
      </c>
      <c r="D2" s="490" t="s">
        <v>1303</v>
      </c>
      <c r="E2" s="489" t="s">
        <v>1732</v>
      </c>
      <c r="F2" s="491">
        <v>600</v>
      </c>
    </row>
    <row r="3" spans="1:6" x14ac:dyDescent="0.2">
      <c r="A3" s="497" t="s">
        <v>629</v>
      </c>
      <c r="B3" s="493" t="s">
        <v>678</v>
      </c>
      <c r="C3" s="493"/>
      <c r="D3" s="493"/>
      <c r="E3" s="493"/>
      <c r="F3" s="494">
        <v>600</v>
      </c>
    </row>
    <row r="4" spans="1:6" x14ac:dyDescent="0.2">
      <c r="A4" s="495" t="s">
        <v>1581</v>
      </c>
      <c r="B4" s="495"/>
      <c r="C4" s="495"/>
      <c r="D4" s="495"/>
      <c r="E4" s="495"/>
      <c r="F4" s="496">
        <v>600</v>
      </c>
    </row>
    <row r="5" spans="1:6" x14ac:dyDescent="0.2">
      <c r="A5" s="487" t="s">
        <v>789</v>
      </c>
      <c r="B5" s="488" t="s">
        <v>668</v>
      </c>
      <c r="C5" s="489" t="s">
        <v>1295</v>
      </c>
      <c r="D5" s="490" t="s">
        <v>1301</v>
      </c>
      <c r="E5" s="489" t="s">
        <v>1729</v>
      </c>
      <c r="F5" s="491">
        <v>828</v>
      </c>
    </row>
    <row r="6" spans="1:6" x14ac:dyDescent="0.2">
      <c r="A6" s="492" t="s">
        <v>789</v>
      </c>
      <c r="B6" s="490" t="s">
        <v>668</v>
      </c>
      <c r="C6" s="489" t="s">
        <v>1295</v>
      </c>
      <c r="D6" s="490" t="s">
        <v>1303</v>
      </c>
      <c r="E6" s="489" t="s">
        <v>1732</v>
      </c>
      <c r="F6" s="491">
        <v>4320</v>
      </c>
    </row>
    <row r="7" spans="1:6" x14ac:dyDescent="0.2">
      <c r="A7" s="492" t="s">
        <v>789</v>
      </c>
      <c r="B7" s="493" t="s">
        <v>678</v>
      </c>
      <c r="C7" s="493"/>
      <c r="D7" s="493"/>
      <c r="E7" s="493"/>
      <c r="F7" s="494">
        <v>5148</v>
      </c>
    </row>
    <row r="8" spans="1:6" x14ac:dyDescent="0.2">
      <c r="A8" s="492" t="s">
        <v>789</v>
      </c>
      <c r="B8" s="490" t="s">
        <v>679</v>
      </c>
      <c r="C8" s="489" t="s">
        <v>1295</v>
      </c>
      <c r="D8" s="490" t="s">
        <v>648</v>
      </c>
      <c r="E8" s="489" t="s">
        <v>1790</v>
      </c>
      <c r="F8" s="491">
        <v>15929</v>
      </c>
    </row>
    <row r="9" spans="1:6" x14ac:dyDescent="0.2">
      <c r="A9" s="497" t="s">
        <v>789</v>
      </c>
      <c r="B9" s="493" t="s">
        <v>685</v>
      </c>
      <c r="C9" s="493"/>
      <c r="D9" s="493"/>
      <c r="E9" s="493"/>
      <c r="F9" s="494">
        <v>15929</v>
      </c>
    </row>
    <row r="10" spans="1:6" x14ac:dyDescent="0.2">
      <c r="A10" s="495" t="s">
        <v>1582</v>
      </c>
      <c r="B10" s="495"/>
      <c r="C10" s="495"/>
      <c r="D10" s="495"/>
      <c r="E10" s="495"/>
      <c r="F10" s="496">
        <v>21077</v>
      </c>
    </row>
    <row r="11" spans="1:6" x14ac:dyDescent="0.2">
      <c r="A11" s="487" t="s">
        <v>666</v>
      </c>
      <c r="B11" s="488" t="s">
        <v>668</v>
      </c>
      <c r="C11" s="489" t="s">
        <v>1295</v>
      </c>
      <c r="D11" s="490" t="s">
        <v>19</v>
      </c>
      <c r="E11" s="489" t="s">
        <v>1729</v>
      </c>
      <c r="F11" s="491">
        <v>559</v>
      </c>
    </row>
    <row r="12" spans="1:6" x14ac:dyDescent="0.2">
      <c r="A12" s="492" t="s">
        <v>666</v>
      </c>
      <c r="B12" s="490" t="s">
        <v>668</v>
      </c>
      <c r="C12" s="489" t="s">
        <v>1295</v>
      </c>
      <c r="D12" s="490" t="s">
        <v>21</v>
      </c>
      <c r="E12" s="489" t="s">
        <v>1734</v>
      </c>
      <c r="F12" s="491">
        <v>180</v>
      </c>
    </row>
    <row r="13" spans="1:6" x14ac:dyDescent="0.2">
      <c r="A13" s="497" t="s">
        <v>666</v>
      </c>
      <c r="B13" s="493" t="s">
        <v>678</v>
      </c>
      <c r="C13" s="493"/>
      <c r="D13" s="493"/>
      <c r="E13" s="493"/>
      <c r="F13" s="494">
        <v>739</v>
      </c>
    </row>
    <row r="14" spans="1:6" x14ac:dyDescent="0.2">
      <c r="A14" s="495" t="s">
        <v>1583</v>
      </c>
      <c r="B14" s="495"/>
      <c r="C14" s="495"/>
      <c r="D14" s="495"/>
      <c r="E14" s="495"/>
      <c r="F14" s="496">
        <v>739</v>
      </c>
    </row>
    <row r="15" spans="1:6" x14ac:dyDescent="0.2">
      <c r="A15" s="487" t="s">
        <v>790</v>
      </c>
      <c r="B15" s="488" t="s">
        <v>668</v>
      </c>
      <c r="C15" s="489" t="s">
        <v>770</v>
      </c>
      <c r="D15" s="490" t="s">
        <v>1301</v>
      </c>
      <c r="E15" s="489" t="s">
        <v>1729</v>
      </c>
      <c r="F15" s="491">
        <v>566</v>
      </c>
    </row>
    <row r="16" spans="1:6" x14ac:dyDescent="0.2">
      <c r="A16" s="492" t="s">
        <v>790</v>
      </c>
      <c r="B16" s="490" t="s">
        <v>668</v>
      </c>
      <c r="C16" s="489" t="s">
        <v>770</v>
      </c>
      <c r="D16" s="490" t="s">
        <v>1303</v>
      </c>
      <c r="E16" s="489" t="s">
        <v>1732</v>
      </c>
      <c r="F16" s="491">
        <v>600</v>
      </c>
    </row>
    <row r="17" spans="1:6" x14ac:dyDescent="0.2">
      <c r="A17" s="497" t="s">
        <v>790</v>
      </c>
      <c r="B17" s="493" t="s">
        <v>678</v>
      </c>
      <c r="C17" s="493"/>
      <c r="D17" s="493"/>
      <c r="E17" s="493"/>
      <c r="F17" s="494">
        <v>1166</v>
      </c>
    </row>
    <row r="18" spans="1:6" x14ac:dyDescent="0.2">
      <c r="A18" s="495" t="s">
        <v>1584</v>
      </c>
      <c r="B18" s="495"/>
      <c r="C18" s="495"/>
      <c r="D18" s="495"/>
      <c r="E18" s="495"/>
      <c r="F18" s="496">
        <v>1166</v>
      </c>
    </row>
    <row r="19" spans="1:6" x14ac:dyDescent="0.2">
      <c r="A19" s="487" t="s">
        <v>665</v>
      </c>
      <c r="B19" s="488" t="s">
        <v>668</v>
      </c>
      <c r="C19" s="489" t="s">
        <v>1074</v>
      </c>
      <c r="D19" s="490" t="s">
        <v>1301</v>
      </c>
      <c r="E19" s="489" t="s">
        <v>1729</v>
      </c>
      <c r="F19" s="491">
        <v>276</v>
      </c>
    </row>
    <row r="20" spans="1:6" x14ac:dyDescent="0.2">
      <c r="A20" s="492" t="s">
        <v>665</v>
      </c>
      <c r="B20" s="490" t="s">
        <v>668</v>
      </c>
      <c r="C20" s="489" t="s">
        <v>1074</v>
      </c>
      <c r="D20" s="490" t="s">
        <v>1303</v>
      </c>
      <c r="E20" s="489" t="s">
        <v>1732</v>
      </c>
      <c r="F20" s="491">
        <v>180</v>
      </c>
    </row>
    <row r="21" spans="1:6" x14ac:dyDescent="0.2">
      <c r="A21" s="497" t="s">
        <v>665</v>
      </c>
      <c r="B21" s="493" t="s">
        <v>678</v>
      </c>
      <c r="C21" s="493"/>
      <c r="D21" s="493"/>
      <c r="E21" s="493"/>
      <c r="F21" s="494">
        <v>456</v>
      </c>
    </row>
    <row r="22" spans="1:6" x14ac:dyDescent="0.2">
      <c r="A22" s="495" t="s">
        <v>1585</v>
      </c>
      <c r="B22" s="495"/>
      <c r="C22" s="495"/>
      <c r="D22" s="495"/>
      <c r="E22" s="495"/>
      <c r="F22" s="496">
        <v>456</v>
      </c>
    </row>
    <row r="23" spans="1:6" x14ac:dyDescent="0.2">
      <c r="A23" s="487" t="s">
        <v>533</v>
      </c>
      <c r="B23" s="488" t="s">
        <v>668</v>
      </c>
      <c r="C23" s="489" t="s">
        <v>1075</v>
      </c>
      <c r="D23" s="490" t="s">
        <v>1301</v>
      </c>
      <c r="E23" s="489" t="s">
        <v>1729</v>
      </c>
      <c r="F23" s="491">
        <v>1238</v>
      </c>
    </row>
    <row r="24" spans="1:6" x14ac:dyDescent="0.2">
      <c r="A24" s="492" t="s">
        <v>533</v>
      </c>
      <c r="B24" s="488" t="s">
        <v>668</v>
      </c>
      <c r="C24" s="489" t="s">
        <v>1075</v>
      </c>
      <c r="D24" s="490" t="s">
        <v>1303</v>
      </c>
      <c r="E24" s="489" t="s">
        <v>1732</v>
      </c>
      <c r="F24" s="491">
        <v>600</v>
      </c>
    </row>
    <row r="25" spans="1:6" x14ac:dyDescent="0.2">
      <c r="A25" s="492" t="s">
        <v>533</v>
      </c>
      <c r="B25" s="490" t="s">
        <v>668</v>
      </c>
      <c r="C25" s="489" t="s">
        <v>1075</v>
      </c>
      <c r="D25" s="490" t="s">
        <v>1317</v>
      </c>
      <c r="E25" s="489" t="s">
        <v>1736</v>
      </c>
      <c r="F25" s="491">
        <v>776</v>
      </c>
    </row>
    <row r="26" spans="1:6" x14ac:dyDescent="0.2">
      <c r="A26" s="492" t="s">
        <v>533</v>
      </c>
      <c r="B26" s="493" t="s">
        <v>678</v>
      </c>
      <c r="C26" s="493"/>
      <c r="D26" s="493"/>
      <c r="E26" s="493"/>
      <c r="F26" s="494">
        <v>2614</v>
      </c>
    </row>
    <row r="27" spans="1:6" x14ac:dyDescent="0.2">
      <c r="A27" s="492" t="s">
        <v>533</v>
      </c>
      <c r="B27" s="490" t="s">
        <v>679</v>
      </c>
      <c r="C27" s="489" t="s">
        <v>1075</v>
      </c>
      <c r="D27" s="490" t="s">
        <v>1076</v>
      </c>
      <c r="E27" s="489" t="s">
        <v>1783</v>
      </c>
      <c r="F27" s="491">
        <v>9200</v>
      </c>
    </row>
    <row r="28" spans="1:6" x14ac:dyDescent="0.2">
      <c r="A28" s="497" t="s">
        <v>533</v>
      </c>
      <c r="B28" s="493" t="s">
        <v>685</v>
      </c>
      <c r="C28" s="493"/>
      <c r="D28" s="493"/>
      <c r="E28" s="493"/>
      <c r="F28" s="494">
        <v>9200</v>
      </c>
    </row>
    <row r="29" spans="1:6" x14ac:dyDescent="0.2">
      <c r="A29" s="495" t="s">
        <v>1586</v>
      </c>
      <c r="B29" s="495"/>
      <c r="C29" s="495"/>
      <c r="D29" s="495"/>
      <c r="E29" s="495"/>
      <c r="F29" s="496">
        <v>11814</v>
      </c>
    </row>
    <row r="30" spans="1:6" x14ac:dyDescent="0.2">
      <c r="A30" s="487" t="s">
        <v>526</v>
      </c>
      <c r="B30" s="488" t="s">
        <v>668</v>
      </c>
      <c r="C30" s="489" t="s">
        <v>810</v>
      </c>
      <c r="D30" s="490" t="s">
        <v>1301</v>
      </c>
      <c r="E30" s="489" t="s">
        <v>1729</v>
      </c>
      <c r="F30" s="491">
        <v>2416</v>
      </c>
    </row>
    <row r="31" spans="1:6" x14ac:dyDescent="0.2">
      <c r="A31" s="492" t="s">
        <v>526</v>
      </c>
      <c r="B31" s="490" t="s">
        <v>668</v>
      </c>
      <c r="C31" s="489" t="s">
        <v>810</v>
      </c>
      <c r="D31" s="490" t="s">
        <v>1303</v>
      </c>
      <c r="E31" s="489" t="s">
        <v>1732</v>
      </c>
      <c r="F31" s="491">
        <v>3840</v>
      </c>
    </row>
    <row r="32" spans="1:6" x14ac:dyDescent="0.2">
      <c r="A32" s="492" t="s">
        <v>526</v>
      </c>
      <c r="B32" s="493" t="s">
        <v>678</v>
      </c>
      <c r="C32" s="493"/>
      <c r="D32" s="493"/>
      <c r="E32" s="493"/>
      <c r="F32" s="494">
        <v>6256</v>
      </c>
    </row>
    <row r="33" spans="1:6" x14ac:dyDescent="0.2">
      <c r="A33" s="492" t="s">
        <v>526</v>
      </c>
      <c r="B33" s="490" t="s">
        <v>679</v>
      </c>
      <c r="C33" s="489" t="s">
        <v>810</v>
      </c>
      <c r="D33" s="490" t="s">
        <v>636</v>
      </c>
      <c r="E33" s="489" t="s">
        <v>1790</v>
      </c>
      <c r="F33" s="491">
        <v>14078</v>
      </c>
    </row>
    <row r="34" spans="1:6" x14ac:dyDescent="0.2">
      <c r="A34" s="497" t="s">
        <v>526</v>
      </c>
      <c r="B34" s="493" t="s">
        <v>685</v>
      </c>
      <c r="C34" s="493"/>
      <c r="D34" s="493"/>
      <c r="E34" s="493"/>
      <c r="F34" s="494">
        <v>14078</v>
      </c>
    </row>
    <row r="35" spans="1:6" x14ac:dyDescent="0.2">
      <c r="A35" s="495" t="s">
        <v>1587</v>
      </c>
      <c r="B35" s="495"/>
      <c r="C35" s="495"/>
      <c r="D35" s="495"/>
      <c r="E35" s="495"/>
      <c r="F35" s="496">
        <v>20334</v>
      </c>
    </row>
    <row r="36" spans="1:6" x14ac:dyDescent="0.2">
      <c r="A36" s="487" t="s">
        <v>527</v>
      </c>
      <c r="B36" s="488" t="s">
        <v>668</v>
      </c>
      <c r="C36" s="489" t="s">
        <v>810</v>
      </c>
      <c r="D36" s="490" t="s">
        <v>1301</v>
      </c>
      <c r="E36" s="489" t="s">
        <v>1729</v>
      </c>
      <c r="F36" s="491">
        <v>1729</v>
      </c>
    </row>
    <row r="37" spans="1:6" x14ac:dyDescent="0.2">
      <c r="A37" s="492" t="s">
        <v>527</v>
      </c>
      <c r="B37" s="490" t="s">
        <v>668</v>
      </c>
      <c r="C37" s="489" t="s">
        <v>810</v>
      </c>
      <c r="D37" s="490" t="s">
        <v>1303</v>
      </c>
      <c r="E37" s="489" t="s">
        <v>1732</v>
      </c>
      <c r="F37" s="491">
        <v>3840</v>
      </c>
    </row>
    <row r="38" spans="1:6" x14ac:dyDescent="0.2">
      <c r="A38" s="492" t="s">
        <v>527</v>
      </c>
      <c r="B38" s="493" t="s">
        <v>678</v>
      </c>
      <c r="C38" s="493"/>
      <c r="D38" s="493"/>
      <c r="E38" s="493"/>
      <c r="F38" s="494">
        <v>5569</v>
      </c>
    </row>
    <row r="39" spans="1:6" x14ac:dyDescent="0.2">
      <c r="A39" s="492" t="s">
        <v>527</v>
      </c>
      <c r="B39" s="490" t="s">
        <v>679</v>
      </c>
      <c r="C39" s="489" t="s">
        <v>810</v>
      </c>
      <c r="D39" s="490" t="s">
        <v>636</v>
      </c>
      <c r="E39" s="489" t="s">
        <v>1790</v>
      </c>
      <c r="F39" s="491">
        <v>36900</v>
      </c>
    </row>
    <row r="40" spans="1:6" x14ac:dyDescent="0.2">
      <c r="A40" s="497" t="s">
        <v>527</v>
      </c>
      <c r="B40" s="493" t="s">
        <v>685</v>
      </c>
      <c r="C40" s="493"/>
      <c r="D40" s="493"/>
      <c r="E40" s="493"/>
      <c r="F40" s="494">
        <v>36900</v>
      </c>
    </row>
    <row r="41" spans="1:6" x14ac:dyDescent="0.2">
      <c r="A41" s="495" t="s">
        <v>1588</v>
      </c>
      <c r="B41" s="495"/>
      <c r="C41" s="495"/>
      <c r="D41" s="495"/>
      <c r="E41" s="495"/>
      <c r="F41" s="496">
        <v>42469</v>
      </c>
    </row>
    <row r="42" spans="1:6" x14ac:dyDescent="0.2">
      <c r="A42" s="487" t="s">
        <v>528</v>
      </c>
      <c r="B42" s="488" t="s">
        <v>668</v>
      </c>
      <c r="C42" s="489" t="s">
        <v>810</v>
      </c>
      <c r="D42" s="490" t="s">
        <v>1301</v>
      </c>
      <c r="E42" s="489" t="s">
        <v>1729</v>
      </c>
      <c r="F42" s="491">
        <v>4582</v>
      </c>
    </row>
    <row r="43" spans="1:6" x14ac:dyDescent="0.2">
      <c r="A43" s="492" t="s">
        <v>528</v>
      </c>
      <c r="B43" s="488" t="s">
        <v>668</v>
      </c>
      <c r="C43" s="489" t="s">
        <v>810</v>
      </c>
      <c r="D43" s="490" t="s">
        <v>1303</v>
      </c>
      <c r="E43" s="489" t="s">
        <v>1732</v>
      </c>
      <c r="F43" s="491">
        <v>5760</v>
      </c>
    </row>
    <row r="44" spans="1:6" x14ac:dyDescent="0.2">
      <c r="A44" s="492" t="s">
        <v>528</v>
      </c>
      <c r="B44" s="490" t="s">
        <v>668</v>
      </c>
      <c r="C44" s="489" t="s">
        <v>810</v>
      </c>
      <c r="D44" s="490" t="s">
        <v>1317</v>
      </c>
      <c r="E44" s="489" t="s">
        <v>1736</v>
      </c>
      <c r="F44" s="491">
        <v>18163</v>
      </c>
    </row>
    <row r="45" spans="1:6" x14ac:dyDescent="0.2">
      <c r="A45" s="497" t="s">
        <v>528</v>
      </c>
      <c r="B45" s="493" t="s">
        <v>678</v>
      </c>
      <c r="C45" s="493"/>
      <c r="D45" s="493"/>
      <c r="E45" s="493"/>
      <c r="F45" s="494">
        <v>28505</v>
      </c>
    </row>
    <row r="46" spans="1:6" x14ac:dyDescent="0.2">
      <c r="A46" s="495" t="s">
        <v>1589</v>
      </c>
      <c r="B46" s="495"/>
      <c r="C46" s="495"/>
      <c r="D46" s="495"/>
      <c r="E46" s="495"/>
      <c r="F46" s="496">
        <v>28505</v>
      </c>
    </row>
    <row r="47" spans="1:6" x14ac:dyDescent="0.2">
      <c r="A47" s="487" t="s">
        <v>534</v>
      </c>
      <c r="B47" s="490" t="s">
        <v>668</v>
      </c>
      <c r="C47" s="489" t="s">
        <v>1075</v>
      </c>
      <c r="D47" s="490" t="s">
        <v>1317</v>
      </c>
      <c r="E47" s="489" t="s">
        <v>1736</v>
      </c>
      <c r="F47" s="491">
        <v>719</v>
      </c>
    </row>
    <row r="48" spans="1:6" x14ac:dyDescent="0.2">
      <c r="A48" s="492" t="s">
        <v>534</v>
      </c>
      <c r="B48" s="493" t="s">
        <v>678</v>
      </c>
      <c r="C48" s="493"/>
      <c r="D48" s="493"/>
      <c r="E48" s="493"/>
      <c r="F48" s="494">
        <v>719</v>
      </c>
    </row>
    <row r="49" spans="1:6" x14ac:dyDescent="0.2">
      <c r="A49" s="492" t="s">
        <v>534</v>
      </c>
      <c r="B49" s="490" t="s">
        <v>679</v>
      </c>
      <c r="C49" s="489" t="s">
        <v>1075</v>
      </c>
      <c r="D49" s="490" t="s">
        <v>1076</v>
      </c>
      <c r="E49" s="489" t="s">
        <v>1783</v>
      </c>
      <c r="F49" s="491">
        <v>600</v>
      </c>
    </row>
    <row r="50" spans="1:6" x14ac:dyDescent="0.2">
      <c r="A50" s="497" t="s">
        <v>534</v>
      </c>
      <c r="B50" s="493" t="s">
        <v>685</v>
      </c>
      <c r="C50" s="493"/>
      <c r="D50" s="493"/>
      <c r="E50" s="493"/>
      <c r="F50" s="494">
        <v>600</v>
      </c>
    </row>
    <row r="51" spans="1:6" x14ac:dyDescent="0.2">
      <c r="A51" s="495" t="s">
        <v>1590</v>
      </c>
      <c r="B51" s="495"/>
      <c r="C51" s="495"/>
      <c r="D51" s="495"/>
      <c r="E51" s="495"/>
      <c r="F51" s="496">
        <v>1319</v>
      </c>
    </row>
    <row r="52" spans="1:6" x14ac:dyDescent="0.2">
      <c r="A52" s="487" t="s">
        <v>522</v>
      </c>
      <c r="B52" s="488" t="s">
        <v>668</v>
      </c>
      <c r="C52" s="489" t="s">
        <v>1256</v>
      </c>
      <c r="D52" s="490" t="s">
        <v>1301</v>
      </c>
      <c r="E52" s="489" t="s">
        <v>1729</v>
      </c>
      <c r="F52" s="491">
        <v>1484</v>
      </c>
    </row>
    <row r="53" spans="1:6" x14ac:dyDescent="0.2">
      <c r="A53" s="492" t="s">
        <v>522</v>
      </c>
      <c r="B53" s="488" t="s">
        <v>668</v>
      </c>
      <c r="C53" s="489" t="s">
        <v>1256</v>
      </c>
      <c r="D53" s="490" t="s">
        <v>1303</v>
      </c>
      <c r="E53" s="489" t="s">
        <v>1732</v>
      </c>
      <c r="F53" s="491">
        <v>2400</v>
      </c>
    </row>
    <row r="54" spans="1:6" x14ac:dyDescent="0.2">
      <c r="A54" s="492" t="s">
        <v>522</v>
      </c>
      <c r="B54" s="490" t="s">
        <v>668</v>
      </c>
      <c r="C54" s="489" t="s">
        <v>1256</v>
      </c>
      <c r="D54" s="490" t="s">
        <v>1317</v>
      </c>
      <c r="E54" s="489" t="s">
        <v>1736</v>
      </c>
      <c r="F54" s="491">
        <v>5880</v>
      </c>
    </row>
    <row r="55" spans="1:6" x14ac:dyDescent="0.2">
      <c r="A55" s="492" t="s">
        <v>522</v>
      </c>
      <c r="B55" s="493" t="s">
        <v>678</v>
      </c>
      <c r="C55" s="493"/>
      <c r="D55" s="493"/>
      <c r="E55" s="493"/>
      <c r="F55" s="494">
        <v>9764</v>
      </c>
    </row>
    <row r="56" spans="1:6" x14ac:dyDescent="0.2">
      <c r="A56" s="492" t="s">
        <v>522</v>
      </c>
      <c r="B56" s="488" t="s">
        <v>679</v>
      </c>
      <c r="C56" s="489" t="s">
        <v>1256</v>
      </c>
      <c r="D56" s="490" t="s">
        <v>632</v>
      </c>
      <c r="E56" s="489" t="s">
        <v>1784</v>
      </c>
      <c r="F56" s="491">
        <v>3750</v>
      </c>
    </row>
    <row r="57" spans="1:6" x14ac:dyDescent="0.2">
      <c r="A57" s="492" t="s">
        <v>522</v>
      </c>
      <c r="B57" s="488" t="s">
        <v>679</v>
      </c>
      <c r="C57" s="489" t="s">
        <v>1256</v>
      </c>
      <c r="D57" s="490" t="s">
        <v>633</v>
      </c>
      <c r="E57" s="489" t="s">
        <v>1785</v>
      </c>
      <c r="F57" s="491">
        <v>1400</v>
      </c>
    </row>
    <row r="58" spans="1:6" x14ac:dyDescent="0.2">
      <c r="A58" s="497" t="s">
        <v>522</v>
      </c>
      <c r="B58" s="493" t="s">
        <v>685</v>
      </c>
      <c r="C58" s="493"/>
      <c r="D58" s="493"/>
      <c r="E58" s="493"/>
      <c r="F58" s="494">
        <v>5150</v>
      </c>
    </row>
    <row r="59" spans="1:6" x14ac:dyDescent="0.2">
      <c r="A59" s="495" t="s">
        <v>1591</v>
      </c>
      <c r="B59" s="495"/>
      <c r="C59" s="495"/>
      <c r="D59" s="495"/>
      <c r="E59" s="495"/>
      <c r="F59" s="496">
        <v>14914</v>
      </c>
    </row>
    <row r="60" spans="1:6" x14ac:dyDescent="0.2">
      <c r="A60" s="487" t="s">
        <v>1348</v>
      </c>
      <c r="B60" s="488" t="s">
        <v>668</v>
      </c>
      <c r="C60" s="489" t="s">
        <v>1256</v>
      </c>
      <c r="D60" s="490" t="s">
        <v>1301</v>
      </c>
      <c r="E60" s="489" t="s">
        <v>1729</v>
      </c>
      <c r="F60" s="491">
        <v>2160</v>
      </c>
    </row>
    <row r="61" spans="1:6" x14ac:dyDescent="0.2">
      <c r="A61" s="492" t="s">
        <v>1348</v>
      </c>
      <c r="B61" s="490" t="s">
        <v>668</v>
      </c>
      <c r="C61" s="489" t="s">
        <v>1256</v>
      </c>
      <c r="D61" s="490" t="s">
        <v>1303</v>
      </c>
      <c r="E61" s="489" t="s">
        <v>1732</v>
      </c>
      <c r="F61" s="491">
        <v>4152</v>
      </c>
    </row>
    <row r="62" spans="1:6" x14ac:dyDescent="0.2">
      <c r="A62" s="492" t="s">
        <v>1348</v>
      </c>
      <c r="B62" s="493" t="s">
        <v>678</v>
      </c>
      <c r="C62" s="493"/>
      <c r="D62" s="493"/>
      <c r="E62" s="493"/>
      <c r="F62" s="494">
        <v>6312</v>
      </c>
    </row>
    <row r="63" spans="1:6" x14ac:dyDescent="0.2">
      <c r="A63" s="492" t="s">
        <v>1348</v>
      </c>
      <c r="B63" s="488" t="s">
        <v>679</v>
      </c>
      <c r="C63" s="489" t="s">
        <v>1256</v>
      </c>
      <c r="D63" s="490" t="s">
        <v>632</v>
      </c>
      <c r="E63" s="489" t="s">
        <v>1784</v>
      </c>
      <c r="F63" s="491">
        <v>30750</v>
      </c>
    </row>
    <row r="64" spans="1:6" x14ac:dyDescent="0.2">
      <c r="A64" s="492" t="s">
        <v>1348</v>
      </c>
      <c r="B64" s="488" t="s">
        <v>679</v>
      </c>
      <c r="C64" s="489" t="s">
        <v>1256</v>
      </c>
      <c r="D64" s="490" t="s">
        <v>633</v>
      </c>
      <c r="E64" s="489" t="s">
        <v>1785</v>
      </c>
      <c r="F64" s="491">
        <v>3850</v>
      </c>
    </row>
    <row r="65" spans="1:6" x14ac:dyDescent="0.2">
      <c r="A65" s="492" t="s">
        <v>1348</v>
      </c>
      <c r="B65" s="490" t="s">
        <v>679</v>
      </c>
      <c r="C65" s="489" t="s">
        <v>1256</v>
      </c>
      <c r="D65" s="490" t="s">
        <v>636</v>
      </c>
      <c r="E65" s="489" t="s">
        <v>1790</v>
      </c>
      <c r="F65" s="491">
        <v>1305</v>
      </c>
    </row>
    <row r="66" spans="1:6" x14ac:dyDescent="0.2">
      <c r="A66" s="497" t="s">
        <v>1348</v>
      </c>
      <c r="B66" s="493" t="s">
        <v>685</v>
      </c>
      <c r="C66" s="493"/>
      <c r="D66" s="493"/>
      <c r="E66" s="493"/>
      <c r="F66" s="494">
        <v>35905</v>
      </c>
    </row>
    <row r="67" spans="1:6" x14ac:dyDescent="0.2">
      <c r="A67" s="495" t="s">
        <v>1592</v>
      </c>
      <c r="B67" s="495"/>
      <c r="C67" s="495"/>
      <c r="D67" s="495"/>
      <c r="E67" s="495"/>
      <c r="F67" s="496">
        <v>42217</v>
      </c>
    </row>
    <row r="68" spans="1:6" x14ac:dyDescent="0.2">
      <c r="A68" s="487" t="s">
        <v>525</v>
      </c>
      <c r="B68" s="488" t="s">
        <v>668</v>
      </c>
      <c r="C68" s="489" t="s">
        <v>1256</v>
      </c>
      <c r="D68" s="490" t="s">
        <v>1301</v>
      </c>
      <c r="E68" s="489" t="s">
        <v>1729</v>
      </c>
      <c r="F68" s="491">
        <v>1266</v>
      </c>
    </row>
    <row r="69" spans="1:6" x14ac:dyDescent="0.2">
      <c r="A69" s="492" t="s">
        <v>525</v>
      </c>
      <c r="B69" s="490" t="s">
        <v>668</v>
      </c>
      <c r="C69" s="489" t="s">
        <v>1256</v>
      </c>
      <c r="D69" s="490" t="s">
        <v>1303</v>
      </c>
      <c r="E69" s="489" t="s">
        <v>1732</v>
      </c>
      <c r="F69" s="491">
        <v>1116</v>
      </c>
    </row>
    <row r="70" spans="1:6" x14ac:dyDescent="0.2">
      <c r="A70" s="492" t="s">
        <v>525</v>
      </c>
      <c r="B70" s="493" t="s">
        <v>678</v>
      </c>
      <c r="C70" s="493"/>
      <c r="D70" s="493"/>
      <c r="E70" s="493"/>
      <c r="F70" s="494">
        <v>2382</v>
      </c>
    </row>
    <row r="71" spans="1:6" x14ac:dyDescent="0.2">
      <c r="A71" s="492" t="s">
        <v>525</v>
      </c>
      <c r="B71" s="488" t="s">
        <v>679</v>
      </c>
      <c r="C71" s="489" t="s">
        <v>1256</v>
      </c>
      <c r="D71" s="490" t="s">
        <v>632</v>
      </c>
      <c r="E71" s="489" t="s">
        <v>1784</v>
      </c>
      <c r="F71" s="491">
        <v>6550</v>
      </c>
    </row>
    <row r="72" spans="1:6" x14ac:dyDescent="0.2">
      <c r="A72" s="492" t="s">
        <v>525</v>
      </c>
      <c r="B72" s="488" t="s">
        <v>679</v>
      </c>
      <c r="C72" s="489" t="s">
        <v>1256</v>
      </c>
      <c r="D72" s="490" t="s">
        <v>633</v>
      </c>
      <c r="E72" s="489" t="s">
        <v>1785</v>
      </c>
      <c r="F72" s="491">
        <v>150</v>
      </c>
    </row>
    <row r="73" spans="1:6" x14ac:dyDescent="0.2">
      <c r="A73" s="492" t="s">
        <v>525</v>
      </c>
      <c r="B73" s="490" t="s">
        <v>679</v>
      </c>
      <c r="C73" s="489" t="s">
        <v>1256</v>
      </c>
      <c r="D73" s="490" t="s">
        <v>636</v>
      </c>
      <c r="E73" s="489" t="s">
        <v>1790</v>
      </c>
      <c r="F73" s="491">
        <v>588</v>
      </c>
    </row>
    <row r="74" spans="1:6" x14ac:dyDescent="0.2">
      <c r="A74" s="497" t="s">
        <v>525</v>
      </c>
      <c r="B74" s="493" t="s">
        <v>685</v>
      </c>
      <c r="C74" s="493"/>
      <c r="D74" s="493"/>
      <c r="E74" s="493"/>
      <c r="F74" s="494">
        <v>7288</v>
      </c>
    </row>
    <row r="75" spans="1:6" x14ac:dyDescent="0.2">
      <c r="A75" s="495" t="s">
        <v>1593</v>
      </c>
      <c r="B75" s="495"/>
      <c r="C75" s="495"/>
      <c r="D75" s="495"/>
      <c r="E75" s="495"/>
      <c r="F75" s="496">
        <v>9670</v>
      </c>
    </row>
    <row r="76" spans="1:6" x14ac:dyDescent="0.2">
      <c r="A76" s="487" t="s">
        <v>523</v>
      </c>
      <c r="B76" s="488" t="s">
        <v>668</v>
      </c>
      <c r="C76" s="489" t="s">
        <v>1256</v>
      </c>
      <c r="D76" s="490" t="s">
        <v>1301</v>
      </c>
      <c r="E76" s="489" t="s">
        <v>1729</v>
      </c>
      <c r="F76" s="491">
        <v>1388</v>
      </c>
    </row>
    <row r="77" spans="1:6" x14ac:dyDescent="0.2">
      <c r="A77" s="492" t="s">
        <v>523</v>
      </c>
      <c r="B77" s="490" t="s">
        <v>668</v>
      </c>
      <c r="C77" s="489" t="s">
        <v>1256</v>
      </c>
      <c r="D77" s="490" t="s">
        <v>1303</v>
      </c>
      <c r="E77" s="489" t="s">
        <v>1732</v>
      </c>
      <c r="F77" s="491">
        <v>2832</v>
      </c>
    </row>
    <row r="78" spans="1:6" x14ac:dyDescent="0.2">
      <c r="A78" s="492" t="s">
        <v>523</v>
      </c>
      <c r="B78" s="493" t="s">
        <v>678</v>
      </c>
      <c r="C78" s="493"/>
      <c r="D78" s="493"/>
      <c r="E78" s="493"/>
      <c r="F78" s="494">
        <v>4220</v>
      </c>
    </row>
    <row r="79" spans="1:6" x14ac:dyDescent="0.2">
      <c r="A79" s="492" t="s">
        <v>523</v>
      </c>
      <c r="B79" s="488" t="s">
        <v>679</v>
      </c>
      <c r="C79" s="489" t="s">
        <v>1256</v>
      </c>
      <c r="D79" s="490" t="s">
        <v>632</v>
      </c>
      <c r="E79" s="489" t="s">
        <v>1784</v>
      </c>
      <c r="F79" s="491">
        <v>16100</v>
      </c>
    </row>
    <row r="80" spans="1:6" x14ac:dyDescent="0.2">
      <c r="A80" s="492" t="s">
        <v>523</v>
      </c>
      <c r="B80" s="488" t="s">
        <v>679</v>
      </c>
      <c r="C80" s="489" t="s">
        <v>1256</v>
      </c>
      <c r="D80" s="490" t="s">
        <v>633</v>
      </c>
      <c r="E80" s="489" t="s">
        <v>1785</v>
      </c>
      <c r="F80" s="491">
        <v>2000</v>
      </c>
    </row>
    <row r="81" spans="1:6" x14ac:dyDescent="0.2">
      <c r="A81" s="492" t="s">
        <v>523</v>
      </c>
      <c r="B81" s="490" t="s">
        <v>679</v>
      </c>
      <c r="C81" s="489" t="s">
        <v>1256</v>
      </c>
      <c r="D81" s="490" t="s">
        <v>636</v>
      </c>
      <c r="E81" s="489" t="s">
        <v>1790</v>
      </c>
      <c r="F81" s="491">
        <v>318</v>
      </c>
    </row>
    <row r="82" spans="1:6" x14ac:dyDescent="0.2">
      <c r="A82" s="497" t="s">
        <v>523</v>
      </c>
      <c r="B82" s="493" t="s">
        <v>685</v>
      </c>
      <c r="C82" s="493"/>
      <c r="D82" s="493"/>
      <c r="E82" s="493"/>
      <c r="F82" s="494">
        <v>18418</v>
      </c>
    </row>
    <row r="83" spans="1:6" x14ac:dyDescent="0.2">
      <c r="A83" s="495" t="s">
        <v>1594</v>
      </c>
      <c r="B83" s="495"/>
      <c r="C83" s="495"/>
      <c r="D83" s="495"/>
      <c r="E83" s="495"/>
      <c r="F83" s="496">
        <v>22638</v>
      </c>
    </row>
    <row r="84" spans="1:6" x14ac:dyDescent="0.2">
      <c r="A84" s="487" t="s">
        <v>524</v>
      </c>
      <c r="B84" s="488" t="s">
        <v>668</v>
      </c>
      <c r="C84" s="489" t="s">
        <v>1256</v>
      </c>
      <c r="D84" s="490" t="s">
        <v>1301</v>
      </c>
      <c r="E84" s="489" t="s">
        <v>1729</v>
      </c>
      <c r="F84" s="491">
        <v>2071</v>
      </c>
    </row>
    <row r="85" spans="1:6" x14ac:dyDescent="0.2">
      <c r="A85" s="492" t="s">
        <v>524</v>
      </c>
      <c r="B85" s="490" t="s">
        <v>668</v>
      </c>
      <c r="C85" s="489" t="s">
        <v>1256</v>
      </c>
      <c r="D85" s="490" t="s">
        <v>1303</v>
      </c>
      <c r="E85" s="489" t="s">
        <v>1732</v>
      </c>
      <c r="F85" s="491">
        <v>2832</v>
      </c>
    </row>
    <row r="86" spans="1:6" x14ac:dyDescent="0.2">
      <c r="A86" s="492" t="s">
        <v>524</v>
      </c>
      <c r="B86" s="493" t="s">
        <v>678</v>
      </c>
      <c r="C86" s="493"/>
      <c r="D86" s="493"/>
      <c r="E86" s="493"/>
      <c r="F86" s="494">
        <v>4903</v>
      </c>
    </row>
    <row r="87" spans="1:6" x14ac:dyDescent="0.2">
      <c r="A87" s="492" t="s">
        <v>524</v>
      </c>
      <c r="B87" s="488" t="s">
        <v>679</v>
      </c>
      <c r="C87" s="489" t="s">
        <v>1256</v>
      </c>
      <c r="D87" s="490" t="s">
        <v>632</v>
      </c>
      <c r="E87" s="489" t="s">
        <v>1784</v>
      </c>
      <c r="F87" s="491">
        <v>18850</v>
      </c>
    </row>
    <row r="88" spans="1:6" x14ac:dyDescent="0.2">
      <c r="A88" s="492" t="s">
        <v>524</v>
      </c>
      <c r="B88" s="488" t="s">
        <v>679</v>
      </c>
      <c r="C88" s="489" t="s">
        <v>1256</v>
      </c>
      <c r="D88" s="490" t="s">
        <v>633</v>
      </c>
      <c r="E88" s="489" t="s">
        <v>1785</v>
      </c>
      <c r="F88" s="491">
        <v>1200</v>
      </c>
    </row>
    <row r="89" spans="1:6" x14ac:dyDescent="0.2">
      <c r="A89" s="492" t="s">
        <v>524</v>
      </c>
      <c r="B89" s="490" t="s">
        <v>679</v>
      </c>
      <c r="C89" s="489" t="s">
        <v>1256</v>
      </c>
      <c r="D89" s="490" t="s">
        <v>636</v>
      </c>
      <c r="E89" s="489" t="s">
        <v>1790</v>
      </c>
      <c r="F89" s="491">
        <v>652</v>
      </c>
    </row>
    <row r="90" spans="1:6" x14ac:dyDescent="0.2">
      <c r="A90" s="497" t="s">
        <v>524</v>
      </c>
      <c r="B90" s="493" t="s">
        <v>685</v>
      </c>
      <c r="C90" s="493"/>
      <c r="D90" s="493"/>
      <c r="E90" s="493"/>
      <c r="F90" s="494">
        <v>20702</v>
      </c>
    </row>
    <row r="91" spans="1:6" x14ac:dyDescent="0.2">
      <c r="A91" s="495" t="s">
        <v>1595</v>
      </c>
      <c r="B91" s="495"/>
      <c r="C91" s="495"/>
      <c r="D91" s="495"/>
      <c r="E91" s="495"/>
      <c r="F91" s="496">
        <v>25605</v>
      </c>
    </row>
    <row r="92" spans="1:6" x14ac:dyDescent="0.2">
      <c r="A92" s="487" t="s">
        <v>664</v>
      </c>
      <c r="B92" s="490" t="s">
        <v>679</v>
      </c>
      <c r="C92" s="489" t="s">
        <v>1077</v>
      </c>
      <c r="D92" s="490" t="s">
        <v>807</v>
      </c>
      <c r="E92" s="489" t="s">
        <v>1797</v>
      </c>
      <c r="F92" s="491">
        <v>91200</v>
      </c>
    </row>
    <row r="93" spans="1:6" x14ac:dyDescent="0.2">
      <c r="A93" s="497" t="s">
        <v>664</v>
      </c>
      <c r="B93" s="493" t="s">
        <v>685</v>
      </c>
      <c r="C93" s="493"/>
      <c r="D93" s="493"/>
      <c r="E93" s="493"/>
      <c r="F93" s="494">
        <v>91200</v>
      </c>
    </row>
    <row r="94" spans="1:6" x14ac:dyDescent="0.2">
      <c r="A94" s="495" t="s">
        <v>1596</v>
      </c>
      <c r="B94" s="495"/>
      <c r="C94" s="495"/>
      <c r="D94" s="495"/>
      <c r="E94" s="495"/>
      <c r="F94" s="496">
        <v>91200</v>
      </c>
    </row>
    <row r="95" spans="1:6" x14ac:dyDescent="0.2">
      <c r="A95" s="487" t="s">
        <v>537</v>
      </c>
      <c r="B95" s="488" t="s">
        <v>668</v>
      </c>
      <c r="C95" s="489" t="s">
        <v>913</v>
      </c>
      <c r="D95" s="490" t="s">
        <v>1301</v>
      </c>
      <c r="E95" s="489" t="s">
        <v>1729</v>
      </c>
      <c r="F95" s="491">
        <v>738</v>
      </c>
    </row>
    <row r="96" spans="1:6" x14ac:dyDescent="0.2">
      <c r="A96" s="492" t="s">
        <v>537</v>
      </c>
      <c r="B96" s="488" t="s">
        <v>668</v>
      </c>
      <c r="C96" s="489" t="s">
        <v>913</v>
      </c>
      <c r="D96" s="490" t="s">
        <v>1303</v>
      </c>
      <c r="E96" s="489" t="s">
        <v>1732</v>
      </c>
      <c r="F96" s="491">
        <v>4320</v>
      </c>
    </row>
    <row r="97" spans="1:6" x14ac:dyDescent="0.2">
      <c r="A97" s="492" t="s">
        <v>537</v>
      </c>
      <c r="B97" s="490" t="s">
        <v>668</v>
      </c>
      <c r="C97" s="489" t="s">
        <v>913</v>
      </c>
      <c r="D97" s="490" t="s">
        <v>1317</v>
      </c>
      <c r="E97" s="489" t="s">
        <v>1736</v>
      </c>
      <c r="F97" s="491">
        <v>1929</v>
      </c>
    </row>
    <row r="98" spans="1:6" x14ac:dyDescent="0.2">
      <c r="A98" s="497" t="s">
        <v>537</v>
      </c>
      <c r="B98" s="493" t="s">
        <v>678</v>
      </c>
      <c r="C98" s="493"/>
      <c r="D98" s="493"/>
      <c r="E98" s="493"/>
      <c r="F98" s="494">
        <v>6987</v>
      </c>
    </row>
    <row r="99" spans="1:6" x14ac:dyDescent="0.2">
      <c r="A99" s="495" t="s">
        <v>1597</v>
      </c>
      <c r="B99" s="495"/>
      <c r="C99" s="495"/>
      <c r="D99" s="495"/>
      <c r="E99" s="495"/>
      <c r="F99" s="496">
        <v>6987</v>
      </c>
    </row>
    <row r="100" spans="1:6" x14ac:dyDescent="0.2">
      <c r="A100" s="487" t="s">
        <v>532</v>
      </c>
      <c r="B100" s="488" t="s">
        <v>668</v>
      </c>
      <c r="C100" s="489" t="s">
        <v>1075</v>
      </c>
      <c r="D100" s="490" t="s">
        <v>1301</v>
      </c>
      <c r="E100" s="489" t="s">
        <v>1729</v>
      </c>
      <c r="F100" s="491">
        <v>1267</v>
      </c>
    </row>
    <row r="101" spans="1:6" x14ac:dyDescent="0.2">
      <c r="A101" s="492" t="s">
        <v>532</v>
      </c>
      <c r="B101" s="490" t="s">
        <v>668</v>
      </c>
      <c r="C101" s="489" t="s">
        <v>1075</v>
      </c>
      <c r="D101" s="490" t="s">
        <v>1303</v>
      </c>
      <c r="E101" s="489" t="s">
        <v>1732</v>
      </c>
      <c r="F101" s="491">
        <v>2160</v>
      </c>
    </row>
    <row r="102" spans="1:6" x14ac:dyDescent="0.2">
      <c r="A102" s="492" t="s">
        <v>532</v>
      </c>
      <c r="B102" s="493" t="s">
        <v>678</v>
      </c>
      <c r="C102" s="493"/>
      <c r="D102" s="493"/>
      <c r="E102" s="493"/>
      <c r="F102" s="494">
        <v>3427</v>
      </c>
    </row>
    <row r="103" spans="1:6" x14ac:dyDescent="0.2">
      <c r="A103" s="492" t="s">
        <v>532</v>
      </c>
      <c r="B103" s="490" t="s">
        <v>679</v>
      </c>
      <c r="C103" s="489" t="s">
        <v>1075</v>
      </c>
      <c r="D103" s="490" t="s">
        <v>1076</v>
      </c>
      <c r="E103" s="489" t="s">
        <v>1783</v>
      </c>
      <c r="F103" s="491">
        <v>2600</v>
      </c>
    </row>
    <row r="104" spans="1:6" x14ac:dyDescent="0.2">
      <c r="A104" s="497" t="s">
        <v>532</v>
      </c>
      <c r="B104" s="493" t="s">
        <v>685</v>
      </c>
      <c r="C104" s="493"/>
      <c r="D104" s="493"/>
      <c r="E104" s="493"/>
      <c r="F104" s="494">
        <v>2600</v>
      </c>
    </row>
    <row r="105" spans="1:6" x14ac:dyDescent="0.2">
      <c r="A105" s="495" t="s">
        <v>1598</v>
      </c>
      <c r="B105" s="495"/>
      <c r="C105" s="495"/>
      <c r="D105" s="495"/>
      <c r="E105" s="495"/>
      <c r="F105" s="496">
        <v>6027</v>
      </c>
    </row>
    <row r="106" spans="1:6" x14ac:dyDescent="0.2">
      <c r="A106" s="487" t="s">
        <v>536</v>
      </c>
      <c r="B106" s="490" t="s">
        <v>668</v>
      </c>
      <c r="C106" s="489" t="s">
        <v>914</v>
      </c>
      <c r="D106" s="490" t="s">
        <v>1303</v>
      </c>
      <c r="E106" s="489" t="s">
        <v>1732</v>
      </c>
      <c r="F106" s="491">
        <v>300</v>
      </c>
    </row>
    <row r="107" spans="1:6" x14ac:dyDescent="0.2">
      <c r="A107" s="497" t="s">
        <v>536</v>
      </c>
      <c r="B107" s="493" t="s">
        <v>678</v>
      </c>
      <c r="C107" s="493"/>
      <c r="D107" s="493"/>
      <c r="E107" s="493"/>
      <c r="F107" s="494">
        <v>300</v>
      </c>
    </row>
    <row r="108" spans="1:6" x14ac:dyDescent="0.2">
      <c r="A108" s="495" t="s">
        <v>1599</v>
      </c>
      <c r="B108" s="495"/>
      <c r="C108" s="495"/>
      <c r="D108" s="495"/>
      <c r="E108" s="495"/>
      <c r="F108" s="496">
        <v>300</v>
      </c>
    </row>
    <row r="109" spans="1:6" x14ac:dyDescent="0.2">
      <c r="A109" s="487" t="s">
        <v>529</v>
      </c>
      <c r="B109" s="490" t="s">
        <v>668</v>
      </c>
      <c r="C109" s="489" t="s">
        <v>810</v>
      </c>
      <c r="D109" s="490" t="s">
        <v>1317</v>
      </c>
      <c r="E109" s="489" t="s">
        <v>1736</v>
      </c>
      <c r="F109" s="491">
        <v>19963</v>
      </c>
    </row>
    <row r="110" spans="1:6" x14ac:dyDescent="0.2">
      <c r="A110" s="497" t="s">
        <v>529</v>
      </c>
      <c r="B110" s="493" t="s">
        <v>678</v>
      </c>
      <c r="C110" s="493"/>
      <c r="D110" s="493"/>
      <c r="E110" s="493"/>
      <c r="F110" s="494">
        <v>19963</v>
      </c>
    </row>
    <row r="111" spans="1:6" x14ac:dyDescent="0.2">
      <c r="A111" s="495" t="s">
        <v>1600</v>
      </c>
      <c r="B111" s="495"/>
      <c r="C111" s="495"/>
      <c r="D111" s="495"/>
      <c r="E111" s="495"/>
      <c r="F111" s="496">
        <v>19963</v>
      </c>
    </row>
    <row r="112" spans="1:6" x14ac:dyDescent="0.2">
      <c r="A112" s="487" t="s">
        <v>538</v>
      </c>
      <c r="B112" s="488" t="s">
        <v>668</v>
      </c>
      <c r="C112" s="489" t="s">
        <v>821</v>
      </c>
      <c r="D112" s="490" t="s">
        <v>1301</v>
      </c>
      <c r="E112" s="489" t="s">
        <v>1729</v>
      </c>
      <c r="F112" s="491">
        <v>540</v>
      </c>
    </row>
    <row r="113" spans="1:6" x14ac:dyDescent="0.2">
      <c r="A113" s="492" t="s">
        <v>538</v>
      </c>
      <c r="B113" s="488" t="s">
        <v>668</v>
      </c>
      <c r="C113" s="489" t="s">
        <v>821</v>
      </c>
      <c r="D113" s="490" t="s">
        <v>1303</v>
      </c>
      <c r="E113" s="489" t="s">
        <v>1732</v>
      </c>
      <c r="F113" s="491">
        <v>1800</v>
      </c>
    </row>
    <row r="114" spans="1:6" x14ac:dyDescent="0.2">
      <c r="A114" s="492" t="s">
        <v>538</v>
      </c>
      <c r="B114" s="490" t="s">
        <v>668</v>
      </c>
      <c r="C114" s="489" t="s">
        <v>821</v>
      </c>
      <c r="D114" s="490" t="s">
        <v>1317</v>
      </c>
      <c r="E114" s="489" t="s">
        <v>1736</v>
      </c>
      <c r="F114" s="491">
        <v>14000</v>
      </c>
    </row>
    <row r="115" spans="1:6" x14ac:dyDescent="0.2">
      <c r="A115" s="492" t="s">
        <v>538</v>
      </c>
      <c r="B115" s="493" t="s">
        <v>678</v>
      </c>
      <c r="C115" s="493"/>
      <c r="D115" s="493"/>
      <c r="E115" s="493"/>
      <c r="F115" s="494">
        <v>16340</v>
      </c>
    </row>
    <row r="116" spans="1:6" x14ac:dyDescent="0.2">
      <c r="A116" s="492" t="s">
        <v>538</v>
      </c>
      <c r="B116" s="488" t="s">
        <v>679</v>
      </c>
      <c r="C116" s="489" t="s">
        <v>821</v>
      </c>
      <c r="D116" s="490" t="s">
        <v>656</v>
      </c>
      <c r="E116" s="489" t="s">
        <v>261</v>
      </c>
      <c r="F116" s="491">
        <v>2300</v>
      </c>
    </row>
    <row r="117" spans="1:6" x14ac:dyDescent="0.2">
      <c r="A117" s="492" t="s">
        <v>538</v>
      </c>
      <c r="B117" s="490" t="s">
        <v>679</v>
      </c>
      <c r="C117" s="489" t="s">
        <v>821</v>
      </c>
      <c r="D117" s="490" t="s">
        <v>657</v>
      </c>
      <c r="E117" s="489" t="s">
        <v>1796</v>
      </c>
      <c r="F117" s="491">
        <v>30869</v>
      </c>
    </row>
    <row r="118" spans="1:6" x14ac:dyDescent="0.2">
      <c r="A118" s="497" t="s">
        <v>538</v>
      </c>
      <c r="B118" s="493" t="s">
        <v>685</v>
      </c>
      <c r="C118" s="493"/>
      <c r="D118" s="493"/>
      <c r="E118" s="493"/>
      <c r="F118" s="494">
        <v>33169</v>
      </c>
    </row>
    <row r="119" spans="1:6" x14ac:dyDescent="0.2">
      <c r="A119" s="495" t="s">
        <v>1601</v>
      </c>
      <c r="B119" s="495"/>
      <c r="C119" s="495"/>
      <c r="D119" s="495"/>
      <c r="E119" s="495"/>
      <c r="F119" s="496">
        <v>49509</v>
      </c>
    </row>
    <row r="120" spans="1:6" x14ac:dyDescent="0.2">
      <c r="A120" s="487" t="s">
        <v>535</v>
      </c>
      <c r="B120" s="488" t="s">
        <v>668</v>
      </c>
      <c r="C120" s="489" t="s">
        <v>1226</v>
      </c>
      <c r="D120" s="490" t="s">
        <v>1301</v>
      </c>
      <c r="E120" s="489" t="s">
        <v>1729</v>
      </c>
      <c r="F120" s="491">
        <v>4272</v>
      </c>
    </row>
    <row r="121" spans="1:6" x14ac:dyDescent="0.2">
      <c r="A121" s="492" t="s">
        <v>535</v>
      </c>
      <c r="B121" s="488" t="s">
        <v>668</v>
      </c>
      <c r="C121" s="489" t="s">
        <v>1226</v>
      </c>
      <c r="D121" s="490" t="s">
        <v>1303</v>
      </c>
      <c r="E121" s="489" t="s">
        <v>1732</v>
      </c>
      <c r="F121" s="491">
        <v>7068</v>
      </c>
    </row>
    <row r="122" spans="1:6" x14ac:dyDescent="0.2">
      <c r="A122" s="492" t="s">
        <v>535</v>
      </c>
      <c r="B122" s="490" t="s">
        <v>668</v>
      </c>
      <c r="C122" s="489" t="s">
        <v>1226</v>
      </c>
      <c r="D122" s="490" t="s">
        <v>19</v>
      </c>
      <c r="E122" s="489" t="s">
        <v>1729</v>
      </c>
      <c r="F122" s="491">
        <v>10000</v>
      </c>
    </row>
    <row r="123" spans="1:6" x14ac:dyDescent="0.2">
      <c r="A123" s="492" t="s">
        <v>535</v>
      </c>
      <c r="B123" s="493" t="s">
        <v>678</v>
      </c>
      <c r="C123" s="493"/>
      <c r="D123" s="493"/>
      <c r="E123" s="493"/>
      <c r="F123" s="494">
        <v>21340</v>
      </c>
    </row>
    <row r="124" spans="1:6" x14ac:dyDescent="0.2">
      <c r="A124" s="492" t="s">
        <v>535</v>
      </c>
      <c r="B124" s="490" t="s">
        <v>679</v>
      </c>
      <c r="C124" s="489" t="s">
        <v>1226</v>
      </c>
      <c r="D124" s="490" t="s">
        <v>649</v>
      </c>
      <c r="E124" s="489" t="s">
        <v>1790</v>
      </c>
      <c r="F124" s="491">
        <v>142801</v>
      </c>
    </row>
    <row r="125" spans="1:6" x14ac:dyDescent="0.2">
      <c r="A125" s="497" t="s">
        <v>535</v>
      </c>
      <c r="B125" s="493" t="s">
        <v>685</v>
      </c>
      <c r="C125" s="493"/>
      <c r="D125" s="493"/>
      <c r="E125" s="493"/>
      <c r="F125" s="494">
        <v>142801</v>
      </c>
    </row>
    <row r="126" spans="1:6" x14ac:dyDescent="0.2">
      <c r="A126" s="495" t="s">
        <v>1602</v>
      </c>
      <c r="B126" s="495"/>
      <c r="C126" s="495"/>
      <c r="D126" s="495"/>
      <c r="E126" s="495"/>
      <c r="F126" s="496">
        <v>164141</v>
      </c>
    </row>
    <row r="127" spans="1:6" x14ac:dyDescent="0.2">
      <c r="A127" s="487" t="s">
        <v>531</v>
      </c>
      <c r="B127" s="490" t="s">
        <v>668</v>
      </c>
      <c r="C127" s="489" t="s">
        <v>1226</v>
      </c>
      <c r="D127" s="490" t="s">
        <v>1317</v>
      </c>
      <c r="E127" s="489" t="s">
        <v>1736</v>
      </c>
      <c r="F127" s="491">
        <v>136021</v>
      </c>
    </row>
    <row r="128" spans="1:6" x14ac:dyDescent="0.2">
      <c r="A128" s="492" t="s">
        <v>531</v>
      </c>
      <c r="B128" s="493" t="s">
        <v>678</v>
      </c>
      <c r="C128" s="493"/>
      <c r="D128" s="493"/>
      <c r="E128" s="493"/>
      <c r="F128" s="494">
        <v>136021</v>
      </c>
    </row>
    <row r="129" spans="1:6" x14ac:dyDescent="0.2">
      <c r="A129" s="492" t="s">
        <v>531</v>
      </c>
      <c r="B129" s="490" t="s">
        <v>679</v>
      </c>
      <c r="C129" s="489" t="s">
        <v>1226</v>
      </c>
      <c r="D129" s="490" t="s">
        <v>651</v>
      </c>
      <c r="E129" s="489" t="s">
        <v>804</v>
      </c>
      <c r="F129" s="491">
        <v>3600</v>
      </c>
    </row>
    <row r="130" spans="1:6" x14ac:dyDescent="0.2">
      <c r="A130" s="497" t="s">
        <v>531</v>
      </c>
      <c r="B130" s="493" t="s">
        <v>685</v>
      </c>
      <c r="C130" s="493"/>
      <c r="D130" s="493"/>
      <c r="E130" s="493"/>
      <c r="F130" s="494">
        <v>3600</v>
      </c>
    </row>
    <row r="131" spans="1:6" x14ac:dyDescent="0.2">
      <c r="A131" s="495" t="s">
        <v>1603</v>
      </c>
      <c r="B131" s="495"/>
      <c r="C131" s="495"/>
      <c r="D131" s="495"/>
      <c r="E131" s="495"/>
      <c r="F131" s="496">
        <v>139621</v>
      </c>
    </row>
    <row r="132" spans="1:6" x14ac:dyDescent="0.2">
      <c r="A132" s="487" t="s">
        <v>530</v>
      </c>
      <c r="B132" s="490" t="s">
        <v>668</v>
      </c>
      <c r="C132" s="489" t="s">
        <v>810</v>
      </c>
      <c r="D132" s="490" t="s">
        <v>1317</v>
      </c>
      <c r="E132" s="489" t="s">
        <v>1736</v>
      </c>
      <c r="F132" s="491">
        <v>15120</v>
      </c>
    </row>
    <row r="133" spans="1:6" x14ac:dyDescent="0.2">
      <c r="A133" s="497" t="s">
        <v>530</v>
      </c>
      <c r="B133" s="493" t="s">
        <v>678</v>
      </c>
      <c r="C133" s="493"/>
      <c r="D133" s="493"/>
      <c r="E133" s="493"/>
      <c r="F133" s="494">
        <v>15120</v>
      </c>
    </row>
    <row r="134" spans="1:6" ht="13.5" thickBot="1" x14ac:dyDescent="0.25">
      <c r="A134" s="495" t="s">
        <v>1604</v>
      </c>
      <c r="B134" s="495"/>
      <c r="C134" s="495"/>
      <c r="D134" s="495"/>
      <c r="E134" s="495"/>
      <c r="F134" s="496">
        <v>15120</v>
      </c>
    </row>
    <row r="135" spans="1:6" ht="13.5" thickTop="1" x14ac:dyDescent="0.2">
      <c r="A135" s="502" t="s">
        <v>2180</v>
      </c>
      <c r="B135" s="502"/>
      <c r="C135" s="502"/>
      <c r="D135" s="502"/>
      <c r="E135" s="502"/>
      <c r="F135" s="503">
        <v>736391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workbookViewId="0">
      <selection activeCell="E9" sqref="E9"/>
    </sheetView>
  </sheetViews>
  <sheetFormatPr defaultRowHeight="12.75" x14ac:dyDescent="0.2"/>
  <cols>
    <col min="1" max="1" width="37.5703125" bestFit="1" customWidth="1"/>
    <col min="2" max="2" width="23.28515625" bestFit="1" customWidth="1"/>
    <col min="3" max="3" width="34.5703125" bestFit="1" customWidth="1"/>
    <col min="4" max="4" width="7" bestFit="1" customWidth="1"/>
    <col min="5" max="5" width="41.5703125" bestFit="1" customWidth="1"/>
    <col min="6" max="6" width="35.85546875" style="1" bestFit="1" customWidth="1"/>
  </cols>
  <sheetData>
    <row r="1" spans="1:6" x14ac:dyDescent="0.2">
      <c r="A1" s="486" t="s">
        <v>1634</v>
      </c>
      <c r="B1" s="486" t="s">
        <v>791</v>
      </c>
      <c r="C1" s="486" t="s">
        <v>808</v>
      </c>
      <c r="D1" s="486" t="s">
        <v>1176</v>
      </c>
      <c r="E1" s="486" t="s">
        <v>1635</v>
      </c>
      <c r="F1" s="498" t="s">
        <v>2178</v>
      </c>
    </row>
    <row r="2" spans="1:6" x14ac:dyDescent="0.2">
      <c r="A2" s="487" t="s">
        <v>526</v>
      </c>
      <c r="B2" s="488" t="s">
        <v>668</v>
      </c>
      <c r="C2" s="489" t="s">
        <v>810</v>
      </c>
      <c r="D2" s="490" t="s">
        <v>300</v>
      </c>
      <c r="E2" s="489" t="s">
        <v>1683</v>
      </c>
      <c r="F2" s="499">
        <v>914622</v>
      </c>
    </row>
    <row r="3" spans="1:6" x14ac:dyDescent="0.2">
      <c r="A3" s="492" t="s">
        <v>526</v>
      </c>
      <c r="B3" s="488" t="s">
        <v>668</v>
      </c>
      <c r="C3" s="489" t="s">
        <v>810</v>
      </c>
      <c r="D3" s="490" t="s">
        <v>302</v>
      </c>
      <c r="E3" s="489" t="s">
        <v>1684</v>
      </c>
      <c r="F3" s="499">
        <v>7345</v>
      </c>
    </row>
    <row r="4" spans="1:6" x14ac:dyDescent="0.2">
      <c r="A4" s="492" t="s">
        <v>526</v>
      </c>
      <c r="B4" s="488" t="s">
        <v>668</v>
      </c>
      <c r="C4" s="489" t="s">
        <v>810</v>
      </c>
      <c r="D4" s="490" t="s">
        <v>652</v>
      </c>
      <c r="E4" s="489" t="s">
        <v>1689</v>
      </c>
      <c r="F4" s="499">
        <v>51834</v>
      </c>
    </row>
    <row r="5" spans="1:6" x14ac:dyDescent="0.2">
      <c r="A5" s="492" t="s">
        <v>526</v>
      </c>
      <c r="B5" s="488" t="s">
        <v>668</v>
      </c>
      <c r="C5" s="489" t="s">
        <v>810</v>
      </c>
      <c r="D5" s="490" t="s">
        <v>319</v>
      </c>
      <c r="E5" s="489" t="s">
        <v>1702</v>
      </c>
      <c r="F5" s="499">
        <v>301825</v>
      </c>
    </row>
    <row r="6" spans="1:6" x14ac:dyDescent="0.2">
      <c r="A6" s="492" t="s">
        <v>526</v>
      </c>
      <c r="B6" s="488" t="s">
        <v>668</v>
      </c>
      <c r="C6" s="489" t="s">
        <v>810</v>
      </c>
      <c r="D6" s="490" t="s">
        <v>321</v>
      </c>
      <c r="E6" s="489" t="s">
        <v>1703</v>
      </c>
      <c r="F6" s="499">
        <v>2424</v>
      </c>
    </row>
    <row r="7" spans="1:6" x14ac:dyDescent="0.2">
      <c r="A7" s="492" t="s">
        <v>526</v>
      </c>
      <c r="B7" s="488" t="s">
        <v>668</v>
      </c>
      <c r="C7" s="489" t="s">
        <v>810</v>
      </c>
      <c r="D7" s="490" t="s">
        <v>653</v>
      </c>
      <c r="E7" s="489" t="s">
        <v>1704</v>
      </c>
      <c r="F7" s="499">
        <v>17105</v>
      </c>
    </row>
    <row r="8" spans="1:6" x14ac:dyDescent="0.2">
      <c r="A8" s="492" t="s">
        <v>526</v>
      </c>
      <c r="B8" s="488" t="s">
        <v>668</v>
      </c>
      <c r="C8" s="489" t="s">
        <v>810</v>
      </c>
      <c r="D8" s="490" t="s">
        <v>325</v>
      </c>
      <c r="E8" s="489" t="s">
        <v>1706</v>
      </c>
      <c r="F8" s="499">
        <v>7317</v>
      </c>
    </row>
    <row r="9" spans="1:6" x14ac:dyDescent="0.2">
      <c r="A9" s="492" t="s">
        <v>526</v>
      </c>
      <c r="B9" s="488" t="s">
        <v>668</v>
      </c>
      <c r="C9" s="489" t="s">
        <v>810</v>
      </c>
      <c r="D9" s="490" t="s">
        <v>327</v>
      </c>
      <c r="E9" s="489" t="s">
        <v>1707</v>
      </c>
      <c r="F9" s="499">
        <v>59</v>
      </c>
    </row>
    <row r="10" spans="1:6" x14ac:dyDescent="0.2">
      <c r="A10" s="492" t="s">
        <v>526</v>
      </c>
      <c r="B10" s="488" t="s">
        <v>668</v>
      </c>
      <c r="C10" s="489" t="s">
        <v>810</v>
      </c>
      <c r="D10" s="490" t="s">
        <v>654</v>
      </c>
      <c r="E10" s="489" t="s">
        <v>1708</v>
      </c>
      <c r="F10" s="499">
        <v>415</v>
      </c>
    </row>
    <row r="11" spans="1:6" x14ac:dyDescent="0.2">
      <c r="A11" s="492" t="s">
        <v>526</v>
      </c>
      <c r="B11" s="488" t="s">
        <v>668</v>
      </c>
      <c r="C11" s="489" t="s">
        <v>810</v>
      </c>
      <c r="D11" s="490" t="s">
        <v>359</v>
      </c>
      <c r="E11" s="489" t="s">
        <v>1723</v>
      </c>
      <c r="F11" s="499">
        <v>8544</v>
      </c>
    </row>
    <row r="12" spans="1:6" x14ac:dyDescent="0.2">
      <c r="A12" s="492" t="s">
        <v>526</v>
      </c>
      <c r="B12" s="488" t="s">
        <v>668</v>
      </c>
      <c r="C12" s="489" t="s">
        <v>810</v>
      </c>
      <c r="D12" s="490" t="s">
        <v>1560</v>
      </c>
      <c r="E12" s="489" t="s">
        <v>1764</v>
      </c>
      <c r="F12" s="499">
        <v>40582</v>
      </c>
    </row>
    <row r="13" spans="1:6" x14ac:dyDescent="0.2">
      <c r="A13" s="492" t="s">
        <v>526</v>
      </c>
      <c r="B13" s="488" t="s">
        <v>668</v>
      </c>
      <c r="C13" s="489" t="s">
        <v>810</v>
      </c>
      <c r="D13" s="490" t="s">
        <v>1561</v>
      </c>
      <c r="E13" s="489" t="s">
        <v>1765</v>
      </c>
      <c r="F13" s="499">
        <v>4914</v>
      </c>
    </row>
    <row r="14" spans="1:6" x14ac:dyDescent="0.2">
      <c r="A14" s="492" t="s">
        <v>526</v>
      </c>
      <c r="B14" s="490" t="s">
        <v>668</v>
      </c>
      <c r="C14" s="489" t="s">
        <v>812</v>
      </c>
      <c r="D14" s="490" t="s">
        <v>80</v>
      </c>
      <c r="E14" s="489" t="s">
        <v>1757</v>
      </c>
      <c r="F14" s="499">
        <v>121975</v>
      </c>
    </row>
    <row r="15" spans="1:6" x14ac:dyDescent="0.2">
      <c r="A15" s="492" t="s">
        <v>526</v>
      </c>
      <c r="B15" s="493" t="s">
        <v>678</v>
      </c>
      <c r="C15" s="493"/>
      <c r="D15" s="493"/>
      <c r="E15" s="493"/>
      <c r="F15" s="500">
        <v>1478961</v>
      </c>
    </row>
    <row r="16" spans="1:6" x14ac:dyDescent="0.2">
      <c r="A16" s="495" t="s">
        <v>1587</v>
      </c>
      <c r="B16" s="495"/>
      <c r="C16" s="495"/>
      <c r="D16" s="495"/>
      <c r="E16" s="495"/>
      <c r="F16" s="501">
        <v>1478961</v>
      </c>
    </row>
    <row r="17" spans="1:6" x14ac:dyDescent="0.2">
      <c r="A17" s="487" t="s">
        <v>527</v>
      </c>
      <c r="B17" s="488" t="s">
        <v>668</v>
      </c>
      <c r="C17" s="489" t="s">
        <v>810</v>
      </c>
      <c r="D17" s="490" t="s">
        <v>300</v>
      </c>
      <c r="E17" s="489" t="s">
        <v>1683</v>
      </c>
      <c r="F17" s="499">
        <v>360674</v>
      </c>
    </row>
    <row r="18" spans="1:6" x14ac:dyDescent="0.2">
      <c r="A18" s="492" t="s">
        <v>527</v>
      </c>
      <c r="B18" s="488" t="s">
        <v>668</v>
      </c>
      <c r="C18" s="489" t="s">
        <v>810</v>
      </c>
      <c r="D18" s="490" t="s">
        <v>302</v>
      </c>
      <c r="E18" s="489" t="s">
        <v>1684</v>
      </c>
      <c r="F18" s="499">
        <v>51123</v>
      </c>
    </row>
    <row r="19" spans="1:6" x14ac:dyDescent="0.2">
      <c r="A19" s="492" t="s">
        <v>527</v>
      </c>
      <c r="B19" s="488" t="s">
        <v>668</v>
      </c>
      <c r="C19" s="489" t="s">
        <v>810</v>
      </c>
      <c r="D19" s="490" t="s">
        <v>652</v>
      </c>
      <c r="E19" s="489" t="s">
        <v>1689</v>
      </c>
      <c r="F19" s="499">
        <v>12120</v>
      </c>
    </row>
    <row r="20" spans="1:6" x14ac:dyDescent="0.2">
      <c r="A20" s="492" t="s">
        <v>527</v>
      </c>
      <c r="B20" s="488" t="s">
        <v>668</v>
      </c>
      <c r="C20" s="489" t="s">
        <v>810</v>
      </c>
      <c r="D20" s="490" t="s">
        <v>319</v>
      </c>
      <c r="E20" s="489" t="s">
        <v>1702</v>
      </c>
      <c r="F20" s="499">
        <v>119022</v>
      </c>
    </row>
    <row r="21" spans="1:6" x14ac:dyDescent="0.2">
      <c r="A21" s="492" t="s">
        <v>527</v>
      </c>
      <c r="B21" s="488" t="s">
        <v>668</v>
      </c>
      <c r="C21" s="489" t="s">
        <v>810</v>
      </c>
      <c r="D21" s="490" t="s">
        <v>321</v>
      </c>
      <c r="E21" s="489" t="s">
        <v>1703</v>
      </c>
      <c r="F21" s="499">
        <v>16871</v>
      </c>
    </row>
    <row r="22" spans="1:6" x14ac:dyDescent="0.2">
      <c r="A22" s="492" t="s">
        <v>527</v>
      </c>
      <c r="B22" s="488" t="s">
        <v>668</v>
      </c>
      <c r="C22" s="489" t="s">
        <v>810</v>
      </c>
      <c r="D22" s="490" t="s">
        <v>653</v>
      </c>
      <c r="E22" s="489" t="s">
        <v>1704</v>
      </c>
      <c r="F22" s="499">
        <v>4000</v>
      </c>
    </row>
    <row r="23" spans="1:6" x14ac:dyDescent="0.2">
      <c r="A23" s="492" t="s">
        <v>527</v>
      </c>
      <c r="B23" s="488" t="s">
        <v>668</v>
      </c>
      <c r="C23" s="489" t="s">
        <v>810</v>
      </c>
      <c r="D23" s="490" t="s">
        <v>325</v>
      </c>
      <c r="E23" s="489" t="s">
        <v>1706</v>
      </c>
      <c r="F23" s="499">
        <v>2886</v>
      </c>
    </row>
    <row r="24" spans="1:6" x14ac:dyDescent="0.2">
      <c r="A24" s="492" t="s">
        <v>527</v>
      </c>
      <c r="B24" s="488" t="s">
        <v>668</v>
      </c>
      <c r="C24" s="489" t="s">
        <v>810</v>
      </c>
      <c r="D24" s="490" t="s">
        <v>327</v>
      </c>
      <c r="E24" s="489" t="s">
        <v>1707</v>
      </c>
      <c r="F24" s="499">
        <v>409</v>
      </c>
    </row>
    <row r="25" spans="1:6" x14ac:dyDescent="0.2">
      <c r="A25" s="492" t="s">
        <v>527</v>
      </c>
      <c r="B25" s="488" t="s">
        <v>668</v>
      </c>
      <c r="C25" s="489" t="s">
        <v>810</v>
      </c>
      <c r="D25" s="490" t="s">
        <v>654</v>
      </c>
      <c r="E25" s="489" t="s">
        <v>1708</v>
      </c>
      <c r="F25" s="499">
        <v>97</v>
      </c>
    </row>
    <row r="26" spans="1:6" x14ac:dyDescent="0.2">
      <c r="A26" s="492" t="s">
        <v>527</v>
      </c>
      <c r="B26" s="488" t="s">
        <v>668</v>
      </c>
      <c r="C26" s="489" t="s">
        <v>810</v>
      </c>
      <c r="D26" s="490" t="s">
        <v>359</v>
      </c>
      <c r="E26" s="489" t="s">
        <v>1723</v>
      </c>
      <c r="F26" s="499">
        <v>1114</v>
      </c>
    </row>
    <row r="27" spans="1:6" x14ac:dyDescent="0.2">
      <c r="A27" s="492" t="s">
        <v>527</v>
      </c>
      <c r="B27" s="488" t="s">
        <v>668</v>
      </c>
      <c r="C27" s="489" t="s">
        <v>810</v>
      </c>
      <c r="D27" s="490" t="s">
        <v>1560</v>
      </c>
      <c r="E27" s="489" t="s">
        <v>1764</v>
      </c>
      <c r="F27" s="499">
        <v>5291</v>
      </c>
    </row>
    <row r="28" spans="1:6" x14ac:dyDescent="0.2">
      <c r="A28" s="492" t="s">
        <v>527</v>
      </c>
      <c r="B28" s="488" t="s">
        <v>668</v>
      </c>
      <c r="C28" s="489" t="s">
        <v>810</v>
      </c>
      <c r="D28" s="490" t="s">
        <v>1561</v>
      </c>
      <c r="E28" s="489" t="s">
        <v>1765</v>
      </c>
      <c r="F28" s="499">
        <v>34201</v>
      </c>
    </row>
    <row r="29" spans="1:6" x14ac:dyDescent="0.2">
      <c r="A29" s="492" t="s">
        <v>527</v>
      </c>
      <c r="B29" s="490" t="s">
        <v>668</v>
      </c>
      <c r="C29" s="489" t="s">
        <v>812</v>
      </c>
      <c r="D29" s="490" t="s">
        <v>80</v>
      </c>
      <c r="E29" s="489" t="s">
        <v>1757</v>
      </c>
      <c r="F29" s="499">
        <v>15750</v>
      </c>
    </row>
    <row r="30" spans="1:6" x14ac:dyDescent="0.2">
      <c r="A30" s="492" t="s">
        <v>527</v>
      </c>
      <c r="B30" s="493" t="s">
        <v>678</v>
      </c>
      <c r="C30" s="493"/>
      <c r="D30" s="493"/>
      <c r="E30" s="493"/>
      <c r="F30" s="500">
        <v>623558</v>
      </c>
    </row>
    <row r="31" spans="1:6" x14ac:dyDescent="0.2">
      <c r="A31" s="495" t="s">
        <v>1588</v>
      </c>
      <c r="B31" s="495"/>
      <c r="C31" s="495"/>
      <c r="D31" s="495"/>
      <c r="E31" s="495"/>
      <c r="F31" s="501">
        <v>623558</v>
      </c>
    </row>
    <row r="32" spans="1:6" x14ac:dyDescent="0.2">
      <c r="A32" s="487" t="s">
        <v>528</v>
      </c>
      <c r="B32" s="488" t="s">
        <v>668</v>
      </c>
      <c r="C32" s="489" t="s">
        <v>810</v>
      </c>
      <c r="D32" s="490" t="s">
        <v>300</v>
      </c>
      <c r="E32" s="489" t="s">
        <v>1683</v>
      </c>
      <c r="F32" s="499">
        <v>1028152</v>
      </c>
    </row>
    <row r="33" spans="1:6" x14ac:dyDescent="0.2">
      <c r="A33" s="492" t="s">
        <v>528</v>
      </c>
      <c r="B33" s="488" t="s">
        <v>668</v>
      </c>
      <c r="C33" s="489" t="s">
        <v>810</v>
      </c>
      <c r="D33" s="490" t="s">
        <v>302</v>
      </c>
      <c r="E33" s="489" t="s">
        <v>1684</v>
      </c>
      <c r="F33" s="499">
        <v>9990</v>
      </c>
    </row>
    <row r="34" spans="1:6" x14ac:dyDescent="0.2">
      <c r="A34" s="492" t="s">
        <v>528</v>
      </c>
      <c r="B34" s="488" t="s">
        <v>668</v>
      </c>
      <c r="C34" s="489" t="s">
        <v>810</v>
      </c>
      <c r="D34" s="490" t="s">
        <v>652</v>
      </c>
      <c r="E34" s="489" t="s">
        <v>1689</v>
      </c>
      <c r="F34" s="499">
        <v>57849</v>
      </c>
    </row>
    <row r="35" spans="1:6" x14ac:dyDescent="0.2">
      <c r="A35" s="492" t="s">
        <v>528</v>
      </c>
      <c r="B35" s="488" t="s">
        <v>668</v>
      </c>
      <c r="C35" s="489" t="s">
        <v>810</v>
      </c>
      <c r="D35" s="490" t="s">
        <v>319</v>
      </c>
      <c r="E35" s="489" t="s">
        <v>1702</v>
      </c>
      <c r="F35" s="499">
        <v>339290</v>
      </c>
    </row>
    <row r="36" spans="1:6" x14ac:dyDescent="0.2">
      <c r="A36" s="492" t="s">
        <v>528</v>
      </c>
      <c r="B36" s="488" t="s">
        <v>668</v>
      </c>
      <c r="C36" s="489" t="s">
        <v>810</v>
      </c>
      <c r="D36" s="490" t="s">
        <v>321</v>
      </c>
      <c r="E36" s="489" t="s">
        <v>1703</v>
      </c>
      <c r="F36" s="499">
        <v>3297</v>
      </c>
    </row>
    <row r="37" spans="1:6" x14ac:dyDescent="0.2">
      <c r="A37" s="492" t="s">
        <v>528</v>
      </c>
      <c r="B37" s="488" t="s">
        <v>668</v>
      </c>
      <c r="C37" s="489" t="s">
        <v>810</v>
      </c>
      <c r="D37" s="490" t="s">
        <v>653</v>
      </c>
      <c r="E37" s="489" t="s">
        <v>1704</v>
      </c>
      <c r="F37" s="499">
        <v>19090</v>
      </c>
    </row>
    <row r="38" spans="1:6" x14ac:dyDescent="0.2">
      <c r="A38" s="492" t="s">
        <v>528</v>
      </c>
      <c r="B38" s="488" t="s">
        <v>668</v>
      </c>
      <c r="C38" s="489" t="s">
        <v>810</v>
      </c>
      <c r="D38" s="490" t="s">
        <v>325</v>
      </c>
      <c r="E38" s="489" t="s">
        <v>1706</v>
      </c>
      <c r="F38" s="499">
        <v>8225</v>
      </c>
    </row>
    <row r="39" spans="1:6" x14ac:dyDescent="0.2">
      <c r="A39" s="492" t="s">
        <v>528</v>
      </c>
      <c r="B39" s="488" t="s">
        <v>668</v>
      </c>
      <c r="C39" s="489" t="s">
        <v>810</v>
      </c>
      <c r="D39" s="490" t="s">
        <v>327</v>
      </c>
      <c r="E39" s="489" t="s">
        <v>1707</v>
      </c>
      <c r="F39" s="499">
        <v>80</v>
      </c>
    </row>
    <row r="40" spans="1:6" x14ac:dyDescent="0.2">
      <c r="A40" s="492" t="s">
        <v>528</v>
      </c>
      <c r="B40" s="488" t="s">
        <v>668</v>
      </c>
      <c r="C40" s="489" t="s">
        <v>810</v>
      </c>
      <c r="D40" s="490" t="s">
        <v>654</v>
      </c>
      <c r="E40" s="489" t="s">
        <v>1708</v>
      </c>
      <c r="F40" s="499">
        <v>462</v>
      </c>
    </row>
    <row r="41" spans="1:6" x14ac:dyDescent="0.2">
      <c r="A41" s="492" t="s">
        <v>528</v>
      </c>
      <c r="B41" s="488" t="s">
        <v>668</v>
      </c>
      <c r="C41" s="489" t="s">
        <v>810</v>
      </c>
      <c r="D41" s="490" t="s">
        <v>359</v>
      </c>
      <c r="E41" s="489" t="s">
        <v>1723</v>
      </c>
      <c r="F41" s="499">
        <v>9535</v>
      </c>
    </row>
    <row r="42" spans="1:6" x14ac:dyDescent="0.2">
      <c r="A42" s="492" t="s">
        <v>528</v>
      </c>
      <c r="B42" s="488" t="s">
        <v>668</v>
      </c>
      <c r="C42" s="489" t="s">
        <v>810</v>
      </c>
      <c r="D42" s="490" t="s">
        <v>1560</v>
      </c>
      <c r="E42" s="489" t="s">
        <v>1764</v>
      </c>
      <c r="F42" s="499">
        <v>45291</v>
      </c>
    </row>
    <row r="43" spans="1:6" x14ac:dyDescent="0.2">
      <c r="A43" s="492" t="s">
        <v>528</v>
      </c>
      <c r="B43" s="488" t="s">
        <v>668</v>
      </c>
      <c r="C43" s="489" t="s">
        <v>810</v>
      </c>
      <c r="D43" s="490" t="s">
        <v>1561</v>
      </c>
      <c r="E43" s="489" t="s">
        <v>1765</v>
      </c>
      <c r="F43" s="499">
        <v>6683</v>
      </c>
    </row>
    <row r="44" spans="1:6" x14ac:dyDescent="0.2">
      <c r="A44" s="492" t="s">
        <v>528</v>
      </c>
      <c r="B44" s="490" t="s">
        <v>668</v>
      </c>
      <c r="C44" s="489" t="s">
        <v>812</v>
      </c>
      <c r="D44" s="490" t="s">
        <v>80</v>
      </c>
      <c r="E44" s="489" t="s">
        <v>1757</v>
      </c>
      <c r="F44" s="499">
        <v>136325</v>
      </c>
    </row>
    <row r="45" spans="1:6" x14ac:dyDescent="0.2">
      <c r="A45" s="492" t="s">
        <v>528</v>
      </c>
      <c r="B45" s="493" t="s">
        <v>678</v>
      </c>
      <c r="C45" s="493"/>
      <c r="D45" s="493"/>
      <c r="E45" s="493"/>
      <c r="F45" s="500">
        <v>1664269</v>
      </c>
    </row>
    <row r="46" spans="1:6" x14ac:dyDescent="0.2">
      <c r="A46" s="495" t="s">
        <v>1589</v>
      </c>
      <c r="B46" s="495"/>
      <c r="C46" s="495"/>
      <c r="D46" s="495"/>
      <c r="E46" s="495"/>
      <c r="F46" s="501">
        <v>1664269</v>
      </c>
    </row>
    <row r="47" spans="1:6" x14ac:dyDescent="0.2">
      <c r="A47" s="487" t="s">
        <v>522</v>
      </c>
      <c r="B47" s="488" t="s">
        <v>668</v>
      </c>
      <c r="C47" s="489" t="s">
        <v>1256</v>
      </c>
      <c r="D47" s="490" t="s">
        <v>302</v>
      </c>
      <c r="E47" s="489" t="s">
        <v>1684</v>
      </c>
      <c r="F47" s="499">
        <v>42960</v>
      </c>
    </row>
    <row r="48" spans="1:6" x14ac:dyDescent="0.2">
      <c r="A48" s="492" t="s">
        <v>522</v>
      </c>
      <c r="B48" s="488" t="s">
        <v>668</v>
      </c>
      <c r="C48" s="489" t="s">
        <v>1256</v>
      </c>
      <c r="D48" s="490" t="s">
        <v>321</v>
      </c>
      <c r="E48" s="489" t="s">
        <v>1703</v>
      </c>
      <c r="F48" s="499">
        <v>14177</v>
      </c>
    </row>
    <row r="49" spans="1:6" x14ac:dyDescent="0.2">
      <c r="A49" s="492" t="s">
        <v>522</v>
      </c>
      <c r="B49" s="488" t="s">
        <v>668</v>
      </c>
      <c r="C49" s="489" t="s">
        <v>1256</v>
      </c>
      <c r="D49" s="490" t="s">
        <v>327</v>
      </c>
      <c r="E49" s="489" t="s">
        <v>1707</v>
      </c>
      <c r="F49" s="499">
        <v>343</v>
      </c>
    </row>
    <row r="50" spans="1:6" x14ac:dyDescent="0.2">
      <c r="A50" s="497" t="s">
        <v>522</v>
      </c>
      <c r="B50" s="493" t="s">
        <v>678</v>
      </c>
      <c r="C50" s="493"/>
      <c r="D50" s="493"/>
      <c r="E50" s="493"/>
      <c r="F50" s="500">
        <v>57480</v>
      </c>
    </row>
    <row r="51" spans="1:6" x14ac:dyDescent="0.2">
      <c r="A51" s="495" t="s">
        <v>1591</v>
      </c>
      <c r="B51" s="495"/>
      <c r="C51" s="495"/>
      <c r="D51" s="495"/>
      <c r="E51" s="495"/>
      <c r="F51" s="501">
        <v>57480</v>
      </c>
    </row>
    <row r="52" spans="1:6" x14ac:dyDescent="0.2">
      <c r="A52" s="487" t="s">
        <v>1348</v>
      </c>
      <c r="B52" s="488" t="s">
        <v>668</v>
      </c>
      <c r="C52" s="489" t="s">
        <v>1256</v>
      </c>
      <c r="D52" s="490" t="s">
        <v>302</v>
      </c>
      <c r="E52" s="489" t="s">
        <v>1684</v>
      </c>
      <c r="F52" s="499">
        <v>76206</v>
      </c>
    </row>
    <row r="53" spans="1:6" x14ac:dyDescent="0.2">
      <c r="A53" s="492" t="s">
        <v>1348</v>
      </c>
      <c r="B53" s="488" t="s">
        <v>668</v>
      </c>
      <c r="C53" s="489" t="s">
        <v>1256</v>
      </c>
      <c r="D53" s="490" t="s">
        <v>321</v>
      </c>
      <c r="E53" s="489" t="s">
        <v>1703</v>
      </c>
      <c r="F53" s="499">
        <v>25149</v>
      </c>
    </row>
    <row r="54" spans="1:6" x14ac:dyDescent="0.2">
      <c r="A54" s="492" t="s">
        <v>1348</v>
      </c>
      <c r="B54" s="488" t="s">
        <v>668</v>
      </c>
      <c r="C54" s="489" t="s">
        <v>1256</v>
      </c>
      <c r="D54" s="490" t="s">
        <v>327</v>
      </c>
      <c r="E54" s="489" t="s">
        <v>1707</v>
      </c>
      <c r="F54" s="499">
        <v>610</v>
      </c>
    </row>
    <row r="55" spans="1:6" x14ac:dyDescent="0.2">
      <c r="A55" s="497" t="s">
        <v>1348</v>
      </c>
      <c r="B55" s="493" t="s">
        <v>678</v>
      </c>
      <c r="C55" s="493"/>
      <c r="D55" s="493"/>
      <c r="E55" s="493"/>
      <c r="F55" s="500">
        <v>101965</v>
      </c>
    </row>
    <row r="56" spans="1:6" x14ac:dyDescent="0.2">
      <c r="A56" s="495" t="s">
        <v>1592</v>
      </c>
      <c r="B56" s="495"/>
      <c r="C56" s="495"/>
      <c r="D56" s="495"/>
      <c r="E56" s="495"/>
      <c r="F56" s="501">
        <v>101965</v>
      </c>
    </row>
    <row r="57" spans="1:6" x14ac:dyDescent="0.2">
      <c r="A57" s="487" t="s">
        <v>525</v>
      </c>
      <c r="B57" s="488" t="s">
        <v>668</v>
      </c>
      <c r="C57" s="489" t="s">
        <v>1256</v>
      </c>
      <c r="D57" s="490" t="s">
        <v>302</v>
      </c>
      <c r="E57" s="489" t="s">
        <v>1684</v>
      </c>
      <c r="F57" s="499">
        <v>45019</v>
      </c>
    </row>
    <row r="58" spans="1:6" x14ac:dyDescent="0.2">
      <c r="A58" s="492" t="s">
        <v>525</v>
      </c>
      <c r="B58" s="488" t="s">
        <v>668</v>
      </c>
      <c r="C58" s="489" t="s">
        <v>1256</v>
      </c>
      <c r="D58" s="490" t="s">
        <v>321</v>
      </c>
      <c r="E58" s="489" t="s">
        <v>1703</v>
      </c>
      <c r="F58" s="499">
        <v>14855</v>
      </c>
    </row>
    <row r="59" spans="1:6" x14ac:dyDescent="0.2">
      <c r="A59" s="492" t="s">
        <v>525</v>
      </c>
      <c r="B59" s="488" t="s">
        <v>668</v>
      </c>
      <c r="C59" s="489" t="s">
        <v>1256</v>
      </c>
      <c r="D59" s="490" t="s">
        <v>327</v>
      </c>
      <c r="E59" s="489" t="s">
        <v>1707</v>
      </c>
      <c r="F59" s="499">
        <v>361</v>
      </c>
    </row>
    <row r="60" spans="1:6" x14ac:dyDescent="0.2">
      <c r="A60" s="492" t="s">
        <v>525</v>
      </c>
      <c r="B60" s="493" t="s">
        <v>678</v>
      </c>
      <c r="C60" s="493"/>
      <c r="D60" s="493"/>
      <c r="E60" s="493"/>
      <c r="F60" s="500">
        <v>60235</v>
      </c>
    </row>
    <row r="61" spans="1:6" x14ac:dyDescent="0.2">
      <c r="A61" s="492" t="s">
        <v>525</v>
      </c>
      <c r="B61" s="490" t="s">
        <v>679</v>
      </c>
      <c r="C61" s="489" t="s">
        <v>1256</v>
      </c>
      <c r="D61" s="490" t="s">
        <v>640</v>
      </c>
      <c r="E61" s="489" t="s">
        <v>1803</v>
      </c>
      <c r="F61" s="499">
        <v>23520</v>
      </c>
    </row>
    <row r="62" spans="1:6" x14ac:dyDescent="0.2">
      <c r="A62" s="497" t="s">
        <v>525</v>
      </c>
      <c r="B62" s="493" t="s">
        <v>685</v>
      </c>
      <c r="C62" s="493"/>
      <c r="D62" s="493"/>
      <c r="E62" s="493"/>
      <c r="F62" s="500">
        <v>23520</v>
      </c>
    </row>
    <row r="63" spans="1:6" x14ac:dyDescent="0.2">
      <c r="A63" s="495" t="s">
        <v>1593</v>
      </c>
      <c r="B63" s="495"/>
      <c r="C63" s="495"/>
      <c r="D63" s="495"/>
      <c r="E63" s="495"/>
      <c r="F63" s="501">
        <v>83755</v>
      </c>
    </row>
    <row r="64" spans="1:6" x14ac:dyDescent="0.2">
      <c r="A64" s="487" t="s">
        <v>523</v>
      </c>
      <c r="B64" s="488" t="s">
        <v>668</v>
      </c>
      <c r="C64" s="489" t="s">
        <v>1256</v>
      </c>
      <c r="D64" s="490" t="s">
        <v>302</v>
      </c>
      <c r="E64" s="489" t="s">
        <v>1684</v>
      </c>
      <c r="F64" s="499">
        <v>51397</v>
      </c>
    </row>
    <row r="65" spans="1:6" x14ac:dyDescent="0.2">
      <c r="A65" s="492" t="s">
        <v>523</v>
      </c>
      <c r="B65" s="488" t="s">
        <v>668</v>
      </c>
      <c r="C65" s="489" t="s">
        <v>1256</v>
      </c>
      <c r="D65" s="490" t="s">
        <v>321</v>
      </c>
      <c r="E65" s="489" t="s">
        <v>1703</v>
      </c>
      <c r="F65" s="499">
        <v>16961</v>
      </c>
    </row>
    <row r="66" spans="1:6" x14ac:dyDescent="0.2">
      <c r="A66" s="492" t="s">
        <v>523</v>
      </c>
      <c r="B66" s="488" t="s">
        <v>668</v>
      </c>
      <c r="C66" s="489" t="s">
        <v>1256</v>
      </c>
      <c r="D66" s="490" t="s">
        <v>327</v>
      </c>
      <c r="E66" s="489" t="s">
        <v>1707</v>
      </c>
      <c r="F66" s="499">
        <v>411</v>
      </c>
    </row>
    <row r="67" spans="1:6" x14ac:dyDescent="0.2">
      <c r="A67" s="497" t="s">
        <v>523</v>
      </c>
      <c r="B67" s="493" t="s">
        <v>678</v>
      </c>
      <c r="C67" s="493"/>
      <c r="D67" s="493"/>
      <c r="E67" s="493"/>
      <c r="F67" s="500">
        <v>68769</v>
      </c>
    </row>
    <row r="68" spans="1:6" x14ac:dyDescent="0.2">
      <c r="A68" s="495" t="s">
        <v>1594</v>
      </c>
      <c r="B68" s="495"/>
      <c r="C68" s="495"/>
      <c r="D68" s="495"/>
      <c r="E68" s="495"/>
      <c r="F68" s="501">
        <v>68769</v>
      </c>
    </row>
    <row r="69" spans="1:6" x14ac:dyDescent="0.2">
      <c r="A69" s="487" t="s">
        <v>524</v>
      </c>
      <c r="B69" s="488" t="s">
        <v>668</v>
      </c>
      <c r="C69" s="489" t="s">
        <v>1256</v>
      </c>
      <c r="D69" s="490" t="s">
        <v>302</v>
      </c>
      <c r="E69" s="489" t="s">
        <v>1684</v>
      </c>
      <c r="F69" s="499">
        <v>51566</v>
      </c>
    </row>
    <row r="70" spans="1:6" x14ac:dyDescent="0.2">
      <c r="A70" s="492" t="s">
        <v>524</v>
      </c>
      <c r="B70" s="488" t="s">
        <v>668</v>
      </c>
      <c r="C70" s="489" t="s">
        <v>1256</v>
      </c>
      <c r="D70" s="490" t="s">
        <v>321</v>
      </c>
      <c r="E70" s="489" t="s">
        <v>1703</v>
      </c>
      <c r="F70" s="499">
        <v>17016</v>
      </c>
    </row>
    <row r="71" spans="1:6" x14ac:dyDescent="0.2">
      <c r="A71" s="492" t="s">
        <v>524</v>
      </c>
      <c r="B71" s="488" t="s">
        <v>668</v>
      </c>
      <c r="C71" s="489" t="s">
        <v>1256</v>
      </c>
      <c r="D71" s="490" t="s">
        <v>327</v>
      </c>
      <c r="E71" s="489" t="s">
        <v>1707</v>
      </c>
      <c r="F71" s="499">
        <v>413</v>
      </c>
    </row>
    <row r="72" spans="1:6" x14ac:dyDescent="0.2">
      <c r="A72" s="497" t="s">
        <v>524</v>
      </c>
      <c r="B72" s="493" t="s">
        <v>678</v>
      </c>
      <c r="C72" s="493"/>
      <c r="D72" s="493"/>
      <c r="E72" s="493"/>
      <c r="F72" s="500">
        <v>68995</v>
      </c>
    </row>
    <row r="73" spans="1:6" x14ac:dyDescent="0.2">
      <c r="A73" s="495" t="s">
        <v>1595</v>
      </c>
      <c r="B73" s="495"/>
      <c r="C73" s="495"/>
      <c r="D73" s="495"/>
      <c r="E73" s="495"/>
      <c r="F73" s="501">
        <v>68995</v>
      </c>
    </row>
    <row r="74" spans="1:6" x14ac:dyDescent="0.2">
      <c r="A74" s="487" t="s">
        <v>537</v>
      </c>
      <c r="B74" s="488" t="s">
        <v>668</v>
      </c>
      <c r="C74" s="489" t="s">
        <v>913</v>
      </c>
      <c r="D74" s="490" t="s">
        <v>302</v>
      </c>
      <c r="E74" s="489" t="s">
        <v>1684</v>
      </c>
      <c r="F74" s="499">
        <v>65766</v>
      </c>
    </row>
    <row r="75" spans="1:6" x14ac:dyDescent="0.2">
      <c r="A75" s="492" t="s">
        <v>537</v>
      </c>
      <c r="B75" s="488" t="s">
        <v>668</v>
      </c>
      <c r="C75" s="489" t="s">
        <v>913</v>
      </c>
      <c r="D75" s="490" t="s">
        <v>321</v>
      </c>
      <c r="E75" s="489" t="s">
        <v>1703</v>
      </c>
      <c r="F75" s="499">
        <v>21394</v>
      </c>
    </row>
    <row r="76" spans="1:6" x14ac:dyDescent="0.2">
      <c r="A76" s="492" t="s">
        <v>537</v>
      </c>
      <c r="B76" s="488" t="s">
        <v>668</v>
      </c>
      <c r="C76" s="489" t="s">
        <v>913</v>
      </c>
      <c r="D76" s="490" t="s">
        <v>327</v>
      </c>
      <c r="E76" s="489" t="s">
        <v>1707</v>
      </c>
      <c r="F76" s="499">
        <v>544</v>
      </c>
    </row>
    <row r="77" spans="1:6" x14ac:dyDescent="0.2">
      <c r="A77" s="492" t="s">
        <v>537</v>
      </c>
      <c r="B77" s="490" t="s">
        <v>668</v>
      </c>
      <c r="C77" s="489" t="s">
        <v>913</v>
      </c>
      <c r="D77" s="490" t="s">
        <v>90</v>
      </c>
      <c r="E77" s="489" t="s">
        <v>1762</v>
      </c>
      <c r="F77" s="499">
        <v>89611</v>
      </c>
    </row>
    <row r="78" spans="1:6" x14ac:dyDescent="0.2">
      <c r="A78" s="492" t="s">
        <v>537</v>
      </c>
      <c r="B78" s="493" t="s">
        <v>678</v>
      </c>
      <c r="C78" s="493"/>
      <c r="D78" s="493"/>
      <c r="E78" s="493"/>
      <c r="F78" s="500">
        <v>177315</v>
      </c>
    </row>
    <row r="79" spans="1:6" x14ac:dyDescent="0.2">
      <c r="A79" s="492" t="s">
        <v>537</v>
      </c>
      <c r="B79" s="490" t="s">
        <v>679</v>
      </c>
      <c r="C79" s="489" t="s">
        <v>913</v>
      </c>
      <c r="D79" s="490" t="s">
        <v>638</v>
      </c>
      <c r="E79" s="489" t="s">
        <v>1799</v>
      </c>
      <c r="F79" s="499">
        <v>177315</v>
      </c>
    </row>
    <row r="80" spans="1:6" x14ac:dyDescent="0.2">
      <c r="A80" s="497" t="s">
        <v>537</v>
      </c>
      <c r="B80" s="493" t="s">
        <v>685</v>
      </c>
      <c r="C80" s="493"/>
      <c r="D80" s="493"/>
      <c r="E80" s="493"/>
      <c r="F80" s="500">
        <v>177315</v>
      </c>
    </row>
    <row r="81" spans="1:6" x14ac:dyDescent="0.2">
      <c r="A81" s="495" t="s">
        <v>1597</v>
      </c>
      <c r="B81" s="495"/>
      <c r="C81" s="495"/>
      <c r="D81" s="495"/>
      <c r="E81" s="495"/>
      <c r="F81" s="501">
        <v>354630</v>
      </c>
    </row>
    <row r="82" spans="1:6" x14ac:dyDescent="0.2">
      <c r="A82" s="487" t="s">
        <v>532</v>
      </c>
      <c r="B82" s="488" t="s">
        <v>668</v>
      </c>
      <c r="C82" s="489" t="s">
        <v>1075</v>
      </c>
      <c r="D82" s="490" t="s">
        <v>310</v>
      </c>
      <c r="E82" s="489" t="s">
        <v>1692</v>
      </c>
      <c r="F82" s="499">
        <v>511</v>
      </c>
    </row>
    <row r="83" spans="1:6" x14ac:dyDescent="0.2">
      <c r="A83" s="492" t="s">
        <v>532</v>
      </c>
      <c r="B83" s="488" t="s">
        <v>668</v>
      </c>
      <c r="C83" s="489" t="s">
        <v>1075</v>
      </c>
      <c r="D83" s="490" t="s">
        <v>313</v>
      </c>
      <c r="E83" s="489" t="s">
        <v>1700</v>
      </c>
      <c r="F83" s="499">
        <v>211</v>
      </c>
    </row>
    <row r="84" spans="1:6" x14ac:dyDescent="0.2">
      <c r="A84" s="492" t="s">
        <v>532</v>
      </c>
      <c r="B84" s="488" t="s">
        <v>668</v>
      </c>
      <c r="C84" s="489" t="s">
        <v>1075</v>
      </c>
      <c r="D84" s="490" t="s">
        <v>315</v>
      </c>
      <c r="E84" s="489" t="s">
        <v>1701</v>
      </c>
      <c r="F84" s="499">
        <v>128</v>
      </c>
    </row>
    <row r="85" spans="1:6" x14ac:dyDescent="0.2">
      <c r="A85" s="497" t="s">
        <v>532</v>
      </c>
      <c r="B85" s="493" t="s">
        <v>678</v>
      </c>
      <c r="C85" s="493"/>
      <c r="D85" s="493"/>
      <c r="E85" s="493"/>
      <c r="F85" s="500">
        <v>850</v>
      </c>
    </row>
    <row r="86" spans="1:6" x14ac:dyDescent="0.2">
      <c r="A86" s="495" t="s">
        <v>1598</v>
      </c>
      <c r="B86" s="495"/>
      <c r="C86" s="495"/>
      <c r="D86" s="495"/>
      <c r="E86" s="495"/>
      <c r="F86" s="501">
        <v>850</v>
      </c>
    </row>
    <row r="87" spans="1:6" x14ac:dyDescent="0.2">
      <c r="A87" s="487" t="s">
        <v>529</v>
      </c>
      <c r="B87" s="488" t="s">
        <v>668</v>
      </c>
      <c r="C87" s="489" t="s">
        <v>810</v>
      </c>
      <c r="D87" s="490" t="s">
        <v>300</v>
      </c>
      <c r="E87" s="489" t="s">
        <v>1683</v>
      </c>
      <c r="F87" s="499">
        <v>604646</v>
      </c>
    </row>
    <row r="88" spans="1:6" x14ac:dyDescent="0.2">
      <c r="A88" s="492" t="s">
        <v>529</v>
      </c>
      <c r="B88" s="488" t="s">
        <v>668</v>
      </c>
      <c r="C88" s="489" t="s">
        <v>810</v>
      </c>
      <c r="D88" s="490" t="s">
        <v>302</v>
      </c>
      <c r="E88" s="489" t="s">
        <v>1684</v>
      </c>
      <c r="F88" s="499">
        <v>9402</v>
      </c>
    </row>
    <row r="89" spans="1:6" x14ac:dyDescent="0.2">
      <c r="A89" s="492" t="s">
        <v>529</v>
      </c>
      <c r="B89" s="488" t="s">
        <v>668</v>
      </c>
      <c r="C89" s="489" t="s">
        <v>810</v>
      </c>
      <c r="D89" s="490" t="s">
        <v>652</v>
      </c>
      <c r="E89" s="489" t="s">
        <v>1689</v>
      </c>
      <c r="F89" s="499">
        <v>33120</v>
      </c>
    </row>
    <row r="90" spans="1:6" x14ac:dyDescent="0.2">
      <c r="A90" s="492" t="s">
        <v>529</v>
      </c>
      <c r="B90" s="488" t="s">
        <v>668</v>
      </c>
      <c r="C90" s="489" t="s">
        <v>810</v>
      </c>
      <c r="D90" s="490" t="s">
        <v>319</v>
      </c>
      <c r="E90" s="489" t="s">
        <v>1702</v>
      </c>
      <c r="F90" s="499">
        <v>199533</v>
      </c>
    </row>
    <row r="91" spans="1:6" x14ac:dyDescent="0.2">
      <c r="A91" s="492" t="s">
        <v>529</v>
      </c>
      <c r="B91" s="488" t="s">
        <v>668</v>
      </c>
      <c r="C91" s="489" t="s">
        <v>810</v>
      </c>
      <c r="D91" s="490" t="s">
        <v>321</v>
      </c>
      <c r="E91" s="489" t="s">
        <v>1703</v>
      </c>
      <c r="F91" s="499">
        <v>3103</v>
      </c>
    </row>
    <row r="92" spans="1:6" x14ac:dyDescent="0.2">
      <c r="A92" s="492" t="s">
        <v>529</v>
      </c>
      <c r="B92" s="488" t="s">
        <v>668</v>
      </c>
      <c r="C92" s="489" t="s">
        <v>810</v>
      </c>
      <c r="D92" s="490" t="s">
        <v>653</v>
      </c>
      <c r="E92" s="489" t="s">
        <v>1704</v>
      </c>
      <c r="F92" s="499">
        <v>10930</v>
      </c>
    </row>
    <row r="93" spans="1:6" x14ac:dyDescent="0.2">
      <c r="A93" s="492" t="s">
        <v>529</v>
      </c>
      <c r="B93" s="488" t="s">
        <v>668</v>
      </c>
      <c r="C93" s="489" t="s">
        <v>810</v>
      </c>
      <c r="D93" s="490" t="s">
        <v>325</v>
      </c>
      <c r="E93" s="489" t="s">
        <v>1706</v>
      </c>
      <c r="F93" s="499">
        <v>4837</v>
      </c>
    </row>
    <row r="94" spans="1:6" x14ac:dyDescent="0.2">
      <c r="A94" s="492" t="s">
        <v>529</v>
      </c>
      <c r="B94" s="488" t="s">
        <v>668</v>
      </c>
      <c r="C94" s="489" t="s">
        <v>810</v>
      </c>
      <c r="D94" s="490" t="s">
        <v>327</v>
      </c>
      <c r="E94" s="489" t="s">
        <v>1707</v>
      </c>
      <c r="F94" s="499">
        <v>75</v>
      </c>
    </row>
    <row r="95" spans="1:6" x14ac:dyDescent="0.2">
      <c r="A95" s="492" t="s">
        <v>529</v>
      </c>
      <c r="B95" s="488" t="s">
        <v>668</v>
      </c>
      <c r="C95" s="489" t="s">
        <v>810</v>
      </c>
      <c r="D95" s="490" t="s">
        <v>654</v>
      </c>
      <c r="E95" s="489" t="s">
        <v>1708</v>
      </c>
      <c r="F95" s="499">
        <v>265</v>
      </c>
    </row>
    <row r="96" spans="1:6" x14ac:dyDescent="0.2">
      <c r="A96" s="492" t="s">
        <v>529</v>
      </c>
      <c r="B96" s="488" t="s">
        <v>668</v>
      </c>
      <c r="C96" s="489" t="s">
        <v>810</v>
      </c>
      <c r="D96" s="490" t="s">
        <v>359</v>
      </c>
      <c r="E96" s="489" t="s">
        <v>1723</v>
      </c>
      <c r="F96" s="499">
        <v>5459</v>
      </c>
    </row>
    <row r="97" spans="1:6" x14ac:dyDescent="0.2">
      <c r="A97" s="492" t="s">
        <v>529</v>
      </c>
      <c r="B97" s="488" t="s">
        <v>668</v>
      </c>
      <c r="C97" s="489" t="s">
        <v>810</v>
      </c>
      <c r="D97" s="490" t="s">
        <v>1560</v>
      </c>
      <c r="E97" s="489" t="s">
        <v>1764</v>
      </c>
      <c r="F97" s="499">
        <v>25930</v>
      </c>
    </row>
    <row r="98" spans="1:6" x14ac:dyDescent="0.2">
      <c r="A98" s="492" t="s">
        <v>529</v>
      </c>
      <c r="B98" s="488" t="s">
        <v>668</v>
      </c>
      <c r="C98" s="489" t="s">
        <v>810</v>
      </c>
      <c r="D98" s="490" t="s">
        <v>1561</v>
      </c>
      <c r="E98" s="489" t="s">
        <v>1765</v>
      </c>
      <c r="F98" s="499">
        <v>6290</v>
      </c>
    </row>
    <row r="99" spans="1:6" x14ac:dyDescent="0.2">
      <c r="A99" s="492" t="s">
        <v>529</v>
      </c>
      <c r="B99" s="490" t="s">
        <v>668</v>
      </c>
      <c r="C99" s="489" t="s">
        <v>812</v>
      </c>
      <c r="D99" s="490" t="s">
        <v>80</v>
      </c>
      <c r="E99" s="489" t="s">
        <v>1757</v>
      </c>
      <c r="F99" s="499">
        <v>77875</v>
      </c>
    </row>
    <row r="100" spans="1:6" x14ac:dyDescent="0.2">
      <c r="A100" s="492" t="s">
        <v>529</v>
      </c>
      <c r="B100" s="493" t="s">
        <v>678</v>
      </c>
      <c r="C100" s="493"/>
      <c r="D100" s="493"/>
      <c r="E100" s="493"/>
      <c r="F100" s="500">
        <v>981465</v>
      </c>
    </row>
    <row r="101" spans="1:6" x14ac:dyDescent="0.2">
      <c r="A101" s="495" t="s">
        <v>1600</v>
      </c>
      <c r="B101" s="495"/>
      <c r="C101" s="495"/>
      <c r="D101" s="495"/>
      <c r="E101" s="495"/>
      <c r="F101" s="501">
        <v>981465</v>
      </c>
    </row>
    <row r="102" spans="1:6" x14ac:dyDescent="0.2">
      <c r="A102" s="487" t="s">
        <v>538</v>
      </c>
      <c r="B102" s="488" t="s">
        <v>668</v>
      </c>
      <c r="C102" s="489" t="s">
        <v>813</v>
      </c>
      <c r="D102" s="490" t="s">
        <v>1575</v>
      </c>
      <c r="E102" s="489" t="s">
        <v>1690</v>
      </c>
      <c r="F102" s="499">
        <v>114741</v>
      </c>
    </row>
    <row r="103" spans="1:6" x14ac:dyDescent="0.2">
      <c r="A103" s="492" t="s">
        <v>538</v>
      </c>
      <c r="B103" s="488" t="s">
        <v>668</v>
      </c>
      <c r="C103" s="489" t="s">
        <v>813</v>
      </c>
      <c r="D103" s="490" t="s">
        <v>1576</v>
      </c>
      <c r="E103" s="489" t="s">
        <v>1705</v>
      </c>
      <c r="F103" s="499">
        <v>37865</v>
      </c>
    </row>
    <row r="104" spans="1:6" x14ac:dyDescent="0.2">
      <c r="A104" s="492" t="s">
        <v>538</v>
      </c>
      <c r="B104" s="488" t="s">
        <v>668</v>
      </c>
      <c r="C104" s="489" t="s">
        <v>813</v>
      </c>
      <c r="D104" s="490" t="s">
        <v>1577</v>
      </c>
      <c r="E104" s="489" t="s">
        <v>1709</v>
      </c>
      <c r="F104" s="499">
        <v>918</v>
      </c>
    </row>
    <row r="105" spans="1:6" x14ac:dyDescent="0.2">
      <c r="A105" s="492" t="s">
        <v>538</v>
      </c>
      <c r="B105" s="488" t="s">
        <v>668</v>
      </c>
      <c r="C105" s="489" t="s">
        <v>813</v>
      </c>
      <c r="D105" s="490" t="s">
        <v>357</v>
      </c>
      <c r="E105" s="489" t="s">
        <v>1722</v>
      </c>
      <c r="F105" s="499">
        <v>5100</v>
      </c>
    </row>
    <row r="106" spans="1:6" x14ac:dyDescent="0.2">
      <c r="A106" s="497" t="s">
        <v>538</v>
      </c>
      <c r="B106" s="493" t="s">
        <v>678</v>
      </c>
      <c r="C106" s="493"/>
      <c r="D106" s="493"/>
      <c r="E106" s="493"/>
      <c r="F106" s="500">
        <v>158624</v>
      </c>
    </row>
    <row r="107" spans="1:6" x14ac:dyDescent="0.2">
      <c r="A107" s="495" t="s">
        <v>1601</v>
      </c>
      <c r="B107" s="495"/>
      <c r="C107" s="495"/>
      <c r="D107" s="495"/>
      <c r="E107" s="495"/>
      <c r="F107" s="501">
        <v>158624</v>
      </c>
    </row>
    <row r="108" spans="1:6" x14ac:dyDescent="0.2">
      <c r="A108" s="487" t="s">
        <v>535</v>
      </c>
      <c r="B108" s="490" t="s">
        <v>668</v>
      </c>
      <c r="C108" s="489" t="s">
        <v>1226</v>
      </c>
      <c r="D108" s="490" t="s">
        <v>104</v>
      </c>
      <c r="E108" s="489" t="s">
        <v>1772</v>
      </c>
      <c r="F108" s="499">
        <v>4000</v>
      </c>
    </row>
    <row r="109" spans="1:6" x14ac:dyDescent="0.2">
      <c r="A109" s="492" t="s">
        <v>535</v>
      </c>
      <c r="B109" s="493" t="s">
        <v>678</v>
      </c>
      <c r="C109" s="493"/>
      <c r="D109" s="493"/>
      <c r="E109" s="493"/>
      <c r="F109" s="500">
        <v>4000</v>
      </c>
    </row>
    <row r="110" spans="1:6" x14ac:dyDescent="0.2">
      <c r="A110" s="492" t="s">
        <v>535</v>
      </c>
      <c r="B110" s="490" t="s">
        <v>679</v>
      </c>
      <c r="C110" s="489" t="s">
        <v>1226</v>
      </c>
      <c r="D110" s="490" t="s">
        <v>639</v>
      </c>
      <c r="E110" s="489" t="s">
        <v>1802</v>
      </c>
      <c r="F110" s="499">
        <v>4000</v>
      </c>
    </row>
    <row r="111" spans="1:6" x14ac:dyDescent="0.2">
      <c r="A111" s="497" t="s">
        <v>535</v>
      </c>
      <c r="B111" s="493" t="s">
        <v>685</v>
      </c>
      <c r="C111" s="493"/>
      <c r="D111" s="493"/>
      <c r="E111" s="493"/>
      <c r="F111" s="500">
        <v>4000</v>
      </c>
    </row>
    <row r="112" spans="1:6" x14ac:dyDescent="0.2">
      <c r="A112" s="495" t="s">
        <v>1602</v>
      </c>
      <c r="B112" s="495"/>
      <c r="C112" s="495"/>
      <c r="D112" s="495"/>
      <c r="E112" s="495"/>
      <c r="F112" s="501">
        <v>8000</v>
      </c>
    </row>
    <row r="113" spans="1:6" x14ac:dyDescent="0.2">
      <c r="A113" s="487" t="s">
        <v>531</v>
      </c>
      <c r="B113" s="488" t="s">
        <v>668</v>
      </c>
      <c r="C113" s="489" t="s">
        <v>1226</v>
      </c>
      <c r="D113" s="490" t="s">
        <v>302</v>
      </c>
      <c r="E113" s="489" t="s">
        <v>1684</v>
      </c>
      <c r="F113" s="499">
        <v>69033</v>
      </c>
    </row>
    <row r="114" spans="1:6" x14ac:dyDescent="0.2">
      <c r="A114" s="492" t="s">
        <v>531</v>
      </c>
      <c r="B114" s="488" t="s">
        <v>668</v>
      </c>
      <c r="C114" s="489" t="s">
        <v>1226</v>
      </c>
      <c r="D114" s="490" t="s">
        <v>321</v>
      </c>
      <c r="E114" s="489" t="s">
        <v>1703</v>
      </c>
      <c r="F114" s="499">
        <v>22236</v>
      </c>
    </row>
    <row r="115" spans="1:6" x14ac:dyDescent="0.2">
      <c r="A115" s="492" t="s">
        <v>531</v>
      </c>
      <c r="B115" s="488" t="s">
        <v>668</v>
      </c>
      <c r="C115" s="489" t="s">
        <v>1226</v>
      </c>
      <c r="D115" s="490" t="s">
        <v>327</v>
      </c>
      <c r="E115" s="489" t="s">
        <v>1707</v>
      </c>
      <c r="F115" s="499">
        <v>531</v>
      </c>
    </row>
    <row r="116" spans="1:6" x14ac:dyDescent="0.2">
      <c r="A116" s="492" t="s">
        <v>531</v>
      </c>
      <c r="B116" s="490" t="s">
        <v>668</v>
      </c>
      <c r="C116" s="489" t="s">
        <v>1226</v>
      </c>
      <c r="D116" s="490" t="s">
        <v>104</v>
      </c>
      <c r="E116" s="489" t="s">
        <v>1772</v>
      </c>
      <c r="F116" s="499">
        <v>24480</v>
      </c>
    </row>
    <row r="117" spans="1:6" x14ac:dyDescent="0.2">
      <c r="A117" s="492" t="s">
        <v>531</v>
      </c>
      <c r="B117" s="493" t="s">
        <v>678</v>
      </c>
      <c r="C117" s="493"/>
      <c r="D117" s="493"/>
      <c r="E117" s="493"/>
      <c r="F117" s="500">
        <v>116280</v>
      </c>
    </row>
    <row r="118" spans="1:6" x14ac:dyDescent="0.2">
      <c r="A118" s="492" t="s">
        <v>531</v>
      </c>
      <c r="B118" s="488" t="s">
        <v>679</v>
      </c>
      <c r="C118" s="489" t="s">
        <v>1226</v>
      </c>
      <c r="D118" s="490">
        <v>35008</v>
      </c>
      <c r="E118" s="489" t="s">
        <v>1798</v>
      </c>
      <c r="F118" s="499">
        <v>24480</v>
      </c>
    </row>
    <row r="119" spans="1:6" x14ac:dyDescent="0.2">
      <c r="A119" s="492" t="s">
        <v>531</v>
      </c>
      <c r="B119" s="490" t="s">
        <v>679</v>
      </c>
      <c r="C119" s="489" t="s">
        <v>1226</v>
      </c>
      <c r="D119" s="490" t="s">
        <v>640</v>
      </c>
      <c r="E119" s="489" t="s">
        <v>1803</v>
      </c>
      <c r="F119" s="499">
        <v>91800</v>
      </c>
    </row>
    <row r="120" spans="1:6" x14ac:dyDescent="0.2">
      <c r="A120" s="497" t="s">
        <v>531</v>
      </c>
      <c r="B120" s="493" t="s">
        <v>685</v>
      </c>
      <c r="C120" s="493"/>
      <c r="D120" s="493"/>
      <c r="E120" s="493"/>
      <c r="F120" s="500">
        <v>116280</v>
      </c>
    </row>
    <row r="121" spans="1:6" x14ac:dyDescent="0.2">
      <c r="A121" s="495" t="s">
        <v>1603</v>
      </c>
      <c r="B121" s="495"/>
      <c r="C121" s="495"/>
      <c r="D121" s="495"/>
      <c r="E121" s="495"/>
      <c r="F121" s="501">
        <v>232560</v>
      </c>
    </row>
    <row r="122" spans="1:6" x14ac:dyDescent="0.2">
      <c r="A122" s="487" t="s">
        <v>530</v>
      </c>
      <c r="B122" s="488" t="s">
        <v>668</v>
      </c>
      <c r="C122" s="489" t="s">
        <v>810</v>
      </c>
      <c r="D122" s="490" t="s">
        <v>300</v>
      </c>
      <c r="E122" s="489" t="s">
        <v>1683</v>
      </c>
      <c r="F122" s="499">
        <v>50115</v>
      </c>
    </row>
    <row r="123" spans="1:6" x14ac:dyDescent="0.2">
      <c r="A123" s="492" t="s">
        <v>530</v>
      </c>
      <c r="B123" s="488" t="s">
        <v>668</v>
      </c>
      <c r="C123" s="489" t="s">
        <v>810</v>
      </c>
      <c r="D123" s="490" t="s">
        <v>302</v>
      </c>
      <c r="E123" s="489" t="s">
        <v>1684</v>
      </c>
      <c r="F123" s="499">
        <v>21175</v>
      </c>
    </row>
    <row r="124" spans="1:6" x14ac:dyDescent="0.2">
      <c r="A124" s="492" t="s">
        <v>530</v>
      </c>
      <c r="B124" s="488" t="s">
        <v>668</v>
      </c>
      <c r="C124" s="489" t="s">
        <v>810</v>
      </c>
      <c r="D124" s="490" t="s">
        <v>652</v>
      </c>
      <c r="E124" s="489" t="s">
        <v>1689</v>
      </c>
      <c r="F124" s="499">
        <v>19440</v>
      </c>
    </row>
    <row r="125" spans="1:6" x14ac:dyDescent="0.2">
      <c r="A125" s="492" t="s">
        <v>530</v>
      </c>
      <c r="B125" s="488" t="s">
        <v>668</v>
      </c>
      <c r="C125" s="489" t="s">
        <v>810</v>
      </c>
      <c r="D125" s="490" t="s">
        <v>319</v>
      </c>
      <c r="E125" s="489" t="s">
        <v>1702</v>
      </c>
      <c r="F125" s="499">
        <v>16538</v>
      </c>
    </row>
    <row r="126" spans="1:6" x14ac:dyDescent="0.2">
      <c r="A126" s="492" t="s">
        <v>530</v>
      </c>
      <c r="B126" s="488" t="s">
        <v>668</v>
      </c>
      <c r="C126" s="489" t="s">
        <v>810</v>
      </c>
      <c r="D126" s="490" t="s">
        <v>321</v>
      </c>
      <c r="E126" s="489" t="s">
        <v>1703</v>
      </c>
      <c r="F126" s="499">
        <v>6988</v>
      </c>
    </row>
    <row r="127" spans="1:6" x14ac:dyDescent="0.2">
      <c r="A127" s="492" t="s">
        <v>530</v>
      </c>
      <c r="B127" s="488" t="s">
        <v>668</v>
      </c>
      <c r="C127" s="489" t="s">
        <v>810</v>
      </c>
      <c r="D127" s="490" t="s">
        <v>653</v>
      </c>
      <c r="E127" s="489" t="s">
        <v>1704</v>
      </c>
      <c r="F127" s="499">
        <v>6415</v>
      </c>
    </row>
    <row r="128" spans="1:6" x14ac:dyDescent="0.2">
      <c r="A128" s="492" t="s">
        <v>530</v>
      </c>
      <c r="B128" s="488" t="s">
        <v>668</v>
      </c>
      <c r="C128" s="489" t="s">
        <v>810</v>
      </c>
      <c r="D128" s="490" t="s">
        <v>325</v>
      </c>
      <c r="E128" s="489" t="s">
        <v>1706</v>
      </c>
      <c r="F128" s="499">
        <v>401</v>
      </c>
    </row>
    <row r="129" spans="1:6" x14ac:dyDescent="0.2">
      <c r="A129" s="492" t="s">
        <v>530</v>
      </c>
      <c r="B129" s="488" t="s">
        <v>668</v>
      </c>
      <c r="C129" s="489" t="s">
        <v>810</v>
      </c>
      <c r="D129" s="490" t="s">
        <v>327</v>
      </c>
      <c r="E129" s="489" t="s">
        <v>1707</v>
      </c>
      <c r="F129" s="499">
        <v>169</v>
      </c>
    </row>
    <row r="130" spans="1:6" x14ac:dyDescent="0.2">
      <c r="A130" s="492" t="s">
        <v>530</v>
      </c>
      <c r="B130" s="488" t="s">
        <v>668</v>
      </c>
      <c r="C130" s="489" t="s">
        <v>810</v>
      </c>
      <c r="D130" s="490" t="s">
        <v>654</v>
      </c>
      <c r="E130" s="489" t="s">
        <v>1708</v>
      </c>
      <c r="F130" s="499">
        <v>156</v>
      </c>
    </row>
    <row r="131" spans="1:6" x14ac:dyDescent="0.2">
      <c r="A131" s="492" t="s">
        <v>530</v>
      </c>
      <c r="B131" s="488" t="s">
        <v>668</v>
      </c>
      <c r="C131" s="489" t="s">
        <v>810</v>
      </c>
      <c r="D131" s="490" t="s">
        <v>357</v>
      </c>
      <c r="E131" s="489" t="s">
        <v>1722</v>
      </c>
      <c r="F131" s="499">
        <v>3240</v>
      </c>
    </row>
    <row r="132" spans="1:6" x14ac:dyDescent="0.2">
      <c r="A132" s="492" t="s">
        <v>530</v>
      </c>
      <c r="B132" s="488" t="s">
        <v>668</v>
      </c>
      <c r="C132" s="489" t="s">
        <v>810</v>
      </c>
      <c r="D132" s="490" t="s">
        <v>359</v>
      </c>
      <c r="E132" s="489" t="s">
        <v>1723</v>
      </c>
      <c r="F132" s="499">
        <v>4088</v>
      </c>
    </row>
    <row r="133" spans="1:6" x14ac:dyDescent="0.2">
      <c r="A133" s="492" t="s">
        <v>530</v>
      </c>
      <c r="B133" s="488" t="s">
        <v>668</v>
      </c>
      <c r="C133" s="489" t="s">
        <v>810</v>
      </c>
      <c r="D133" s="490" t="s">
        <v>1560</v>
      </c>
      <c r="E133" s="489" t="s">
        <v>1764</v>
      </c>
      <c r="F133" s="499">
        <v>19139</v>
      </c>
    </row>
    <row r="134" spans="1:6" x14ac:dyDescent="0.2">
      <c r="A134" s="492" t="s">
        <v>530</v>
      </c>
      <c r="B134" s="488" t="s">
        <v>668</v>
      </c>
      <c r="C134" s="489" t="s">
        <v>810</v>
      </c>
      <c r="D134" s="490" t="s">
        <v>1561</v>
      </c>
      <c r="E134" s="489" t="s">
        <v>1765</v>
      </c>
      <c r="F134" s="499">
        <v>786</v>
      </c>
    </row>
    <row r="135" spans="1:6" x14ac:dyDescent="0.2">
      <c r="A135" s="492" t="s">
        <v>530</v>
      </c>
      <c r="B135" s="488" t="s">
        <v>668</v>
      </c>
      <c r="C135" s="489" t="s">
        <v>810</v>
      </c>
      <c r="D135" s="490" t="s">
        <v>98</v>
      </c>
      <c r="E135" s="489" t="s">
        <v>1766</v>
      </c>
      <c r="F135" s="499">
        <v>20000</v>
      </c>
    </row>
    <row r="136" spans="1:6" x14ac:dyDescent="0.2">
      <c r="A136" s="492" t="s">
        <v>530</v>
      </c>
      <c r="B136" s="488" t="s">
        <v>668</v>
      </c>
      <c r="C136" s="489" t="s">
        <v>1262</v>
      </c>
      <c r="D136" s="490" t="s">
        <v>300</v>
      </c>
      <c r="E136" s="489" t="s">
        <v>1683</v>
      </c>
      <c r="F136" s="499">
        <v>312378</v>
      </c>
    </row>
    <row r="137" spans="1:6" x14ac:dyDescent="0.2">
      <c r="A137" s="492" t="s">
        <v>530</v>
      </c>
      <c r="B137" s="488" t="s">
        <v>668</v>
      </c>
      <c r="C137" s="489" t="s">
        <v>1262</v>
      </c>
      <c r="D137" s="490" t="s">
        <v>319</v>
      </c>
      <c r="E137" s="489" t="s">
        <v>1702</v>
      </c>
      <c r="F137" s="499">
        <v>103085</v>
      </c>
    </row>
    <row r="138" spans="1:6" x14ac:dyDescent="0.2">
      <c r="A138" s="492" t="s">
        <v>530</v>
      </c>
      <c r="B138" s="488" t="s">
        <v>668</v>
      </c>
      <c r="C138" s="489" t="s">
        <v>1262</v>
      </c>
      <c r="D138" s="490" t="s">
        <v>325</v>
      </c>
      <c r="E138" s="489" t="s">
        <v>1706</v>
      </c>
      <c r="F138" s="499">
        <v>2499</v>
      </c>
    </row>
    <row r="139" spans="1:6" x14ac:dyDescent="0.2">
      <c r="A139" s="492" t="s">
        <v>530</v>
      </c>
      <c r="B139" s="493" t="s">
        <v>678</v>
      </c>
      <c r="C139" s="493"/>
      <c r="D139" s="493"/>
      <c r="E139" s="493"/>
      <c r="F139" s="500">
        <v>586612</v>
      </c>
    </row>
    <row r="140" spans="1:6" x14ac:dyDescent="0.2">
      <c r="A140" s="492" t="s">
        <v>530</v>
      </c>
      <c r="B140" s="490" t="s">
        <v>679</v>
      </c>
      <c r="C140" s="489" t="s">
        <v>810</v>
      </c>
      <c r="D140" s="488" t="s">
        <v>640</v>
      </c>
      <c r="E140" s="489" t="s">
        <v>1803</v>
      </c>
      <c r="F140" s="499">
        <v>50000</v>
      </c>
    </row>
    <row r="141" spans="1:6" x14ac:dyDescent="0.2">
      <c r="A141" s="497" t="s">
        <v>530</v>
      </c>
      <c r="B141" s="493" t="s">
        <v>685</v>
      </c>
      <c r="C141" s="493"/>
      <c r="D141" s="493"/>
      <c r="E141" s="493"/>
      <c r="F141" s="500">
        <v>50000</v>
      </c>
    </row>
    <row r="142" spans="1:6" x14ac:dyDescent="0.2">
      <c r="A142" s="495" t="s">
        <v>1604</v>
      </c>
      <c r="B142" s="495"/>
      <c r="C142" s="495"/>
      <c r="D142" s="495"/>
      <c r="E142" s="495"/>
      <c r="F142" s="501">
        <v>636612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E20" sqref="E20"/>
    </sheetView>
  </sheetViews>
  <sheetFormatPr defaultRowHeight="12.75" x14ac:dyDescent="0.2"/>
  <cols>
    <col min="1" max="1" width="15.42578125" bestFit="1" customWidth="1"/>
    <col min="2" max="2" width="33.28515625" bestFit="1" customWidth="1"/>
    <col min="5" max="5" width="10.42578125" bestFit="1" customWidth="1"/>
    <col min="6" max="6" width="29.42578125" bestFit="1" customWidth="1"/>
    <col min="9" max="9" width="49.7109375" bestFit="1" customWidth="1"/>
  </cols>
  <sheetData>
    <row r="1" spans="1:9" x14ac:dyDescent="0.2">
      <c r="B1" s="464" t="s">
        <v>2184</v>
      </c>
      <c r="F1" s="464" t="s">
        <v>2184</v>
      </c>
    </row>
    <row r="2" spans="1:9" x14ac:dyDescent="0.2">
      <c r="A2">
        <v>12</v>
      </c>
      <c r="B2" t="s">
        <v>523</v>
      </c>
      <c r="E2" t="s">
        <v>1640</v>
      </c>
      <c r="F2" t="s">
        <v>765</v>
      </c>
      <c r="I2" t="s">
        <v>865</v>
      </c>
    </row>
    <row r="3" spans="1:9" x14ac:dyDescent="0.2">
      <c r="A3">
        <v>13</v>
      </c>
      <c r="B3" t="s">
        <v>1348</v>
      </c>
      <c r="E3" t="s">
        <v>1642</v>
      </c>
      <c r="F3" t="s">
        <v>864</v>
      </c>
      <c r="I3" t="s">
        <v>830</v>
      </c>
    </row>
    <row r="4" spans="1:9" x14ac:dyDescent="0.2">
      <c r="A4">
        <v>14</v>
      </c>
      <c r="B4" t="s">
        <v>522</v>
      </c>
      <c r="E4" t="s">
        <v>1652</v>
      </c>
      <c r="F4" t="s">
        <v>864</v>
      </c>
      <c r="I4" t="s">
        <v>984</v>
      </c>
    </row>
    <row r="5" spans="1:9" x14ac:dyDescent="0.2">
      <c r="A5">
        <v>15</v>
      </c>
      <c r="B5" t="s">
        <v>524</v>
      </c>
      <c r="E5" t="s">
        <v>1643</v>
      </c>
      <c r="F5" t="s">
        <v>669</v>
      </c>
      <c r="I5" t="s">
        <v>950</v>
      </c>
    </row>
    <row r="6" spans="1:9" x14ac:dyDescent="0.2">
      <c r="A6">
        <v>16</v>
      </c>
      <c r="B6" s="464" t="s">
        <v>2201</v>
      </c>
      <c r="E6" t="s">
        <v>1645</v>
      </c>
      <c r="F6" t="s">
        <v>902</v>
      </c>
      <c r="I6" t="s">
        <v>980</v>
      </c>
    </row>
    <row r="7" spans="1:9" x14ac:dyDescent="0.2">
      <c r="A7">
        <v>18</v>
      </c>
      <c r="B7" t="s">
        <v>1647</v>
      </c>
      <c r="E7" t="s">
        <v>1648</v>
      </c>
      <c r="F7" t="s">
        <v>936</v>
      </c>
      <c r="I7" t="s">
        <v>959</v>
      </c>
    </row>
    <row r="8" spans="1:9" x14ac:dyDescent="0.2">
      <c r="A8">
        <v>20</v>
      </c>
      <c r="B8" t="s">
        <v>527</v>
      </c>
      <c r="E8" t="s">
        <v>1649</v>
      </c>
      <c r="F8" t="s">
        <v>916</v>
      </c>
      <c r="I8" t="s">
        <v>964</v>
      </c>
    </row>
    <row r="9" spans="1:9" x14ac:dyDescent="0.2">
      <c r="A9">
        <v>26</v>
      </c>
      <c r="B9" t="s">
        <v>531</v>
      </c>
      <c r="E9" t="s">
        <v>1652</v>
      </c>
      <c r="F9" t="s">
        <v>684</v>
      </c>
      <c r="I9" t="s">
        <v>1823</v>
      </c>
    </row>
    <row r="10" spans="1:9" x14ac:dyDescent="0.2">
      <c r="A10">
        <v>27</v>
      </c>
      <c r="B10" t="s">
        <v>534</v>
      </c>
      <c r="E10" t="s">
        <v>1653</v>
      </c>
      <c r="F10" t="s">
        <v>963</v>
      </c>
      <c r="I10" t="s">
        <v>832</v>
      </c>
    </row>
    <row r="11" spans="1:9" x14ac:dyDescent="0.2">
      <c r="A11">
        <v>28</v>
      </c>
      <c r="B11" t="s">
        <v>532</v>
      </c>
      <c r="E11" t="s">
        <v>1654</v>
      </c>
      <c r="F11" t="s">
        <v>846</v>
      </c>
      <c r="I11" t="s">
        <v>1452</v>
      </c>
    </row>
    <row r="12" spans="1:9" x14ac:dyDescent="0.2">
      <c r="A12">
        <v>29</v>
      </c>
      <c r="B12" t="s">
        <v>533</v>
      </c>
      <c r="E12" t="s">
        <v>1655</v>
      </c>
      <c r="F12" t="s">
        <v>970</v>
      </c>
      <c r="I12" t="s">
        <v>852</v>
      </c>
    </row>
    <row r="13" spans="1:9" x14ac:dyDescent="0.2">
      <c r="A13">
        <v>30</v>
      </c>
      <c r="B13" t="s">
        <v>530</v>
      </c>
      <c r="E13" t="s">
        <v>1656</v>
      </c>
      <c r="F13" t="s">
        <v>694</v>
      </c>
      <c r="I13" t="s">
        <v>834</v>
      </c>
    </row>
    <row r="14" spans="1:9" x14ac:dyDescent="0.2">
      <c r="A14">
        <v>37</v>
      </c>
      <c r="B14" t="s">
        <v>536</v>
      </c>
      <c r="E14" t="s">
        <v>1651</v>
      </c>
      <c r="F14" t="s">
        <v>1037</v>
      </c>
      <c r="I14" t="s">
        <v>839</v>
      </c>
    </row>
    <row r="15" spans="1:9" x14ac:dyDescent="0.2">
      <c r="A15">
        <v>42</v>
      </c>
      <c r="B15" t="s">
        <v>538</v>
      </c>
      <c r="I15" t="s">
        <v>1294</v>
      </c>
    </row>
    <row r="16" spans="1:9" x14ac:dyDescent="0.2">
      <c r="A16">
        <v>47</v>
      </c>
      <c r="B16" t="s">
        <v>526</v>
      </c>
      <c r="I16" t="s">
        <v>1077</v>
      </c>
    </row>
    <row r="17" spans="1:9" x14ac:dyDescent="0.2">
      <c r="A17">
        <v>48</v>
      </c>
      <c r="B17" t="s">
        <v>528</v>
      </c>
      <c r="I17" t="s">
        <v>840</v>
      </c>
    </row>
    <row r="18" spans="1:9" x14ac:dyDescent="0.2">
      <c r="A18">
        <v>49</v>
      </c>
      <c r="B18" t="s">
        <v>529</v>
      </c>
      <c r="I18" t="s">
        <v>841</v>
      </c>
    </row>
    <row r="19" spans="1:9" x14ac:dyDescent="0.2">
      <c r="A19">
        <v>53</v>
      </c>
      <c r="B19" t="s">
        <v>537</v>
      </c>
      <c r="I19" t="s">
        <v>842</v>
      </c>
    </row>
    <row r="20" spans="1:9" x14ac:dyDescent="0.2">
      <c r="A20">
        <v>54</v>
      </c>
      <c r="B20" t="s">
        <v>789</v>
      </c>
      <c r="I20" t="s">
        <v>843</v>
      </c>
    </row>
    <row r="21" spans="1:9" x14ac:dyDescent="0.2">
      <c r="A21">
        <v>55</v>
      </c>
      <c r="B21" t="s">
        <v>629</v>
      </c>
      <c r="I21" t="s">
        <v>845</v>
      </c>
    </row>
    <row r="22" spans="1:9" x14ac:dyDescent="0.2">
      <c r="A22">
        <v>56</v>
      </c>
      <c r="B22" t="s">
        <v>790</v>
      </c>
      <c r="I22" t="s">
        <v>1226</v>
      </c>
    </row>
    <row r="23" spans="1:9" x14ac:dyDescent="0.2">
      <c r="A23">
        <v>58</v>
      </c>
      <c r="B23" t="s">
        <v>535</v>
      </c>
      <c r="I23" t="s">
        <v>770</v>
      </c>
    </row>
    <row r="24" spans="1:9" x14ac:dyDescent="0.2">
      <c r="A24">
        <v>59</v>
      </c>
      <c r="B24" t="s">
        <v>666</v>
      </c>
      <c r="I24" t="s">
        <v>809</v>
      </c>
    </row>
    <row r="25" spans="1:9" x14ac:dyDescent="0.2">
      <c r="A25">
        <v>82</v>
      </c>
      <c r="B25" t="s">
        <v>664</v>
      </c>
      <c r="I25" t="s">
        <v>913</v>
      </c>
    </row>
    <row r="26" spans="1:9" x14ac:dyDescent="0.2">
      <c r="A26">
        <v>94</v>
      </c>
      <c r="B26" t="s">
        <v>665</v>
      </c>
      <c r="I26" t="s">
        <v>1295</v>
      </c>
    </row>
    <row r="27" spans="1:9" x14ac:dyDescent="0.2">
      <c r="I27" t="s">
        <v>1074</v>
      </c>
    </row>
    <row r="28" spans="1:9" x14ac:dyDescent="0.2">
      <c r="I28" t="s">
        <v>914</v>
      </c>
    </row>
    <row r="29" spans="1:9" x14ac:dyDescent="0.2">
      <c r="I29" t="s">
        <v>815</v>
      </c>
    </row>
    <row r="30" spans="1:9" x14ac:dyDescent="0.2">
      <c r="I30" t="s">
        <v>1105</v>
      </c>
    </row>
    <row r="31" spans="1:9" x14ac:dyDescent="0.2">
      <c r="I31" t="s">
        <v>1256</v>
      </c>
    </row>
    <row r="32" spans="1:9" x14ac:dyDescent="0.2">
      <c r="I32" t="s">
        <v>810</v>
      </c>
    </row>
    <row r="33" spans="9:9" x14ac:dyDescent="0.2">
      <c r="I33" t="s">
        <v>1262</v>
      </c>
    </row>
    <row r="34" spans="9:9" x14ac:dyDescent="0.2">
      <c r="I34" t="s">
        <v>1296</v>
      </c>
    </row>
    <row r="35" spans="9:9" x14ac:dyDescent="0.2">
      <c r="I35" t="s">
        <v>1824</v>
      </c>
    </row>
    <row r="36" spans="9:9" x14ac:dyDescent="0.2">
      <c r="I36" t="s">
        <v>1264</v>
      </c>
    </row>
    <row r="37" spans="9:9" x14ac:dyDescent="0.2">
      <c r="I37" t="s">
        <v>1267</v>
      </c>
    </row>
    <row r="38" spans="9:9" x14ac:dyDescent="0.2">
      <c r="I38" t="s">
        <v>1075</v>
      </c>
    </row>
    <row r="39" spans="9:9" x14ac:dyDescent="0.2">
      <c r="I39" t="s">
        <v>811</v>
      </c>
    </row>
    <row r="40" spans="9:9" x14ac:dyDescent="0.2">
      <c r="I40" t="s">
        <v>812</v>
      </c>
    </row>
    <row r="41" spans="9:9" x14ac:dyDescent="0.2">
      <c r="I41" t="s">
        <v>1007</v>
      </c>
    </row>
    <row r="42" spans="9:9" x14ac:dyDescent="0.2">
      <c r="I42" t="s">
        <v>813</v>
      </c>
    </row>
    <row r="43" spans="9:9" x14ac:dyDescent="0.2">
      <c r="I43" t="s">
        <v>814</v>
      </c>
    </row>
    <row r="44" spans="9:9" x14ac:dyDescent="0.2">
      <c r="I44" t="s">
        <v>1515</v>
      </c>
    </row>
    <row r="45" spans="9:9" x14ac:dyDescent="0.2">
      <c r="I45" t="s">
        <v>816</v>
      </c>
    </row>
    <row r="46" spans="9:9" x14ac:dyDescent="0.2">
      <c r="I46" t="s">
        <v>821</v>
      </c>
    </row>
    <row r="47" spans="9:9" x14ac:dyDescent="0.2">
      <c r="I47" t="s">
        <v>817</v>
      </c>
    </row>
    <row r="48" spans="9:9" x14ac:dyDescent="0.2">
      <c r="I48" t="s">
        <v>1526</v>
      </c>
    </row>
    <row r="49" spans="9:9" x14ac:dyDescent="0.2">
      <c r="I49" t="s">
        <v>818</v>
      </c>
    </row>
    <row r="50" spans="9:9" x14ac:dyDescent="0.2">
      <c r="I50" t="s">
        <v>1440</v>
      </c>
    </row>
    <row r="51" spans="9:9" x14ac:dyDescent="0.2">
      <c r="I51" t="s">
        <v>822</v>
      </c>
    </row>
    <row r="52" spans="9:9" x14ac:dyDescent="0.2">
      <c r="I52" t="s">
        <v>819</v>
      </c>
    </row>
    <row r="53" spans="9:9" x14ac:dyDescent="0.2">
      <c r="I53" t="s">
        <v>820</v>
      </c>
    </row>
  </sheetData>
  <sortState ref="E2:F14">
    <sortCondition ref="F2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4"/>
  <sheetViews>
    <sheetView zoomScale="85" zoomScaleNormal="85" workbookViewId="0">
      <pane ySplit="9" topLeftCell="A55" activePane="bottomLeft" state="frozen"/>
      <selection pane="bottomLeft" activeCell="B5" sqref="B5"/>
    </sheetView>
  </sheetViews>
  <sheetFormatPr defaultColWidth="9.140625" defaultRowHeight="15" outlineLevelRow="2" x14ac:dyDescent="0.25"/>
  <cols>
    <col min="1" max="1" width="32.140625" style="444" customWidth="1"/>
    <col min="2" max="2" width="25.7109375" style="444" customWidth="1"/>
    <col min="3" max="3" width="27.28515625" style="447" customWidth="1"/>
    <col min="4" max="4" width="55.5703125" style="445" bestFit="1" customWidth="1"/>
    <col min="5" max="5" width="11" style="469" customWidth="1"/>
    <col min="6" max="6" width="49" style="446" bestFit="1" customWidth="1"/>
    <col min="7" max="10" width="14" style="446" customWidth="1"/>
    <col min="11" max="11" width="34.140625" style="474" customWidth="1"/>
    <col min="12" max="16384" width="9.140625" style="444"/>
  </cols>
  <sheetData>
    <row r="1" spans="1:11" ht="43.5" thickBot="1" x14ac:dyDescent="0.3">
      <c r="A1" s="470" t="s">
        <v>1660</v>
      </c>
      <c r="B1" s="470" t="s">
        <v>2184</v>
      </c>
      <c r="C1" s="444"/>
      <c r="D1" s="444"/>
      <c r="E1" s="468"/>
      <c r="F1" s="477" t="s">
        <v>1819</v>
      </c>
      <c r="G1" s="478" t="s">
        <v>1821</v>
      </c>
      <c r="H1" s="478" t="s">
        <v>1639</v>
      </c>
      <c r="I1" s="479" t="s">
        <v>1822</v>
      </c>
      <c r="J1" s="480" t="s">
        <v>1820</v>
      </c>
      <c r="K1" s="473"/>
    </row>
    <row r="2" spans="1:11" x14ac:dyDescent="0.25">
      <c r="A2" s="462"/>
      <c r="B2" s="463"/>
      <c r="C2" s="444"/>
      <c r="D2" s="444"/>
      <c r="E2" s="468"/>
      <c r="F2" s="481" t="s">
        <v>668</v>
      </c>
      <c r="G2" s="482">
        <f>SUMIFS(Kontrollnumbrid!$G:$G,Kontrollnumbrid!$A:$A,$B$1,Kontrollnumbrid!$D:$D,$F2)</f>
        <v>0</v>
      </c>
      <c r="H2" s="482">
        <f>SUMIFS(Kontrollnumbrid!H:H,Kontrollnumbrid!$A:$A,$B$1,Kontrollnumbrid!$D:$D,$F2)</f>
        <v>0</v>
      </c>
      <c r="I2" s="482">
        <f>SUMIFS(Kontrollnumbrid!F:F,Kontrollnumbrid!$A:$A,$B$1,Kontrollnumbrid!$D:$D,$F2)</f>
        <v>0</v>
      </c>
      <c r="J2" s="482">
        <f>+G2+I2</f>
        <v>0</v>
      </c>
      <c r="K2" s="473"/>
    </row>
    <row r="3" spans="1:11" x14ac:dyDescent="0.25">
      <c r="C3" s="444"/>
      <c r="D3" s="444"/>
      <c r="E3" s="468"/>
      <c r="F3" s="481" t="s">
        <v>679</v>
      </c>
      <c r="G3" s="482">
        <f>SUMIFS(Kontrollnumbrid!$G:$G,Kontrollnumbrid!$A:$A,$B$1,Kontrollnumbrid!$D:$D,$F3)</f>
        <v>0</v>
      </c>
      <c r="H3" s="482">
        <f>SUMIFS(Kontrollnumbrid!H:H,Kontrollnumbrid!$A:$A,$B$1,Kontrollnumbrid!$D:$D,$F3)</f>
        <v>0</v>
      </c>
      <c r="I3" s="482">
        <f>SUMIFS(Kontrollnumbrid!F:F,Kontrollnumbrid!$A:$A,$B$1,Kontrollnumbrid!$D:$D,$F3)</f>
        <v>0</v>
      </c>
      <c r="J3" s="482">
        <f t="shared" ref="J3:J7" si="0">+G3+I3</f>
        <v>0</v>
      </c>
      <c r="K3" s="473"/>
    </row>
    <row r="4" spans="1:11" x14ac:dyDescent="0.25">
      <c r="C4" s="444"/>
      <c r="D4" s="444"/>
      <c r="E4" s="468"/>
      <c r="F4" s="481" t="s">
        <v>800</v>
      </c>
      <c r="G4" s="482">
        <f>SUMIFS(Kontrollnumbrid!$G:$G,Kontrollnumbrid!$A:$A,$B$1,Kontrollnumbrid!$D:$D,$F4)</f>
        <v>0</v>
      </c>
      <c r="H4" s="482">
        <f>SUMIFS(Kontrollnumbrid!H:H,Kontrollnumbrid!$A:$A,$B$1,Kontrollnumbrid!$D:$D,$F4)</f>
        <v>0</v>
      </c>
      <c r="I4" s="482">
        <f>SUMIFS(Kontrollnumbrid!F:F,Kontrollnumbrid!$A:$A,$B$1,Kontrollnumbrid!$D:$D,$F4)</f>
        <v>0</v>
      </c>
      <c r="J4" s="482">
        <f t="shared" si="0"/>
        <v>0</v>
      </c>
      <c r="K4" s="473"/>
    </row>
    <row r="5" spans="1:11" x14ac:dyDescent="0.25">
      <c r="C5" s="444"/>
      <c r="D5" s="444"/>
      <c r="E5" s="468"/>
      <c r="F5" s="481" t="s">
        <v>987</v>
      </c>
      <c r="G5" s="482">
        <f>SUMIFS(Kontrollnumbrid!$G:$G,Kontrollnumbrid!$A:$A,$B$1,Kontrollnumbrid!$D:$D,$F5)</f>
        <v>0</v>
      </c>
      <c r="H5" s="482">
        <f>SUMIFS(Kontrollnumbrid!H:H,Kontrollnumbrid!$A:$A,$B$1,Kontrollnumbrid!$D:$D,$F5)</f>
        <v>0</v>
      </c>
      <c r="I5" s="482">
        <f>SUMIFS(Kontrollnumbrid!F:F,Kontrollnumbrid!$A:$A,$B$1,Kontrollnumbrid!$D:$D,$F5)</f>
        <v>0</v>
      </c>
      <c r="J5" s="482">
        <f t="shared" si="0"/>
        <v>0</v>
      </c>
      <c r="K5" s="473"/>
    </row>
    <row r="6" spans="1:11" x14ac:dyDescent="0.25">
      <c r="C6" s="444"/>
      <c r="D6" s="444"/>
      <c r="E6" s="468"/>
      <c r="F6" s="481" t="s">
        <v>802</v>
      </c>
      <c r="G6" s="482">
        <f>SUMIFS(Kontrollnumbrid!$G:$G,Kontrollnumbrid!$A:$A,$B$1,Kontrollnumbrid!$D:$D,$F6)</f>
        <v>0</v>
      </c>
      <c r="H6" s="482">
        <f>SUMIFS(Kontrollnumbrid!H:H,Kontrollnumbrid!$A:$A,$B$1,Kontrollnumbrid!$D:$D,$F6)</f>
        <v>0</v>
      </c>
      <c r="I6" s="482">
        <f>SUMIFS(Kontrollnumbrid!F:F,Kontrollnumbrid!$A:$A,$B$1,Kontrollnumbrid!$D:$D,$F6)</f>
        <v>0</v>
      </c>
      <c r="J6" s="482">
        <f t="shared" si="0"/>
        <v>0</v>
      </c>
      <c r="K6" s="473"/>
    </row>
    <row r="7" spans="1:11" x14ac:dyDescent="0.25">
      <c r="C7" s="444"/>
      <c r="D7" s="444"/>
      <c r="E7" s="468"/>
      <c r="F7" s="481" t="s">
        <v>1030</v>
      </c>
      <c r="G7" s="482">
        <f>SUMIFS(Kontrollnumbrid!$G:$G,Kontrollnumbrid!$A:$A,$B$1,Kontrollnumbrid!$D:$D,$F7)</f>
        <v>0</v>
      </c>
      <c r="H7" s="482">
        <f>SUMIFS(Kontrollnumbrid!H:H,Kontrollnumbrid!$A:$A,$B$1,Kontrollnumbrid!$D:$D,$F7)</f>
        <v>0</v>
      </c>
      <c r="I7" s="482">
        <f>SUMIFS(Kontrollnumbrid!F:F,Kontrollnumbrid!$A:$A,$B$1,Kontrollnumbrid!$D:$D,$F7)</f>
        <v>0</v>
      </c>
      <c r="J7" s="482">
        <f t="shared" si="0"/>
        <v>0</v>
      </c>
      <c r="K7" s="473"/>
    </row>
    <row r="8" spans="1:11" x14ac:dyDescent="0.25">
      <c r="C8" s="444"/>
      <c r="D8" s="444"/>
      <c r="E8" s="468"/>
      <c r="F8" s="444"/>
      <c r="G8" s="444"/>
    </row>
    <row r="9" spans="1:11" s="443" customFormat="1" ht="45" x14ac:dyDescent="0.2">
      <c r="A9" s="465" t="s">
        <v>1579</v>
      </c>
      <c r="B9" s="466" t="s">
        <v>791</v>
      </c>
      <c r="C9" s="466" t="s">
        <v>1661</v>
      </c>
      <c r="D9" s="466" t="s">
        <v>1815</v>
      </c>
      <c r="E9" s="466" t="s">
        <v>1816</v>
      </c>
      <c r="F9" s="466" t="s">
        <v>1817</v>
      </c>
      <c r="G9" s="475" t="s">
        <v>1811</v>
      </c>
      <c r="H9" s="475" t="s">
        <v>1818</v>
      </c>
      <c r="I9" s="475" t="s">
        <v>1812</v>
      </c>
      <c r="J9" s="475" t="s">
        <v>1813</v>
      </c>
      <c r="K9" s="476" t="s">
        <v>1073</v>
      </c>
    </row>
    <row r="10" spans="1:11" s="443" customFormat="1" ht="24" customHeight="1" x14ac:dyDescent="0.2">
      <c r="A10" s="509" t="s">
        <v>2183</v>
      </c>
      <c r="B10" s="506"/>
      <c r="C10" s="506"/>
      <c r="D10" s="506"/>
      <c r="E10" s="506"/>
      <c r="F10" s="506"/>
      <c r="G10" s="507"/>
      <c r="H10" s="507"/>
      <c r="I10" s="507"/>
      <c r="J10" s="507"/>
      <c r="K10" s="508"/>
    </row>
    <row r="11" spans="1:11" s="448" customFormat="1" outlineLevel="2" x14ac:dyDescent="0.2">
      <c r="A11" s="467" t="str">
        <f>+$B$1</f>
        <v>Vali siit</v>
      </c>
      <c r="B11" s="467" t="s">
        <v>800</v>
      </c>
      <c r="C11" s="467" t="s">
        <v>1662</v>
      </c>
      <c r="D11" s="467" t="s">
        <v>831</v>
      </c>
      <c r="E11" s="467" t="s">
        <v>116</v>
      </c>
      <c r="F11" s="467" t="s">
        <v>1663</v>
      </c>
      <c r="G11" s="471"/>
      <c r="H11" s="471">
        <f>SUMIFS(Omavahelised!F:F,Omavahelised!A:A,A11,Omavahelised!D:D,E11)</f>
        <v>0</v>
      </c>
      <c r="I11" s="471">
        <f>SUMIFS(Sihtrahad!F:F,Sihtrahad!A:A,A11,Sihtrahad!D:D,E11)</f>
        <v>0</v>
      </c>
      <c r="J11" s="471">
        <f>+G11+I11</f>
        <v>0</v>
      </c>
      <c r="K11" s="472"/>
    </row>
    <row r="12" spans="1:11" s="448" customFormat="1" outlineLevel="2" x14ac:dyDescent="0.2">
      <c r="A12" s="467" t="str">
        <f t="shared" ref="A12:A78" si="1">+$B$1</f>
        <v>Vali siit</v>
      </c>
      <c r="B12" s="467" t="s">
        <v>800</v>
      </c>
      <c r="C12" s="467" t="s">
        <v>1662</v>
      </c>
      <c r="D12" s="467" t="s">
        <v>996</v>
      </c>
      <c r="E12" s="467" t="s">
        <v>118</v>
      </c>
      <c r="F12" s="467" t="s">
        <v>1664</v>
      </c>
      <c r="G12" s="471"/>
      <c r="H12" s="471">
        <f>SUMIFS(Omavahelised!F:F,Omavahelised!A:A,A12,Omavahelised!D:D,E12)</f>
        <v>0</v>
      </c>
      <c r="I12" s="471">
        <f>SUMIFS(Sihtrahad!F:F,Sihtrahad!A:A,A12,Sihtrahad!D:D,E12)</f>
        <v>0</v>
      </c>
      <c r="J12" s="471">
        <f t="shared" ref="J12:J78" si="2">+G12+I12</f>
        <v>0</v>
      </c>
      <c r="K12" s="472"/>
    </row>
    <row r="13" spans="1:11" s="448" customFormat="1" outlineLevel="2" x14ac:dyDescent="0.2">
      <c r="A13" s="467" t="str">
        <f t="shared" si="1"/>
        <v>Vali siit</v>
      </c>
      <c r="B13" s="467" t="s">
        <v>800</v>
      </c>
      <c r="C13" s="467" t="s">
        <v>1662</v>
      </c>
      <c r="D13" s="467" t="s">
        <v>997</v>
      </c>
      <c r="E13" s="467" t="s">
        <v>998</v>
      </c>
      <c r="F13" s="467" t="s">
        <v>1665</v>
      </c>
      <c r="G13" s="471"/>
      <c r="H13" s="471">
        <f>SUMIFS(Omavahelised!F:F,Omavahelised!A:A,A13,Omavahelised!D:D,E13)</f>
        <v>0</v>
      </c>
      <c r="I13" s="471">
        <f>SUMIFS(Sihtrahad!F:F,Sihtrahad!A:A,A13,Sihtrahad!D:D,E13)</f>
        <v>0</v>
      </c>
      <c r="J13" s="471">
        <f t="shared" si="2"/>
        <v>0</v>
      </c>
      <c r="K13" s="472"/>
    </row>
    <row r="14" spans="1:11" s="448" customFormat="1" outlineLevel="2" x14ac:dyDescent="0.2">
      <c r="A14" s="467" t="str">
        <f t="shared" si="1"/>
        <v>Vali siit</v>
      </c>
      <c r="B14" s="467" t="s">
        <v>800</v>
      </c>
      <c r="C14" s="467" t="s">
        <v>1666</v>
      </c>
      <c r="D14" s="467" t="s">
        <v>982</v>
      </c>
      <c r="E14" s="467" t="s">
        <v>1083</v>
      </c>
      <c r="F14" s="467" t="s">
        <v>1667</v>
      </c>
      <c r="G14" s="471"/>
      <c r="H14" s="471">
        <f>SUMIFS(Omavahelised!F:F,Omavahelised!A:A,A14,Omavahelised!D:D,E14)</f>
        <v>0</v>
      </c>
      <c r="I14" s="471">
        <f>SUMIFS(Sihtrahad!F:F,Sihtrahad!A:A,A14,Sihtrahad!D:D,E14)</f>
        <v>0</v>
      </c>
      <c r="J14" s="471">
        <f t="shared" si="2"/>
        <v>0</v>
      </c>
      <c r="K14" s="472"/>
    </row>
    <row r="15" spans="1:11" s="448" customFormat="1" outlineLevel="2" x14ac:dyDescent="0.2">
      <c r="A15" s="467" t="str">
        <f t="shared" si="1"/>
        <v>Vali siit</v>
      </c>
      <c r="B15" s="467" t="s">
        <v>800</v>
      </c>
      <c r="C15" s="467" t="s">
        <v>1666</v>
      </c>
      <c r="D15" s="467" t="s">
        <v>801</v>
      </c>
      <c r="E15" s="467" t="s">
        <v>114</v>
      </c>
      <c r="F15" s="467" t="s">
        <v>115</v>
      </c>
      <c r="G15" s="471"/>
      <c r="H15" s="471">
        <f>SUMIFS(Omavahelised!F:F,Omavahelised!A:A,A15,Omavahelised!D:D,E15)</f>
        <v>0</v>
      </c>
      <c r="I15" s="471">
        <f>SUMIFS(Sihtrahad!F:F,Sihtrahad!A:A,A15,Sihtrahad!D:D,E15)</f>
        <v>0</v>
      </c>
      <c r="J15" s="471">
        <f t="shared" si="2"/>
        <v>0</v>
      </c>
      <c r="K15" s="472"/>
    </row>
    <row r="16" spans="1:11" s="448" customFormat="1" outlineLevel="1" x14ac:dyDescent="0.2">
      <c r="A16" s="450"/>
      <c r="B16" s="450" t="s">
        <v>1605</v>
      </c>
      <c r="C16" s="450"/>
      <c r="D16" s="450"/>
      <c r="E16" s="450"/>
      <c r="F16" s="450"/>
      <c r="G16" s="451">
        <f>SUBTOTAL(9,G11:G15)</f>
        <v>0</v>
      </c>
      <c r="H16" s="451">
        <f>SUBTOTAL(9,H11:H15)</f>
        <v>0</v>
      </c>
      <c r="I16" s="451">
        <f>SUBTOTAL(9,I11:I15)</f>
        <v>0</v>
      </c>
      <c r="J16" s="451">
        <f>SUBTOTAL(9,J11:J15)</f>
        <v>0</v>
      </c>
      <c r="K16" s="505"/>
    </row>
    <row r="17" spans="1:11" s="448" customFormat="1" outlineLevel="2" x14ac:dyDescent="0.2">
      <c r="A17" s="467" t="str">
        <f t="shared" si="1"/>
        <v>Vali siit</v>
      </c>
      <c r="B17" s="467" t="s">
        <v>987</v>
      </c>
      <c r="C17" s="467" t="s">
        <v>1668</v>
      </c>
      <c r="D17" s="467" t="s">
        <v>829</v>
      </c>
      <c r="E17" s="467" t="s">
        <v>989</v>
      </c>
      <c r="F17" s="467" t="s">
        <v>1669</v>
      </c>
      <c r="G17" s="471"/>
      <c r="H17" s="471">
        <f>SUMIFS(Omavahelised!F:F,Omavahelised!A:A,A17,Omavahelised!D:D,E17)</f>
        <v>0</v>
      </c>
      <c r="I17" s="471">
        <f>SUMIFS(Sihtrahad!F:F,Sihtrahad!A:A,A17,Sihtrahad!D:D,E17)</f>
        <v>0</v>
      </c>
      <c r="J17" s="471">
        <f t="shared" si="2"/>
        <v>0</v>
      </c>
      <c r="K17" s="472"/>
    </row>
    <row r="18" spans="1:11" s="448" customFormat="1" outlineLevel="2" x14ac:dyDescent="0.2">
      <c r="A18" s="467" t="str">
        <f t="shared" si="1"/>
        <v>Vali siit</v>
      </c>
      <c r="B18" s="467" t="s">
        <v>987</v>
      </c>
      <c r="C18" s="467" t="s">
        <v>1668</v>
      </c>
      <c r="D18" s="467" t="s">
        <v>829</v>
      </c>
      <c r="E18" s="467" t="s">
        <v>1670</v>
      </c>
      <c r="F18" s="467" t="s">
        <v>1669</v>
      </c>
      <c r="G18" s="471"/>
      <c r="H18" s="471">
        <f>SUMIFS(Omavahelised!F:F,Omavahelised!A:A,A18,Omavahelised!D:D,E18)</f>
        <v>0</v>
      </c>
      <c r="I18" s="471">
        <f>SUMIFS(Sihtrahad!F:F,Sihtrahad!A:A,A18,Sihtrahad!D:D,E18)</f>
        <v>0</v>
      </c>
      <c r="J18" s="471">
        <f t="shared" si="2"/>
        <v>0</v>
      </c>
      <c r="K18" s="472"/>
    </row>
    <row r="19" spans="1:11" s="448" customFormat="1" outlineLevel="2" x14ac:dyDescent="0.2">
      <c r="A19" s="467" t="str">
        <f t="shared" si="1"/>
        <v>Vali siit</v>
      </c>
      <c r="B19" s="467" t="s">
        <v>987</v>
      </c>
      <c r="C19" s="467" t="s">
        <v>1671</v>
      </c>
      <c r="D19" s="467" t="s">
        <v>1672</v>
      </c>
      <c r="E19" s="467" t="s">
        <v>1673</v>
      </c>
      <c r="F19" s="467" t="s">
        <v>1674</v>
      </c>
      <c r="G19" s="471"/>
      <c r="H19" s="471">
        <f>SUMIFS(Omavahelised!F:F,Omavahelised!A:A,A19,Omavahelised!D:D,E19)</f>
        <v>0</v>
      </c>
      <c r="I19" s="471">
        <f>SUMIFS(Sihtrahad!F:F,Sihtrahad!A:A,A19,Sihtrahad!D:D,E19)</f>
        <v>0</v>
      </c>
      <c r="J19" s="471">
        <f t="shared" si="2"/>
        <v>0</v>
      </c>
      <c r="K19" s="472"/>
    </row>
    <row r="20" spans="1:11" s="448" customFormat="1" outlineLevel="1" x14ac:dyDescent="0.2">
      <c r="A20" s="450"/>
      <c r="B20" s="450" t="s">
        <v>1608</v>
      </c>
      <c r="C20" s="450"/>
      <c r="D20" s="450"/>
      <c r="E20" s="450"/>
      <c r="F20" s="450"/>
      <c r="G20" s="451">
        <f>SUBTOTAL(9,G17:G19)</f>
        <v>0</v>
      </c>
      <c r="H20" s="451">
        <f>SUBTOTAL(9,H17:H19)</f>
        <v>0</v>
      </c>
      <c r="I20" s="451">
        <f>SUBTOTAL(9,I17:I19)</f>
        <v>0</v>
      </c>
      <c r="J20" s="451">
        <f>SUBTOTAL(9,J17:J19)</f>
        <v>0</v>
      </c>
      <c r="K20" s="505"/>
    </row>
    <row r="21" spans="1:11" s="448" customFormat="1" outlineLevel="2" x14ac:dyDescent="0.2">
      <c r="A21" s="467" t="str">
        <f t="shared" si="1"/>
        <v>Vali siit</v>
      </c>
      <c r="B21" s="467" t="s">
        <v>802</v>
      </c>
      <c r="C21" s="467" t="s">
        <v>1675</v>
      </c>
      <c r="D21" s="467" t="s">
        <v>1362</v>
      </c>
      <c r="E21" s="467" t="s">
        <v>803</v>
      </c>
      <c r="F21" s="467" t="s">
        <v>1676</v>
      </c>
      <c r="G21" s="471"/>
      <c r="H21" s="471">
        <f>SUMIFS(Omavahelised!F:F,Omavahelised!A:A,A21,Omavahelised!D:D,E21)</f>
        <v>0</v>
      </c>
      <c r="I21" s="471">
        <f>SUMIFS(Sihtrahad!F:F,Sihtrahad!A:A,A21,Sihtrahad!D:D,E21)</f>
        <v>0</v>
      </c>
      <c r="J21" s="471">
        <f t="shared" si="2"/>
        <v>0</v>
      </c>
      <c r="K21" s="472"/>
    </row>
    <row r="22" spans="1:11" s="448" customFormat="1" outlineLevel="1" x14ac:dyDescent="0.2">
      <c r="A22" s="450"/>
      <c r="B22" s="450" t="s">
        <v>1606</v>
      </c>
      <c r="C22" s="450"/>
      <c r="D22" s="450"/>
      <c r="E22" s="450"/>
      <c r="F22" s="450"/>
      <c r="G22" s="451">
        <f>SUBTOTAL(9,G21:G21)</f>
        <v>0</v>
      </c>
      <c r="H22" s="451">
        <f>SUBTOTAL(9,H21:H21)</f>
        <v>0</v>
      </c>
      <c r="I22" s="451">
        <f>SUBTOTAL(9,I21:I21)</f>
        <v>0</v>
      </c>
      <c r="J22" s="451">
        <f>SUBTOTAL(9,J21:J21)</f>
        <v>0</v>
      </c>
      <c r="K22" s="505"/>
    </row>
    <row r="23" spans="1:11" s="448" customFormat="1" outlineLevel="2" x14ac:dyDescent="0.2">
      <c r="A23" s="467" t="str">
        <f t="shared" si="1"/>
        <v>Vali siit</v>
      </c>
      <c r="B23" s="467" t="s">
        <v>1030</v>
      </c>
      <c r="C23" s="467" t="s">
        <v>1675</v>
      </c>
      <c r="D23" s="467" t="s">
        <v>1081</v>
      </c>
      <c r="E23" s="467" t="s">
        <v>1082</v>
      </c>
      <c r="F23" s="467" t="s">
        <v>1677</v>
      </c>
      <c r="G23" s="471"/>
      <c r="H23" s="471">
        <f>SUMIFS(Omavahelised!F:F,Omavahelised!A:A,A23,Omavahelised!D:D,E23)</f>
        <v>0</v>
      </c>
      <c r="I23" s="471">
        <f>SUMIFS(Sihtrahad!F:F,Sihtrahad!A:A,A23,Sihtrahad!D:D,E23)</f>
        <v>0</v>
      </c>
      <c r="J23" s="471">
        <f t="shared" si="2"/>
        <v>0</v>
      </c>
      <c r="K23" s="472"/>
    </row>
    <row r="24" spans="1:11" s="448" customFormat="1" outlineLevel="1" x14ac:dyDescent="0.2">
      <c r="A24" s="450"/>
      <c r="B24" s="450" t="s">
        <v>1607</v>
      </c>
      <c r="C24" s="450"/>
      <c r="D24" s="450"/>
      <c r="E24" s="450"/>
      <c r="F24" s="450"/>
      <c r="G24" s="451">
        <f>SUBTOTAL(9,G23:G23)</f>
        <v>0</v>
      </c>
      <c r="H24" s="451">
        <f>SUBTOTAL(9,H23:H23)</f>
        <v>0</v>
      </c>
      <c r="I24" s="451">
        <f>SUBTOTAL(9,I23:I23)</f>
        <v>0</v>
      </c>
      <c r="J24" s="451">
        <f>SUBTOTAL(9,J23:J23)</f>
        <v>0</v>
      </c>
      <c r="K24" s="505"/>
    </row>
    <row r="25" spans="1:11" s="448" customFormat="1" outlineLevel="2" x14ac:dyDescent="0.2">
      <c r="A25" s="467" t="str">
        <f t="shared" si="1"/>
        <v>Vali siit</v>
      </c>
      <c r="B25" s="467" t="s">
        <v>668</v>
      </c>
      <c r="C25" s="467" t="s">
        <v>1678</v>
      </c>
      <c r="D25" s="467" t="s">
        <v>670</v>
      </c>
      <c r="E25" s="467" t="s">
        <v>544</v>
      </c>
      <c r="F25" s="467" t="s">
        <v>1679</v>
      </c>
      <c r="G25" s="471"/>
      <c r="H25" s="471">
        <f>SUMIFS(Omavahelised!F:F,Omavahelised!A:A,A25,Omavahelised!D:D,E25)</f>
        <v>0</v>
      </c>
      <c r="I25" s="471">
        <f>SUMIFS(Sihtrahad!F:F,Sihtrahad!A:A,A25,Sihtrahad!D:D,E25)</f>
        <v>0</v>
      </c>
      <c r="J25" s="471">
        <f t="shared" si="2"/>
        <v>0</v>
      </c>
      <c r="K25" s="472"/>
    </row>
    <row r="26" spans="1:11" s="448" customFormat="1" outlineLevel="2" x14ac:dyDescent="0.2">
      <c r="A26" s="467" t="str">
        <f t="shared" si="1"/>
        <v>Vali siit</v>
      </c>
      <c r="B26" s="467" t="s">
        <v>668</v>
      </c>
      <c r="C26" s="467" t="s">
        <v>1680</v>
      </c>
      <c r="D26" s="467" t="s">
        <v>768</v>
      </c>
      <c r="E26" s="467" t="s">
        <v>542</v>
      </c>
      <c r="F26" s="467" t="s">
        <v>1681</v>
      </c>
      <c r="G26" s="471"/>
      <c r="H26" s="471">
        <f>SUMIFS(Omavahelised!F:F,Omavahelised!A:A,A26,Omavahelised!D:D,E26)</f>
        <v>0</v>
      </c>
      <c r="I26" s="471">
        <f>SUMIFS(Sihtrahad!F:F,Sihtrahad!A:A,A26,Sihtrahad!D:D,E26)</f>
        <v>0</v>
      </c>
      <c r="J26" s="471">
        <f t="shared" si="2"/>
        <v>0</v>
      </c>
      <c r="K26" s="472"/>
    </row>
    <row r="27" spans="1:11" s="448" customFormat="1" outlineLevel="2" x14ac:dyDescent="0.2">
      <c r="A27" s="467" t="str">
        <f t="shared" si="1"/>
        <v>Vali siit</v>
      </c>
      <c r="B27" s="467" t="s">
        <v>668</v>
      </c>
      <c r="C27" s="467" t="s">
        <v>1682</v>
      </c>
      <c r="D27" s="467" t="s">
        <v>729</v>
      </c>
      <c r="E27" s="467" t="s">
        <v>300</v>
      </c>
      <c r="F27" s="467" t="s">
        <v>1683</v>
      </c>
      <c r="G27" s="471"/>
      <c r="H27" s="471">
        <f>SUMIFS(Omavahelised!F:F,Omavahelised!A:A,A27,Omavahelised!D:D,E27)</f>
        <v>0</v>
      </c>
      <c r="I27" s="471">
        <f>SUMIFS(Sihtrahad!F:F,Sihtrahad!A:A,A27,Sihtrahad!D:D,E27)</f>
        <v>0</v>
      </c>
      <c r="J27" s="471">
        <f t="shared" si="2"/>
        <v>0</v>
      </c>
      <c r="K27" s="472"/>
    </row>
    <row r="28" spans="1:11" s="448" customFormat="1" outlineLevel="2" x14ac:dyDescent="0.2">
      <c r="A28" s="467" t="str">
        <f t="shared" si="1"/>
        <v>Vali siit</v>
      </c>
      <c r="B28" s="467" t="s">
        <v>668</v>
      </c>
      <c r="C28" s="467" t="s">
        <v>1682</v>
      </c>
      <c r="D28" s="467" t="s">
        <v>729</v>
      </c>
      <c r="E28" s="467" t="s">
        <v>302</v>
      </c>
      <c r="F28" s="467" t="s">
        <v>1684</v>
      </c>
      <c r="G28" s="471"/>
      <c r="H28" s="471">
        <f>SUMIFS(Omavahelised!F:F,Omavahelised!A:A,A28,Omavahelised!D:D,E28)</f>
        <v>0</v>
      </c>
      <c r="I28" s="471">
        <f>SUMIFS(Sihtrahad!F:F,Sihtrahad!A:A,A28,Sihtrahad!D:D,E28)</f>
        <v>0</v>
      </c>
      <c r="J28" s="471">
        <f t="shared" si="2"/>
        <v>0</v>
      </c>
      <c r="K28" s="472"/>
    </row>
    <row r="29" spans="1:11" s="448" customFormat="1" outlineLevel="2" x14ac:dyDescent="0.2">
      <c r="A29" s="467" t="str">
        <f t="shared" si="1"/>
        <v>Vali siit</v>
      </c>
      <c r="B29" s="467" t="s">
        <v>668</v>
      </c>
      <c r="C29" s="467" t="s">
        <v>1682</v>
      </c>
      <c r="D29" s="467" t="s">
        <v>729</v>
      </c>
      <c r="E29" s="467" t="s">
        <v>304</v>
      </c>
      <c r="F29" s="467" t="s">
        <v>1685</v>
      </c>
      <c r="G29" s="471"/>
      <c r="H29" s="471">
        <f>SUMIFS(Omavahelised!F:F,Omavahelised!A:A,A29,Omavahelised!D:D,E29)</f>
        <v>0</v>
      </c>
      <c r="I29" s="471">
        <f>SUMIFS(Sihtrahad!F:F,Sihtrahad!A:A,A29,Sihtrahad!D:D,E29)</f>
        <v>0</v>
      </c>
      <c r="J29" s="471">
        <f t="shared" si="2"/>
        <v>0</v>
      </c>
      <c r="K29" s="472"/>
    </row>
    <row r="30" spans="1:11" s="448" customFormat="1" outlineLevel="2" x14ac:dyDescent="0.2">
      <c r="A30" s="467" t="str">
        <f t="shared" si="1"/>
        <v>Vali siit</v>
      </c>
      <c r="B30" s="467" t="s">
        <v>668</v>
      </c>
      <c r="C30" s="467" t="s">
        <v>1682</v>
      </c>
      <c r="D30" s="467" t="s">
        <v>729</v>
      </c>
      <c r="E30" s="467" t="s">
        <v>1687</v>
      </c>
      <c r="F30" s="467" t="s">
        <v>1688</v>
      </c>
      <c r="G30" s="471"/>
      <c r="H30" s="471">
        <f>SUMIFS(Omavahelised!F:F,Omavahelised!A:A,A30,Omavahelised!D:D,E30)</f>
        <v>0</v>
      </c>
      <c r="I30" s="471">
        <f>SUMIFS(Sihtrahad!F:F,Sihtrahad!A:A,A30,Sihtrahad!D:D,E30)</f>
        <v>0</v>
      </c>
      <c r="J30" s="471">
        <f t="shared" si="2"/>
        <v>0</v>
      </c>
      <c r="K30" s="472"/>
    </row>
    <row r="31" spans="1:11" s="448" customFormat="1" outlineLevel="2" x14ac:dyDescent="0.2">
      <c r="A31" s="467" t="str">
        <f t="shared" si="1"/>
        <v>Vali siit</v>
      </c>
      <c r="B31" s="467" t="s">
        <v>668</v>
      </c>
      <c r="C31" s="467" t="s">
        <v>1682</v>
      </c>
      <c r="D31" s="467" t="s">
        <v>729</v>
      </c>
      <c r="E31" s="467" t="s">
        <v>652</v>
      </c>
      <c r="F31" s="467" t="s">
        <v>1689</v>
      </c>
      <c r="G31" s="471"/>
      <c r="H31" s="471">
        <v>0</v>
      </c>
      <c r="I31" s="471">
        <f>SUMIFS(Sihtrahad!F:F,Sihtrahad!A:A,A31,Sihtrahad!D:D,E31)</f>
        <v>0</v>
      </c>
      <c r="J31" s="471">
        <f t="shared" si="2"/>
        <v>0</v>
      </c>
      <c r="K31" s="472"/>
    </row>
    <row r="32" spans="1:11" s="448" customFormat="1" outlineLevel="2" x14ac:dyDescent="0.2">
      <c r="A32" s="467" t="str">
        <f t="shared" si="1"/>
        <v>Vali siit</v>
      </c>
      <c r="B32" s="467" t="s">
        <v>668</v>
      </c>
      <c r="C32" s="467" t="s">
        <v>1682</v>
      </c>
      <c r="D32" s="467" t="s">
        <v>729</v>
      </c>
      <c r="E32" s="467" t="s">
        <v>1575</v>
      </c>
      <c r="F32" s="467" t="s">
        <v>1690</v>
      </c>
      <c r="G32" s="471"/>
      <c r="H32" s="471">
        <f>SUMIFS(Omavahelised!F:F,Omavahelised!A:A,A32,Omavahelised!D:D,E32)</f>
        <v>0</v>
      </c>
      <c r="I32" s="471">
        <f>SUMIFS(Sihtrahad!F:F,Sihtrahad!A:A,A32,Sihtrahad!D:D,E32)</f>
        <v>0</v>
      </c>
      <c r="J32" s="471">
        <f t="shared" si="2"/>
        <v>0</v>
      </c>
      <c r="K32" s="472"/>
    </row>
    <row r="33" spans="1:11" s="448" customFormat="1" outlineLevel="2" x14ac:dyDescent="0.2">
      <c r="A33" s="467" t="str">
        <f t="shared" si="1"/>
        <v>Vali siit</v>
      </c>
      <c r="B33" s="467" t="s">
        <v>668</v>
      </c>
      <c r="C33" s="467" t="s">
        <v>1682</v>
      </c>
      <c r="D33" s="467" t="s">
        <v>672</v>
      </c>
      <c r="E33" s="467" t="s">
        <v>308</v>
      </c>
      <c r="F33" s="467" t="s">
        <v>1691</v>
      </c>
      <c r="G33" s="471"/>
      <c r="H33" s="471">
        <f>SUMIFS(Omavahelised!F:F,Omavahelised!A:A,A33,Omavahelised!D:D,E33)</f>
        <v>0</v>
      </c>
      <c r="I33" s="471">
        <f>SUMIFS(Sihtrahad!F:F,Sihtrahad!A:A,A33,Sihtrahad!D:D,E33)</f>
        <v>0</v>
      </c>
      <c r="J33" s="471">
        <f t="shared" si="2"/>
        <v>0</v>
      </c>
      <c r="K33" s="472"/>
    </row>
    <row r="34" spans="1:11" s="448" customFormat="1" outlineLevel="2" x14ac:dyDescent="0.2">
      <c r="A34" s="467" t="str">
        <f t="shared" si="1"/>
        <v>Vali siit</v>
      </c>
      <c r="B34" s="467" t="s">
        <v>668</v>
      </c>
      <c r="C34" s="467" t="s">
        <v>1682</v>
      </c>
      <c r="D34" s="467" t="s">
        <v>769</v>
      </c>
      <c r="E34" s="467" t="s">
        <v>310</v>
      </c>
      <c r="F34" s="467" t="s">
        <v>1692</v>
      </c>
      <c r="G34" s="471"/>
      <c r="H34" s="471">
        <f>SUMIFS(Omavahelised!F:F,Omavahelised!A:A,A34,Omavahelised!D:D,E34)</f>
        <v>0</v>
      </c>
      <c r="I34" s="471">
        <f>SUMIFS(Sihtrahad!F:F,Sihtrahad!A:A,A34,Sihtrahad!D:D,E34)</f>
        <v>0</v>
      </c>
      <c r="J34" s="471">
        <f t="shared" si="2"/>
        <v>0</v>
      </c>
      <c r="K34" s="472"/>
    </row>
    <row r="35" spans="1:11" s="448" customFormat="1" outlineLevel="2" x14ac:dyDescent="0.2">
      <c r="A35" s="467" t="str">
        <f t="shared" si="1"/>
        <v>Vali siit</v>
      </c>
      <c r="B35" s="467" t="s">
        <v>668</v>
      </c>
      <c r="C35" s="467" t="s">
        <v>1682</v>
      </c>
      <c r="D35" s="467" t="s">
        <v>759</v>
      </c>
      <c r="E35" s="467" t="s">
        <v>540</v>
      </c>
      <c r="F35" s="467" t="s">
        <v>1693</v>
      </c>
      <c r="G35" s="471"/>
      <c r="H35" s="471">
        <f>SUMIFS(Omavahelised!F:F,Omavahelised!A:A,A35,Omavahelised!D:D,E35)</f>
        <v>0</v>
      </c>
      <c r="I35" s="471">
        <f>SUMIFS(Sihtrahad!F:F,Sihtrahad!A:A,A35,Sihtrahad!D:D,E35)</f>
        <v>0</v>
      </c>
      <c r="J35" s="471">
        <f t="shared" si="2"/>
        <v>0</v>
      </c>
      <c r="K35" s="472"/>
    </row>
    <row r="36" spans="1:11" s="448" customFormat="1" outlineLevel="2" x14ac:dyDescent="0.2">
      <c r="A36" s="467" t="str">
        <f t="shared" si="1"/>
        <v>Vali siit</v>
      </c>
      <c r="B36" s="467" t="s">
        <v>668</v>
      </c>
      <c r="C36" s="467" t="s">
        <v>1682</v>
      </c>
      <c r="D36" s="467" t="s">
        <v>1694</v>
      </c>
      <c r="E36" s="467" t="s">
        <v>540</v>
      </c>
      <c r="F36" s="467" t="s">
        <v>1693</v>
      </c>
      <c r="G36" s="471"/>
      <c r="H36" s="471">
        <f>SUMIFS(Omavahelised!F:F,Omavahelised!A:A,A36,Omavahelised!D:D,E36)</f>
        <v>0</v>
      </c>
      <c r="I36" s="471">
        <f>SUMIFS(Sihtrahad!F:F,Sihtrahad!A:A,A36,Sihtrahad!D:D,E36)</f>
        <v>0</v>
      </c>
      <c r="J36" s="471">
        <f t="shared" si="2"/>
        <v>0</v>
      </c>
      <c r="K36" s="472"/>
    </row>
    <row r="37" spans="1:11" s="448" customFormat="1" outlineLevel="2" x14ac:dyDescent="0.2">
      <c r="A37" s="467" t="str">
        <f t="shared" si="1"/>
        <v>Vali siit</v>
      </c>
      <c r="B37" s="467" t="s">
        <v>668</v>
      </c>
      <c r="C37" s="467" t="s">
        <v>1682</v>
      </c>
      <c r="D37" s="467" t="s">
        <v>1695</v>
      </c>
      <c r="E37" s="467" t="s">
        <v>1696</v>
      </c>
      <c r="F37" s="467" t="s">
        <v>273</v>
      </c>
      <c r="G37" s="471"/>
      <c r="H37" s="471">
        <f>SUMIFS(Omavahelised!F:F,Omavahelised!A:A,A37,Omavahelised!D:D,E37)</f>
        <v>0</v>
      </c>
      <c r="I37" s="471">
        <f>SUMIFS(Sihtrahad!F:F,Sihtrahad!A:A,A37,Sihtrahad!D:D,E37)</f>
        <v>0</v>
      </c>
      <c r="J37" s="471">
        <f t="shared" si="2"/>
        <v>0</v>
      </c>
      <c r="K37" s="472"/>
    </row>
    <row r="38" spans="1:11" s="448" customFormat="1" outlineLevel="2" x14ac:dyDescent="0.2">
      <c r="A38" s="467" t="str">
        <f t="shared" si="1"/>
        <v>Vali siit</v>
      </c>
      <c r="B38" s="467" t="s">
        <v>668</v>
      </c>
      <c r="C38" s="467" t="s">
        <v>1682</v>
      </c>
      <c r="D38" s="467" t="s">
        <v>990</v>
      </c>
      <c r="E38" s="467" t="s">
        <v>991</v>
      </c>
      <c r="F38" s="467" t="s">
        <v>1697</v>
      </c>
      <c r="G38" s="471"/>
      <c r="H38" s="471">
        <f>SUMIFS(Omavahelised!F:F,Omavahelised!A:A,A38,Omavahelised!D:D,E38)</f>
        <v>0</v>
      </c>
      <c r="I38" s="471">
        <f>SUMIFS(Sihtrahad!F:F,Sihtrahad!A:A,A38,Sihtrahad!D:D,E38)</f>
        <v>0</v>
      </c>
      <c r="J38" s="471">
        <f t="shared" si="2"/>
        <v>0</v>
      </c>
      <c r="K38" s="472"/>
    </row>
    <row r="39" spans="1:11" s="448" customFormat="1" outlineLevel="2" x14ac:dyDescent="0.2">
      <c r="A39" s="467" t="str">
        <f t="shared" si="1"/>
        <v>Vali siit</v>
      </c>
      <c r="B39" s="467" t="s">
        <v>668</v>
      </c>
      <c r="C39" s="467" t="s">
        <v>1682</v>
      </c>
      <c r="D39" s="467" t="s">
        <v>673</v>
      </c>
      <c r="E39" s="467" t="s">
        <v>667</v>
      </c>
      <c r="F39" s="467" t="s">
        <v>1698</v>
      </c>
      <c r="G39" s="471"/>
      <c r="H39" s="471">
        <f>SUMIFS(Omavahelised!F:F,Omavahelised!A:A,A39,Omavahelised!D:D,E39)</f>
        <v>0</v>
      </c>
      <c r="I39" s="471">
        <f>SUMIFS(Sihtrahad!F:F,Sihtrahad!A:A,A39,Sihtrahad!D:D,E39)</f>
        <v>0</v>
      </c>
      <c r="J39" s="471">
        <f t="shared" si="2"/>
        <v>0</v>
      </c>
      <c r="K39" s="472"/>
    </row>
    <row r="40" spans="1:11" outlineLevel="2" x14ac:dyDescent="0.25">
      <c r="A40" s="467" t="str">
        <f t="shared" si="1"/>
        <v>Vali siit</v>
      </c>
      <c r="B40" s="467" t="s">
        <v>668</v>
      </c>
      <c r="C40" s="467" t="s">
        <v>1682</v>
      </c>
      <c r="D40" s="467" t="s">
        <v>1699</v>
      </c>
      <c r="E40" s="467" t="s">
        <v>667</v>
      </c>
      <c r="F40" s="467" t="s">
        <v>1698</v>
      </c>
      <c r="G40" s="471"/>
      <c r="H40" s="471">
        <f>SUMIFS(Omavahelised!F:F,Omavahelised!A:A,A40,Omavahelised!D:D,E40)</f>
        <v>0</v>
      </c>
      <c r="I40" s="471">
        <f>SUMIFS(Sihtrahad!F:F,Sihtrahad!A:A,A40,Sihtrahad!D:D,E40)</f>
        <v>0</v>
      </c>
      <c r="J40" s="471">
        <f t="shared" si="2"/>
        <v>0</v>
      </c>
      <c r="K40" s="472"/>
    </row>
    <row r="41" spans="1:11" outlineLevel="2" x14ac:dyDescent="0.25">
      <c r="A41" s="467" t="str">
        <f t="shared" si="1"/>
        <v>Vali siit</v>
      </c>
      <c r="B41" s="467" t="s">
        <v>668</v>
      </c>
      <c r="C41" s="467" t="s">
        <v>1682</v>
      </c>
      <c r="D41" s="467" t="s">
        <v>674</v>
      </c>
      <c r="E41" s="467" t="s">
        <v>313</v>
      </c>
      <c r="F41" s="467" t="s">
        <v>1700</v>
      </c>
      <c r="G41" s="471"/>
      <c r="H41" s="471">
        <f>SUMIFS(Omavahelised!F:F,Omavahelised!A:A,A41,Omavahelised!D:D,E41)</f>
        <v>0</v>
      </c>
      <c r="I41" s="471">
        <f>SUMIFS(Sihtrahad!F:F,Sihtrahad!A:A,A41,Sihtrahad!D:D,E41)</f>
        <v>0</v>
      </c>
      <c r="J41" s="471">
        <f t="shared" si="2"/>
        <v>0</v>
      </c>
      <c r="K41" s="472"/>
    </row>
    <row r="42" spans="1:11" outlineLevel="2" x14ac:dyDescent="0.25">
      <c r="A42" s="467" t="str">
        <f t="shared" si="1"/>
        <v>Vali siit</v>
      </c>
      <c r="B42" s="467" t="s">
        <v>668</v>
      </c>
      <c r="C42" s="467" t="s">
        <v>1682</v>
      </c>
      <c r="D42" s="467" t="s">
        <v>675</v>
      </c>
      <c r="E42" s="467" t="s">
        <v>315</v>
      </c>
      <c r="F42" s="467" t="s">
        <v>1701</v>
      </c>
      <c r="G42" s="471"/>
      <c r="H42" s="471">
        <f>SUMIFS(Omavahelised!F:F,Omavahelised!A:A,A42,Omavahelised!D:D,E42)</f>
        <v>0</v>
      </c>
      <c r="I42" s="471">
        <f>SUMIFS(Sihtrahad!F:F,Sihtrahad!A:A,A42,Sihtrahad!D:D,E42)</f>
        <v>0</v>
      </c>
      <c r="J42" s="471">
        <f t="shared" si="2"/>
        <v>0</v>
      </c>
      <c r="K42" s="472"/>
    </row>
    <row r="43" spans="1:11" outlineLevel="2" x14ac:dyDescent="0.25">
      <c r="A43" s="467" t="str">
        <f t="shared" si="1"/>
        <v>Vali siit</v>
      </c>
      <c r="B43" s="467" t="s">
        <v>668</v>
      </c>
      <c r="C43" s="467" t="s">
        <v>1682</v>
      </c>
      <c r="D43" s="467" t="s">
        <v>686</v>
      </c>
      <c r="E43" s="467" t="s">
        <v>319</v>
      </c>
      <c r="F43" s="467" t="s">
        <v>1702</v>
      </c>
      <c r="G43" s="471"/>
      <c r="H43" s="471">
        <f>SUMIFS(Omavahelised!F:F,Omavahelised!A:A,A43,Omavahelised!D:D,E43)</f>
        <v>0</v>
      </c>
      <c r="I43" s="471">
        <f>SUMIFS(Sihtrahad!F:F,Sihtrahad!A:A,A43,Sihtrahad!D:D,E43)</f>
        <v>0</v>
      </c>
      <c r="J43" s="471">
        <f t="shared" si="2"/>
        <v>0</v>
      </c>
      <c r="K43" s="472"/>
    </row>
    <row r="44" spans="1:11" outlineLevel="2" x14ac:dyDescent="0.25">
      <c r="A44" s="467" t="str">
        <f t="shared" si="1"/>
        <v>Vali siit</v>
      </c>
      <c r="B44" s="467" t="s">
        <v>668</v>
      </c>
      <c r="C44" s="467" t="s">
        <v>1682</v>
      </c>
      <c r="D44" s="467" t="s">
        <v>686</v>
      </c>
      <c r="E44" s="467" t="s">
        <v>321</v>
      </c>
      <c r="F44" s="467" t="s">
        <v>1703</v>
      </c>
      <c r="G44" s="471"/>
      <c r="H44" s="471">
        <f>SUMIFS(Omavahelised!F:F,Omavahelised!A:A,A44,Omavahelised!D:D,E44)</f>
        <v>0</v>
      </c>
      <c r="I44" s="471">
        <f>SUMIFS(Sihtrahad!F:F,Sihtrahad!A:A,A44,Sihtrahad!D:D,E44)</f>
        <v>0</v>
      </c>
      <c r="J44" s="471">
        <f t="shared" si="2"/>
        <v>0</v>
      </c>
      <c r="K44" s="472"/>
    </row>
    <row r="45" spans="1:11" outlineLevel="2" x14ac:dyDescent="0.25">
      <c r="A45" s="467" t="str">
        <f t="shared" si="1"/>
        <v>Vali siit</v>
      </c>
      <c r="B45" s="467" t="s">
        <v>668</v>
      </c>
      <c r="C45" s="467" t="s">
        <v>1682</v>
      </c>
      <c r="D45" s="467" t="s">
        <v>686</v>
      </c>
      <c r="E45" s="467" t="s">
        <v>653</v>
      </c>
      <c r="F45" s="467" t="s">
        <v>1704</v>
      </c>
      <c r="G45" s="471"/>
      <c r="H45" s="471">
        <f>SUMIFS(Omavahelised!F:F,Omavahelised!A:A,A45,Omavahelised!D:D,E45)</f>
        <v>0</v>
      </c>
      <c r="I45" s="471">
        <f>SUMIFS(Sihtrahad!F:F,Sihtrahad!A:A,A45,Sihtrahad!D:D,E45)</f>
        <v>0</v>
      </c>
      <c r="J45" s="471">
        <f t="shared" si="2"/>
        <v>0</v>
      </c>
      <c r="K45" s="472"/>
    </row>
    <row r="46" spans="1:11" outlineLevel="2" x14ac:dyDescent="0.25">
      <c r="A46" s="467" t="str">
        <f t="shared" si="1"/>
        <v>Vali siit</v>
      </c>
      <c r="B46" s="467" t="s">
        <v>668</v>
      </c>
      <c r="C46" s="467" t="s">
        <v>1682</v>
      </c>
      <c r="D46" s="467" t="s">
        <v>686</v>
      </c>
      <c r="E46" s="467" t="s">
        <v>1576</v>
      </c>
      <c r="F46" s="467" t="s">
        <v>1705</v>
      </c>
      <c r="G46" s="471"/>
      <c r="H46" s="471">
        <f>SUMIFS(Omavahelised!F:F,Omavahelised!A:A,A46,Omavahelised!D:D,E46)</f>
        <v>0</v>
      </c>
      <c r="I46" s="471">
        <f>SUMIFS(Sihtrahad!F:F,Sihtrahad!A:A,A46,Sihtrahad!D:D,E46)</f>
        <v>0</v>
      </c>
      <c r="J46" s="471">
        <f t="shared" si="2"/>
        <v>0</v>
      </c>
      <c r="K46" s="472"/>
    </row>
    <row r="47" spans="1:11" outlineLevel="2" x14ac:dyDescent="0.25">
      <c r="A47" s="467" t="str">
        <f t="shared" si="1"/>
        <v>Vali siit</v>
      </c>
      <c r="B47" s="467" t="s">
        <v>668</v>
      </c>
      <c r="C47" s="467" t="s">
        <v>1682</v>
      </c>
      <c r="D47" s="467" t="s">
        <v>687</v>
      </c>
      <c r="E47" s="467" t="s">
        <v>325</v>
      </c>
      <c r="F47" s="467" t="s">
        <v>1706</v>
      </c>
      <c r="G47" s="471"/>
      <c r="H47" s="471">
        <f>SUMIFS(Omavahelised!F:F,Omavahelised!A:A,A47,Omavahelised!D:D,E47)</f>
        <v>0</v>
      </c>
      <c r="I47" s="471">
        <f>SUMIFS(Sihtrahad!F:F,Sihtrahad!A:A,A47,Sihtrahad!D:D,E47)</f>
        <v>0</v>
      </c>
      <c r="J47" s="471">
        <f t="shared" si="2"/>
        <v>0</v>
      </c>
      <c r="K47" s="472"/>
    </row>
    <row r="48" spans="1:11" outlineLevel="2" x14ac:dyDescent="0.25">
      <c r="A48" s="467" t="str">
        <f t="shared" si="1"/>
        <v>Vali siit</v>
      </c>
      <c r="B48" s="467" t="s">
        <v>668</v>
      </c>
      <c r="C48" s="467" t="s">
        <v>1682</v>
      </c>
      <c r="D48" s="467" t="s">
        <v>687</v>
      </c>
      <c r="E48" s="467" t="s">
        <v>327</v>
      </c>
      <c r="F48" s="467" t="s">
        <v>1707</v>
      </c>
      <c r="G48" s="471"/>
      <c r="H48" s="471">
        <f>SUMIFS(Omavahelised!F:F,Omavahelised!A:A,A48,Omavahelised!D:D,E48)</f>
        <v>0</v>
      </c>
      <c r="I48" s="471">
        <f>SUMIFS(Sihtrahad!F:F,Sihtrahad!A:A,A48,Sihtrahad!D:D,E48)</f>
        <v>0</v>
      </c>
      <c r="J48" s="471">
        <f t="shared" si="2"/>
        <v>0</v>
      </c>
      <c r="K48" s="472"/>
    </row>
    <row r="49" spans="1:11" outlineLevel="2" x14ac:dyDescent="0.25">
      <c r="A49" s="467" t="str">
        <f t="shared" si="1"/>
        <v>Vali siit</v>
      </c>
      <c r="B49" s="467" t="s">
        <v>668</v>
      </c>
      <c r="C49" s="467" t="s">
        <v>1682</v>
      </c>
      <c r="D49" s="467" t="s">
        <v>687</v>
      </c>
      <c r="E49" s="467" t="s">
        <v>654</v>
      </c>
      <c r="F49" s="467" t="s">
        <v>1708</v>
      </c>
      <c r="G49" s="471"/>
      <c r="H49" s="471">
        <f>SUMIFS(Omavahelised!F:F,Omavahelised!A:A,A49,Omavahelised!D:D,E49)</f>
        <v>0</v>
      </c>
      <c r="I49" s="471">
        <f>SUMIFS(Sihtrahad!F:F,Sihtrahad!A:A,A49,Sihtrahad!D:D,E49)</f>
        <v>0</v>
      </c>
      <c r="J49" s="471">
        <f t="shared" si="2"/>
        <v>0</v>
      </c>
      <c r="K49" s="472"/>
    </row>
    <row r="50" spans="1:11" outlineLevel="2" x14ac:dyDescent="0.25">
      <c r="A50" s="467" t="str">
        <f t="shared" si="1"/>
        <v>Vali siit</v>
      </c>
      <c r="B50" s="467" t="s">
        <v>668</v>
      </c>
      <c r="C50" s="467" t="s">
        <v>1682</v>
      </c>
      <c r="D50" s="467" t="s">
        <v>687</v>
      </c>
      <c r="E50" s="467" t="s">
        <v>1577</v>
      </c>
      <c r="F50" s="467" t="s">
        <v>1709</v>
      </c>
      <c r="G50" s="471"/>
      <c r="H50" s="471">
        <f>SUMIFS(Omavahelised!F:F,Omavahelised!A:A,A50,Omavahelised!D:D,E50)</f>
        <v>0</v>
      </c>
      <c r="I50" s="471">
        <f>SUMIFS(Sihtrahad!F:F,Sihtrahad!A:A,A50,Sihtrahad!D:D,E50)</f>
        <v>0</v>
      </c>
      <c r="J50" s="471">
        <f t="shared" si="2"/>
        <v>0</v>
      </c>
      <c r="K50" s="472"/>
    </row>
    <row r="51" spans="1:11" outlineLevel="2" x14ac:dyDescent="0.25">
      <c r="A51" s="467" t="str">
        <f t="shared" si="1"/>
        <v>Vali siit</v>
      </c>
      <c r="B51" s="467" t="s">
        <v>668</v>
      </c>
      <c r="C51" s="467" t="s">
        <v>1710</v>
      </c>
      <c r="D51" s="467" t="s">
        <v>676</v>
      </c>
      <c r="E51" s="467" t="s">
        <v>331</v>
      </c>
      <c r="F51" s="467" t="s">
        <v>1711</v>
      </c>
      <c r="G51" s="471"/>
      <c r="H51" s="471">
        <f>SUMIFS(Omavahelised!F:F,Omavahelised!A:A,A51,Omavahelised!D:D,E51)</f>
        <v>0</v>
      </c>
      <c r="I51" s="471">
        <f>SUMIFS(Sihtrahad!F:F,Sihtrahad!A:A,A51,Sihtrahad!D:D,E51)</f>
        <v>0</v>
      </c>
      <c r="J51" s="471">
        <f t="shared" si="2"/>
        <v>0</v>
      </c>
      <c r="K51" s="472"/>
    </row>
    <row r="52" spans="1:11" outlineLevel="2" x14ac:dyDescent="0.25">
      <c r="A52" s="467" t="str">
        <f t="shared" si="1"/>
        <v>Vali siit</v>
      </c>
      <c r="B52" s="467" t="s">
        <v>668</v>
      </c>
      <c r="C52" s="467" t="s">
        <v>1710</v>
      </c>
      <c r="D52" s="467" t="s">
        <v>676</v>
      </c>
      <c r="E52" s="467" t="s">
        <v>333</v>
      </c>
      <c r="F52" s="467" t="s">
        <v>1712</v>
      </c>
      <c r="G52" s="471"/>
      <c r="H52" s="471">
        <f>SUMIFS(Omavahelised!F:F,Omavahelised!A:A,A52,Omavahelised!D:D,E52)</f>
        <v>0</v>
      </c>
      <c r="I52" s="471">
        <f>SUMIFS(Sihtrahad!F:F,Sihtrahad!A:A,A52,Sihtrahad!D:D,E52)</f>
        <v>0</v>
      </c>
      <c r="J52" s="471">
        <f t="shared" si="2"/>
        <v>0</v>
      </c>
      <c r="K52" s="472"/>
    </row>
    <row r="53" spans="1:11" outlineLevel="2" x14ac:dyDescent="0.25">
      <c r="A53" s="467" t="str">
        <f t="shared" si="1"/>
        <v>Vali siit</v>
      </c>
      <c r="B53" s="467" t="s">
        <v>668</v>
      </c>
      <c r="C53" s="467" t="s">
        <v>1710</v>
      </c>
      <c r="D53" s="467" t="s">
        <v>676</v>
      </c>
      <c r="E53" s="467" t="s">
        <v>335</v>
      </c>
      <c r="F53" s="467" t="s">
        <v>1713</v>
      </c>
      <c r="G53" s="471"/>
      <c r="H53" s="471">
        <f>SUMIFS(Omavahelised!F:F,Omavahelised!A:A,A53,Omavahelised!D:D,E53)</f>
        <v>0</v>
      </c>
      <c r="I53" s="471">
        <f>SUMIFS(Sihtrahad!F:F,Sihtrahad!A:A,A53,Sihtrahad!D:D,E53)</f>
        <v>0</v>
      </c>
      <c r="J53" s="471">
        <f t="shared" si="2"/>
        <v>0</v>
      </c>
      <c r="K53" s="472"/>
    </row>
    <row r="54" spans="1:11" outlineLevel="2" x14ac:dyDescent="0.25">
      <c r="A54" s="467" t="str">
        <f t="shared" si="1"/>
        <v>Vali siit</v>
      </c>
      <c r="B54" s="467" t="s">
        <v>668</v>
      </c>
      <c r="C54" s="467" t="s">
        <v>1710</v>
      </c>
      <c r="D54" s="467" t="s">
        <v>676</v>
      </c>
      <c r="E54" s="467" t="s">
        <v>337</v>
      </c>
      <c r="F54" s="467" t="s">
        <v>1714</v>
      </c>
      <c r="G54" s="471"/>
      <c r="H54" s="471">
        <f>SUMIFS(Omavahelised!F:F,Omavahelised!A:A,A54,Omavahelised!D:D,E54)</f>
        <v>0</v>
      </c>
      <c r="I54" s="471">
        <f>SUMIFS(Sihtrahad!F:F,Sihtrahad!A:A,A54,Sihtrahad!D:D,E54)</f>
        <v>0</v>
      </c>
      <c r="J54" s="471">
        <f t="shared" si="2"/>
        <v>0</v>
      </c>
      <c r="K54" s="472"/>
    </row>
    <row r="55" spans="1:11" outlineLevel="2" x14ac:dyDescent="0.25">
      <c r="A55" s="467" t="str">
        <f t="shared" si="1"/>
        <v>Vali siit</v>
      </c>
      <c r="B55" s="467" t="s">
        <v>668</v>
      </c>
      <c r="C55" s="467" t="s">
        <v>1710</v>
      </c>
      <c r="D55" s="467" t="s">
        <v>676</v>
      </c>
      <c r="E55" s="467" t="s">
        <v>339</v>
      </c>
      <c r="F55" s="467" t="s">
        <v>1715</v>
      </c>
      <c r="G55" s="471"/>
      <c r="H55" s="471">
        <f>SUMIFS(Omavahelised!F:F,Omavahelised!A:A,A55,Omavahelised!D:D,E55)</f>
        <v>0</v>
      </c>
      <c r="I55" s="471">
        <f>SUMIFS(Sihtrahad!F:F,Sihtrahad!A:A,A55,Sihtrahad!D:D,E55)</f>
        <v>0</v>
      </c>
      <c r="J55" s="471">
        <f t="shared" si="2"/>
        <v>0</v>
      </c>
      <c r="K55" s="472"/>
    </row>
    <row r="56" spans="1:11" outlineLevel="2" x14ac:dyDescent="0.25">
      <c r="A56" s="467" t="str">
        <f t="shared" si="1"/>
        <v>Vali siit</v>
      </c>
      <c r="B56" s="467" t="s">
        <v>668</v>
      </c>
      <c r="C56" s="467" t="s">
        <v>1710</v>
      </c>
      <c r="D56" s="467" t="s">
        <v>676</v>
      </c>
      <c r="E56" s="467" t="s">
        <v>341</v>
      </c>
      <c r="F56" s="467" t="s">
        <v>1716</v>
      </c>
      <c r="G56" s="471"/>
      <c r="H56" s="471">
        <f>SUMIFS(Omavahelised!F:F,Omavahelised!A:A,A56,Omavahelised!D:D,E56)</f>
        <v>0</v>
      </c>
      <c r="I56" s="471">
        <f>SUMIFS(Sihtrahad!F:F,Sihtrahad!A:A,A56,Sihtrahad!D:D,E56)</f>
        <v>0</v>
      </c>
      <c r="J56" s="471">
        <f t="shared" si="2"/>
        <v>0</v>
      </c>
      <c r="K56" s="472"/>
    </row>
    <row r="57" spans="1:11" outlineLevel="2" x14ac:dyDescent="0.25">
      <c r="A57" s="467" t="str">
        <f t="shared" si="1"/>
        <v>Vali siit</v>
      </c>
      <c r="B57" s="467" t="s">
        <v>668</v>
      </c>
      <c r="C57" s="467" t="s">
        <v>1710</v>
      </c>
      <c r="D57" s="467" t="s">
        <v>676</v>
      </c>
      <c r="E57" s="467" t="s">
        <v>343</v>
      </c>
      <c r="F57" s="467" t="s">
        <v>1717</v>
      </c>
      <c r="G57" s="471"/>
      <c r="H57" s="471">
        <f>SUMIFS(Omavahelised!F:F,Omavahelised!A:A,A57,Omavahelised!D:D,E57)</f>
        <v>0</v>
      </c>
      <c r="I57" s="471">
        <f>SUMIFS(Sihtrahad!F:F,Sihtrahad!A:A,A57,Sihtrahad!D:D,E57)</f>
        <v>0</v>
      </c>
      <c r="J57" s="471">
        <f t="shared" si="2"/>
        <v>0</v>
      </c>
      <c r="K57" s="472"/>
    </row>
    <row r="58" spans="1:11" outlineLevel="2" x14ac:dyDescent="0.25">
      <c r="A58" s="467" t="str">
        <f t="shared" si="1"/>
        <v>Vali siit</v>
      </c>
      <c r="B58" s="467" t="s">
        <v>668</v>
      </c>
      <c r="C58" s="467" t="s">
        <v>1710</v>
      </c>
      <c r="D58" s="467" t="s">
        <v>676</v>
      </c>
      <c r="E58" s="467" t="s">
        <v>345</v>
      </c>
      <c r="F58" s="467" t="s">
        <v>1718</v>
      </c>
      <c r="G58" s="471"/>
      <c r="H58" s="471">
        <f>SUMIFS(Omavahelised!F:F,Omavahelised!A:A,A58,Omavahelised!D:D,E58)</f>
        <v>0</v>
      </c>
      <c r="I58" s="471">
        <f>SUMIFS(Sihtrahad!F:F,Sihtrahad!A:A,A58,Sihtrahad!D:D,E58)</f>
        <v>0</v>
      </c>
      <c r="J58" s="471">
        <f t="shared" si="2"/>
        <v>0</v>
      </c>
      <c r="K58" s="472"/>
    </row>
    <row r="59" spans="1:11" outlineLevel="2" x14ac:dyDescent="0.25">
      <c r="A59" s="467" t="str">
        <f t="shared" si="1"/>
        <v>Vali siit</v>
      </c>
      <c r="B59" s="467" t="s">
        <v>668</v>
      </c>
      <c r="C59" s="467" t="s">
        <v>1710</v>
      </c>
      <c r="D59" s="467" t="s">
        <v>676</v>
      </c>
      <c r="E59" s="467" t="s">
        <v>347</v>
      </c>
      <c r="F59" s="467" t="s">
        <v>1719</v>
      </c>
      <c r="G59" s="471"/>
      <c r="H59" s="471">
        <f>SUMIFS(Omavahelised!F:F,Omavahelised!A:A,A59,Omavahelised!D:D,E59)</f>
        <v>0</v>
      </c>
      <c r="I59" s="471">
        <f>SUMIFS(Sihtrahad!F:F,Sihtrahad!A:A,A59,Sihtrahad!D:D,E59)</f>
        <v>0</v>
      </c>
      <c r="J59" s="471">
        <f t="shared" si="2"/>
        <v>0</v>
      </c>
      <c r="K59" s="472"/>
    </row>
    <row r="60" spans="1:11" outlineLevel="2" x14ac:dyDescent="0.25">
      <c r="A60" s="467" t="str">
        <f t="shared" si="1"/>
        <v>Vali siit</v>
      </c>
      <c r="B60" s="467" t="s">
        <v>668</v>
      </c>
      <c r="C60" s="467" t="s">
        <v>1710</v>
      </c>
      <c r="D60" s="467" t="s">
        <v>688</v>
      </c>
      <c r="E60" s="467" t="s">
        <v>351</v>
      </c>
      <c r="F60" s="467" t="s">
        <v>1720</v>
      </c>
      <c r="G60" s="471"/>
      <c r="H60" s="471">
        <f>SUMIFS(Omavahelised!F:F,Omavahelised!A:A,A60,Omavahelised!D:D,E60)</f>
        <v>0</v>
      </c>
      <c r="I60" s="471">
        <f>SUMIFS(Sihtrahad!F:F,Sihtrahad!A:A,A60,Sihtrahad!D:D,E60)</f>
        <v>0</v>
      </c>
      <c r="J60" s="471">
        <f t="shared" si="2"/>
        <v>0</v>
      </c>
      <c r="K60" s="472"/>
    </row>
    <row r="61" spans="1:11" outlineLevel="2" x14ac:dyDescent="0.25">
      <c r="A61" s="467" t="str">
        <f t="shared" si="1"/>
        <v>Vali siit</v>
      </c>
      <c r="B61" s="467" t="s">
        <v>668</v>
      </c>
      <c r="C61" s="467" t="s">
        <v>1710</v>
      </c>
      <c r="D61" s="467" t="s">
        <v>688</v>
      </c>
      <c r="E61" s="467" t="s">
        <v>353</v>
      </c>
      <c r="F61" s="467" t="s">
        <v>1721</v>
      </c>
      <c r="G61" s="471"/>
      <c r="H61" s="471">
        <f>SUMIFS(Omavahelised!F:F,Omavahelised!A:A,A61,Omavahelised!D:D,E61)</f>
        <v>0</v>
      </c>
      <c r="I61" s="471">
        <f>SUMIFS(Sihtrahad!F:F,Sihtrahad!A:A,A61,Sihtrahad!D:D,E61)</f>
        <v>0</v>
      </c>
      <c r="J61" s="471">
        <f t="shared" si="2"/>
        <v>0</v>
      </c>
      <c r="K61" s="472"/>
    </row>
    <row r="62" spans="1:11" outlineLevel="2" x14ac:dyDescent="0.25">
      <c r="A62" s="467" t="str">
        <f t="shared" si="1"/>
        <v>Vali siit</v>
      </c>
      <c r="B62" s="467" t="s">
        <v>668</v>
      </c>
      <c r="C62" s="467" t="s">
        <v>1710</v>
      </c>
      <c r="D62" s="467" t="s">
        <v>689</v>
      </c>
      <c r="E62" s="467" t="s">
        <v>357</v>
      </c>
      <c r="F62" s="467" t="s">
        <v>1722</v>
      </c>
      <c r="G62" s="471"/>
      <c r="H62" s="471">
        <f>SUMIFS(Omavahelised!F:F,Omavahelised!A:A,A62,Omavahelised!D:D,E62)</f>
        <v>0</v>
      </c>
      <c r="I62" s="471">
        <f>SUMIFS(Sihtrahad!F:F,Sihtrahad!A:A,A62,Sihtrahad!D:D,E62)</f>
        <v>0</v>
      </c>
      <c r="J62" s="471">
        <f t="shared" si="2"/>
        <v>0</v>
      </c>
      <c r="K62" s="472"/>
    </row>
    <row r="63" spans="1:11" outlineLevel="2" x14ac:dyDescent="0.25">
      <c r="A63" s="467" t="str">
        <f t="shared" si="1"/>
        <v>Vali siit</v>
      </c>
      <c r="B63" s="467" t="s">
        <v>668</v>
      </c>
      <c r="C63" s="467" t="s">
        <v>1710</v>
      </c>
      <c r="D63" s="467" t="s">
        <v>689</v>
      </c>
      <c r="E63" s="467" t="s">
        <v>359</v>
      </c>
      <c r="F63" s="467" t="s">
        <v>1723</v>
      </c>
      <c r="G63" s="471"/>
      <c r="H63" s="471">
        <f>SUMIFS(Omavahelised!F:F,Omavahelised!A:A,A63,Omavahelised!D:D,E63)</f>
        <v>0</v>
      </c>
      <c r="I63" s="471">
        <f>SUMIFS(Sihtrahad!F:F,Sihtrahad!A:A,A63,Sihtrahad!D:D,E63)</f>
        <v>0</v>
      </c>
      <c r="J63" s="471">
        <f t="shared" si="2"/>
        <v>0</v>
      </c>
      <c r="K63" s="472"/>
    </row>
    <row r="64" spans="1:11" outlineLevel="2" x14ac:dyDescent="0.25">
      <c r="A64" s="467" t="str">
        <f t="shared" si="1"/>
        <v>Vali siit</v>
      </c>
      <c r="B64" s="467" t="s">
        <v>668</v>
      </c>
      <c r="C64" s="467" t="s">
        <v>1710</v>
      </c>
      <c r="D64" s="467" t="s">
        <v>689</v>
      </c>
      <c r="E64" s="467" t="s">
        <v>361</v>
      </c>
      <c r="F64" s="467" t="s">
        <v>1724</v>
      </c>
      <c r="G64" s="471"/>
      <c r="H64" s="471">
        <f>SUMIFS(Omavahelised!F:F,Omavahelised!A:A,A64,Omavahelised!D:D,E64)</f>
        <v>0</v>
      </c>
      <c r="I64" s="471">
        <f>SUMIFS(Sihtrahad!F:F,Sihtrahad!A:A,A64,Sihtrahad!D:D,E64)</f>
        <v>0</v>
      </c>
      <c r="J64" s="471">
        <f t="shared" si="2"/>
        <v>0</v>
      </c>
      <c r="K64" s="472"/>
    </row>
    <row r="65" spans="1:11" outlineLevel="2" x14ac:dyDescent="0.25">
      <c r="A65" s="467" t="str">
        <f t="shared" si="1"/>
        <v>Vali siit</v>
      </c>
      <c r="B65" s="467" t="s">
        <v>668</v>
      </c>
      <c r="C65" s="467" t="s">
        <v>1710</v>
      </c>
      <c r="D65" s="467" t="s">
        <v>690</v>
      </c>
      <c r="E65" s="467" t="s">
        <v>218</v>
      </c>
      <c r="F65" s="467" t="s">
        <v>1725</v>
      </c>
      <c r="G65" s="471"/>
      <c r="H65" s="471">
        <f>SUMIFS(Omavahelised!F:F,Omavahelised!A:A,A65,Omavahelised!D:D,E65)</f>
        <v>0</v>
      </c>
      <c r="I65" s="471">
        <f>SUMIFS(Sihtrahad!F:F,Sihtrahad!A:A,A65,Sihtrahad!D:D,E65)</f>
        <v>0</v>
      </c>
      <c r="J65" s="471">
        <f t="shared" si="2"/>
        <v>0</v>
      </c>
      <c r="K65" s="472"/>
    </row>
    <row r="66" spans="1:11" outlineLevel="2" x14ac:dyDescent="0.25">
      <c r="A66" s="467" t="str">
        <f t="shared" si="1"/>
        <v>Vali siit</v>
      </c>
      <c r="B66" s="467" t="s">
        <v>668</v>
      </c>
      <c r="C66" s="467" t="s">
        <v>1710</v>
      </c>
      <c r="D66" s="467" t="s">
        <v>690</v>
      </c>
      <c r="E66" s="467" t="s">
        <v>365</v>
      </c>
      <c r="F66" s="467" t="s">
        <v>1726</v>
      </c>
      <c r="G66" s="471"/>
      <c r="H66" s="471">
        <f>SUMIFS(Omavahelised!F:F,Omavahelised!A:A,A66,Omavahelised!D:D,E66)</f>
        <v>0</v>
      </c>
      <c r="I66" s="471">
        <f>SUMIFS(Sihtrahad!F:F,Sihtrahad!A:A,A66,Sihtrahad!D:D,E66)</f>
        <v>0</v>
      </c>
      <c r="J66" s="471">
        <f t="shared" si="2"/>
        <v>0</v>
      </c>
      <c r="K66" s="472"/>
    </row>
    <row r="67" spans="1:11" outlineLevel="2" x14ac:dyDescent="0.25">
      <c r="A67" s="467" t="str">
        <f t="shared" si="1"/>
        <v>Vali siit</v>
      </c>
      <c r="B67" s="467" t="s">
        <v>668</v>
      </c>
      <c r="C67" s="467" t="s">
        <v>1710</v>
      </c>
      <c r="D67" s="467" t="s">
        <v>690</v>
      </c>
      <c r="E67" s="467" t="s">
        <v>367</v>
      </c>
      <c r="F67" s="467" t="s">
        <v>1727</v>
      </c>
      <c r="G67" s="471"/>
      <c r="H67" s="471">
        <f>SUMIFS(Omavahelised!F:F,Omavahelised!A:A,A67,Omavahelised!D:D,E67)</f>
        <v>0</v>
      </c>
      <c r="I67" s="471">
        <f>SUMIFS(Sihtrahad!F:F,Sihtrahad!A:A,A67,Sihtrahad!D:D,E67)</f>
        <v>0</v>
      </c>
      <c r="J67" s="471">
        <f t="shared" si="2"/>
        <v>0</v>
      </c>
      <c r="K67" s="472"/>
    </row>
    <row r="68" spans="1:11" outlineLevel="2" x14ac:dyDescent="0.25">
      <c r="A68" s="467" t="str">
        <f t="shared" si="1"/>
        <v>Vali siit</v>
      </c>
      <c r="B68" s="467" t="s">
        <v>668</v>
      </c>
      <c r="C68" s="467" t="s">
        <v>1710</v>
      </c>
      <c r="D68" s="467" t="s">
        <v>690</v>
      </c>
      <c r="E68" s="467" t="s">
        <v>3</v>
      </c>
      <c r="F68" s="467" t="s">
        <v>1728</v>
      </c>
      <c r="G68" s="471"/>
      <c r="H68" s="471">
        <f>SUMIFS(Omavahelised!F:F,Omavahelised!A:A,A68,Omavahelised!D:D,E68)</f>
        <v>0</v>
      </c>
      <c r="I68" s="471">
        <f>SUMIFS(Sihtrahad!F:F,Sihtrahad!A:A,A68,Sihtrahad!D:D,E68)</f>
        <v>0</v>
      </c>
      <c r="J68" s="471">
        <f t="shared" si="2"/>
        <v>0</v>
      </c>
      <c r="K68" s="472"/>
    </row>
    <row r="69" spans="1:11" outlineLevel="2" x14ac:dyDescent="0.25">
      <c r="A69" s="467" t="str">
        <f t="shared" si="1"/>
        <v>Vali siit</v>
      </c>
      <c r="B69" s="467" t="s">
        <v>668</v>
      </c>
      <c r="C69" s="467" t="s">
        <v>1710</v>
      </c>
      <c r="D69" s="467" t="s">
        <v>690</v>
      </c>
      <c r="E69" s="467" t="s">
        <v>1301</v>
      </c>
      <c r="F69" s="467" t="s">
        <v>1729</v>
      </c>
      <c r="G69" s="471"/>
      <c r="H69" s="471">
        <f>SUMIFS(Omavahelised!F:F,Omavahelised!A:A,A69,Omavahelised!D:D,E69)</f>
        <v>0</v>
      </c>
      <c r="I69" s="471">
        <f>SUMIFS(Sihtrahad!F:F,Sihtrahad!A:A,A69,Sihtrahad!D:D,E69)</f>
        <v>0</v>
      </c>
      <c r="J69" s="471">
        <f t="shared" si="2"/>
        <v>0</v>
      </c>
      <c r="K69" s="472"/>
    </row>
    <row r="70" spans="1:11" outlineLevel="2" x14ac:dyDescent="0.25">
      <c r="A70" s="467" t="str">
        <f t="shared" si="1"/>
        <v>Vali siit</v>
      </c>
      <c r="B70" s="467" t="s">
        <v>668</v>
      </c>
      <c r="C70" s="467" t="s">
        <v>1710</v>
      </c>
      <c r="D70" s="467" t="s">
        <v>690</v>
      </c>
      <c r="E70" s="467" t="s">
        <v>1316</v>
      </c>
      <c r="F70" s="467" t="s">
        <v>1730</v>
      </c>
      <c r="G70" s="471"/>
      <c r="H70" s="471">
        <f>SUMIFS(Omavahelised!F:F,Omavahelised!A:A,A70,Omavahelised!D:D,E70)</f>
        <v>0</v>
      </c>
      <c r="I70" s="471">
        <f>SUMIFS(Sihtrahad!F:F,Sihtrahad!A:A,A70,Sihtrahad!D:D,E70)</f>
        <v>0</v>
      </c>
      <c r="J70" s="471">
        <f t="shared" si="2"/>
        <v>0</v>
      </c>
      <c r="K70" s="472"/>
    </row>
    <row r="71" spans="1:11" outlineLevel="2" x14ac:dyDescent="0.25">
      <c r="A71" s="467" t="str">
        <f t="shared" si="1"/>
        <v>Vali siit</v>
      </c>
      <c r="B71" s="467" t="s">
        <v>668</v>
      </c>
      <c r="C71" s="467" t="s">
        <v>1710</v>
      </c>
      <c r="D71" s="467" t="s">
        <v>690</v>
      </c>
      <c r="E71" s="467" t="s">
        <v>1302</v>
      </c>
      <c r="F71" s="467" t="s">
        <v>1731</v>
      </c>
      <c r="G71" s="471"/>
      <c r="H71" s="471">
        <f>SUMIFS(Omavahelised!F:F,Omavahelised!A:A,A71,Omavahelised!D:D,E71)</f>
        <v>0</v>
      </c>
      <c r="I71" s="471">
        <f>SUMIFS(Sihtrahad!F:F,Sihtrahad!A:A,A71,Sihtrahad!D:D,E71)</f>
        <v>0</v>
      </c>
      <c r="J71" s="471">
        <f t="shared" si="2"/>
        <v>0</v>
      </c>
      <c r="K71" s="472"/>
    </row>
    <row r="72" spans="1:11" outlineLevel="2" x14ac:dyDescent="0.25">
      <c r="A72" s="467" t="str">
        <f t="shared" si="1"/>
        <v>Vali siit</v>
      </c>
      <c r="B72" s="467" t="s">
        <v>668</v>
      </c>
      <c r="C72" s="467" t="s">
        <v>1710</v>
      </c>
      <c r="D72" s="467" t="s">
        <v>690</v>
      </c>
      <c r="E72" s="467" t="s">
        <v>1303</v>
      </c>
      <c r="F72" s="467" t="s">
        <v>1732</v>
      </c>
      <c r="G72" s="471"/>
      <c r="H72" s="471">
        <f>SUMIFS(Omavahelised!F:F,Omavahelised!A:A,A72,Omavahelised!D:D,E72)</f>
        <v>0</v>
      </c>
      <c r="I72" s="471">
        <f>SUMIFS(Sihtrahad!F:F,Sihtrahad!A:A,A72,Sihtrahad!D:D,E72)</f>
        <v>0</v>
      </c>
      <c r="J72" s="471">
        <f t="shared" si="2"/>
        <v>0</v>
      </c>
      <c r="K72" s="472"/>
    </row>
    <row r="73" spans="1:11" outlineLevel="2" x14ac:dyDescent="0.25">
      <c r="A73" s="467" t="str">
        <f t="shared" si="1"/>
        <v>Vali siit</v>
      </c>
      <c r="B73" s="467" t="s">
        <v>668</v>
      </c>
      <c r="C73" s="467" t="s">
        <v>1710</v>
      </c>
      <c r="D73" s="467" t="s">
        <v>690</v>
      </c>
      <c r="E73" s="467" t="s">
        <v>1364</v>
      </c>
      <c r="F73" s="467" t="s">
        <v>1365</v>
      </c>
      <c r="G73" s="471"/>
      <c r="H73" s="471">
        <f>SUMIFS(Omavahelised!F:F,Omavahelised!A:A,A73,Omavahelised!D:D,E73)</f>
        <v>0</v>
      </c>
      <c r="I73" s="471">
        <f>SUMIFS(Sihtrahad!F:F,Sihtrahad!A:A,A73,Sihtrahad!D:D,E73)</f>
        <v>0</v>
      </c>
      <c r="J73" s="471">
        <f t="shared" si="2"/>
        <v>0</v>
      </c>
      <c r="K73" s="472"/>
    </row>
    <row r="74" spans="1:11" outlineLevel="2" x14ac:dyDescent="0.25">
      <c r="A74" s="467" t="str">
        <f t="shared" si="1"/>
        <v>Vali siit</v>
      </c>
      <c r="B74" s="467" t="s">
        <v>668</v>
      </c>
      <c r="C74" s="467" t="s">
        <v>1710</v>
      </c>
      <c r="D74" s="467" t="s">
        <v>690</v>
      </c>
      <c r="E74" s="467" t="s">
        <v>1358</v>
      </c>
      <c r="F74" s="467" t="s">
        <v>1359</v>
      </c>
      <c r="G74" s="471"/>
      <c r="H74" s="471">
        <f>SUMIFS(Omavahelised!F:F,Omavahelised!A:A,A74,Omavahelised!D:D,E74)</f>
        <v>0</v>
      </c>
      <c r="I74" s="471">
        <f>SUMIFS(Sihtrahad!F:F,Sihtrahad!A:A,A74,Sihtrahad!D:D,E74)</f>
        <v>0</v>
      </c>
      <c r="J74" s="471">
        <f t="shared" si="2"/>
        <v>0</v>
      </c>
      <c r="K74" s="472"/>
    </row>
    <row r="75" spans="1:11" outlineLevel="2" x14ac:dyDescent="0.25">
      <c r="A75" s="467" t="str">
        <f t="shared" si="1"/>
        <v>Vali siit</v>
      </c>
      <c r="B75" s="467" t="s">
        <v>668</v>
      </c>
      <c r="C75" s="467" t="s">
        <v>1710</v>
      </c>
      <c r="D75" s="467" t="s">
        <v>690</v>
      </c>
      <c r="E75" s="467" t="s">
        <v>7</v>
      </c>
      <c r="F75" s="467" t="s">
        <v>1733</v>
      </c>
      <c r="G75" s="471"/>
      <c r="H75" s="471">
        <f>SUMIFS(Omavahelised!F:F,Omavahelised!A:A,A75,Omavahelised!D:D,E75)</f>
        <v>0</v>
      </c>
      <c r="I75" s="471">
        <f>SUMIFS(Sihtrahad!F:F,Sihtrahad!A:A,A75,Sihtrahad!D:D,E75)</f>
        <v>0</v>
      </c>
      <c r="J75" s="471">
        <f t="shared" si="2"/>
        <v>0</v>
      </c>
      <c r="K75" s="472"/>
    </row>
    <row r="76" spans="1:11" outlineLevel="2" x14ac:dyDescent="0.25">
      <c r="A76" s="467" t="str">
        <f t="shared" si="1"/>
        <v>Vali siit</v>
      </c>
      <c r="B76" s="467" t="s">
        <v>668</v>
      </c>
      <c r="C76" s="467" t="s">
        <v>1710</v>
      </c>
      <c r="D76" s="467" t="s">
        <v>690</v>
      </c>
      <c r="E76" s="467" t="s">
        <v>1320</v>
      </c>
      <c r="F76" s="467" t="s">
        <v>1734</v>
      </c>
      <c r="G76" s="471"/>
      <c r="H76" s="471">
        <f>SUMIFS(Omavahelised!F:F,Omavahelised!A:A,A76,Omavahelised!D:D,E76)</f>
        <v>0</v>
      </c>
      <c r="I76" s="471">
        <f>SUMIFS(Sihtrahad!F:F,Sihtrahad!A:A,A76,Sihtrahad!D:D,E76)</f>
        <v>0</v>
      </c>
      <c r="J76" s="471">
        <f t="shared" si="2"/>
        <v>0</v>
      </c>
      <c r="K76" s="472"/>
    </row>
    <row r="77" spans="1:11" outlineLevel="2" x14ac:dyDescent="0.25">
      <c r="A77" s="467" t="str">
        <f t="shared" si="1"/>
        <v>Vali siit</v>
      </c>
      <c r="B77" s="467" t="s">
        <v>668</v>
      </c>
      <c r="C77" s="467" t="s">
        <v>1710</v>
      </c>
      <c r="D77" s="467" t="s">
        <v>690</v>
      </c>
      <c r="E77" s="467" t="s">
        <v>11</v>
      </c>
      <c r="F77" s="467" t="s">
        <v>1735</v>
      </c>
      <c r="G77" s="471"/>
      <c r="H77" s="471">
        <f>SUMIFS(Omavahelised!F:F,Omavahelised!A:A,A77,Omavahelised!D:D,E77)</f>
        <v>0</v>
      </c>
      <c r="I77" s="471">
        <f>SUMIFS(Sihtrahad!F:F,Sihtrahad!A:A,A77,Sihtrahad!D:D,E77)</f>
        <v>0</v>
      </c>
      <c r="J77" s="471">
        <f t="shared" si="2"/>
        <v>0</v>
      </c>
      <c r="K77" s="472"/>
    </row>
    <row r="78" spans="1:11" outlineLevel="2" x14ac:dyDescent="0.25">
      <c r="A78" s="467" t="str">
        <f t="shared" si="1"/>
        <v>Vali siit</v>
      </c>
      <c r="B78" s="467" t="s">
        <v>668</v>
      </c>
      <c r="C78" s="467" t="s">
        <v>1710</v>
      </c>
      <c r="D78" s="467" t="s">
        <v>690</v>
      </c>
      <c r="E78" s="467" t="s">
        <v>1317</v>
      </c>
      <c r="F78" s="467" t="s">
        <v>1736</v>
      </c>
      <c r="G78" s="471"/>
      <c r="H78" s="471">
        <f>SUMIFS(Omavahelised!F:F,Omavahelised!A:A,A78,Omavahelised!D:D,E78)</f>
        <v>0</v>
      </c>
      <c r="I78" s="471">
        <f>SUMIFS(Sihtrahad!F:F,Sihtrahad!A:A,A78,Sihtrahad!D:D,E78)</f>
        <v>0</v>
      </c>
      <c r="J78" s="471">
        <f t="shared" si="2"/>
        <v>0</v>
      </c>
      <c r="K78" s="472"/>
    </row>
    <row r="79" spans="1:11" outlineLevel="2" x14ac:dyDescent="0.25">
      <c r="A79" s="467" t="str">
        <f t="shared" ref="A79:A145" si="3">+$B$1</f>
        <v>Vali siit</v>
      </c>
      <c r="B79" s="467" t="s">
        <v>668</v>
      </c>
      <c r="C79" s="467" t="s">
        <v>1710</v>
      </c>
      <c r="D79" s="467" t="s">
        <v>690</v>
      </c>
      <c r="E79" s="467" t="s">
        <v>1229</v>
      </c>
      <c r="F79" s="467" t="s">
        <v>1737</v>
      </c>
      <c r="G79" s="471"/>
      <c r="H79" s="471">
        <f>SUMIFS(Omavahelised!F:F,Omavahelised!A:A,A79,Omavahelised!D:D,E79)</f>
        <v>0</v>
      </c>
      <c r="I79" s="471">
        <f>SUMIFS(Sihtrahad!F:F,Sihtrahad!A:A,A79,Sihtrahad!D:D,E79)</f>
        <v>0</v>
      </c>
      <c r="J79" s="471">
        <f t="shared" ref="J79:J145" si="4">+G79+I79</f>
        <v>0</v>
      </c>
      <c r="K79" s="472"/>
    </row>
    <row r="80" spans="1:11" outlineLevel="2" x14ac:dyDescent="0.25">
      <c r="A80" s="467" t="str">
        <f t="shared" si="3"/>
        <v>Vali siit</v>
      </c>
      <c r="B80" s="467" t="s">
        <v>668</v>
      </c>
      <c r="C80" s="467" t="s">
        <v>1710</v>
      </c>
      <c r="D80" s="467" t="s">
        <v>709</v>
      </c>
      <c r="E80" s="467" t="s">
        <v>792</v>
      </c>
      <c r="F80" s="467" t="s">
        <v>1727</v>
      </c>
      <c r="G80" s="471"/>
      <c r="H80" s="471">
        <f>SUMIFS(Omavahelised!F:F,Omavahelised!A:A,A80,Omavahelised!D:D,E80)</f>
        <v>0</v>
      </c>
      <c r="I80" s="471">
        <f>SUMIFS(Sihtrahad!F:F,Sihtrahad!A:A,A80,Sihtrahad!D:D,E80)</f>
        <v>0</v>
      </c>
      <c r="J80" s="471">
        <f t="shared" si="4"/>
        <v>0</v>
      </c>
      <c r="K80" s="472"/>
    </row>
    <row r="81" spans="1:11" outlineLevel="2" x14ac:dyDescent="0.25">
      <c r="A81" s="467" t="str">
        <f t="shared" si="3"/>
        <v>Vali siit</v>
      </c>
      <c r="B81" s="467" t="s">
        <v>668</v>
      </c>
      <c r="C81" s="467" t="s">
        <v>1710</v>
      </c>
      <c r="D81" s="467" t="s">
        <v>709</v>
      </c>
      <c r="E81" s="467" t="s">
        <v>793</v>
      </c>
      <c r="F81" s="467" t="s">
        <v>1728</v>
      </c>
      <c r="G81" s="471"/>
      <c r="H81" s="471">
        <f>SUMIFS(Omavahelised!F:F,Omavahelised!A:A,A81,Omavahelised!D:D,E81)</f>
        <v>0</v>
      </c>
      <c r="I81" s="471">
        <f>SUMIFS(Sihtrahad!F:F,Sihtrahad!A:A,A81,Sihtrahad!D:D,E81)</f>
        <v>0</v>
      </c>
      <c r="J81" s="471">
        <f t="shared" si="4"/>
        <v>0</v>
      </c>
      <c r="K81" s="472"/>
    </row>
    <row r="82" spans="1:11" outlineLevel="2" x14ac:dyDescent="0.25">
      <c r="A82" s="467" t="str">
        <f t="shared" si="3"/>
        <v>Vali siit</v>
      </c>
      <c r="B82" s="467" t="s">
        <v>668</v>
      </c>
      <c r="C82" s="467" t="s">
        <v>1710</v>
      </c>
      <c r="D82" s="467" t="s">
        <v>709</v>
      </c>
      <c r="E82" s="467" t="s">
        <v>19</v>
      </c>
      <c r="F82" s="467" t="s">
        <v>1729</v>
      </c>
      <c r="G82" s="471"/>
      <c r="H82" s="471">
        <f>SUMIFS(Omavahelised!F:F,Omavahelised!A:A,A82,Omavahelised!D:D,E82)</f>
        <v>0</v>
      </c>
      <c r="I82" s="471">
        <f>SUMIFS(Sihtrahad!F:F,Sihtrahad!A:A,A82,Sihtrahad!D:D,E82)</f>
        <v>0</v>
      </c>
      <c r="J82" s="471">
        <f t="shared" si="4"/>
        <v>0</v>
      </c>
      <c r="K82" s="472"/>
    </row>
    <row r="83" spans="1:11" outlineLevel="2" x14ac:dyDescent="0.25">
      <c r="A83" s="467" t="str">
        <f t="shared" si="3"/>
        <v>Vali siit</v>
      </c>
      <c r="B83" s="467" t="s">
        <v>668</v>
      </c>
      <c r="C83" s="467" t="s">
        <v>1710</v>
      </c>
      <c r="D83" s="467" t="s">
        <v>709</v>
      </c>
      <c r="E83" s="467" t="s">
        <v>20</v>
      </c>
      <c r="F83" s="467" t="s">
        <v>1733</v>
      </c>
      <c r="G83" s="471"/>
      <c r="H83" s="471">
        <f>SUMIFS(Omavahelised!F:F,Omavahelised!A:A,A83,Omavahelised!D:D,E83)</f>
        <v>0</v>
      </c>
      <c r="I83" s="471">
        <f>SUMIFS(Sihtrahad!F:F,Sihtrahad!A:A,A83,Sihtrahad!D:D,E83)</f>
        <v>0</v>
      </c>
      <c r="J83" s="471">
        <f t="shared" si="4"/>
        <v>0</v>
      </c>
      <c r="K83" s="472"/>
    </row>
    <row r="84" spans="1:11" outlineLevel="2" x14ac:dyDescent="0.25">
      <c r="A84" s="467" t="str">
        <f t="shared" si="3"/>
        <v>Vali siit</v>
      </c>
      <c r="B84" s="467" t="s">
        <v>668</v>
      </c>
      <c r="C84" s="467" t="s">
        <v>1710</v>
      </c>
      <c r="D84" s="467" t="s">
        <v>709</v>
      </c>
      <c r="E84" s="467" t="s">
        <v>21</v>
      </c>
      <c r="F84" s="467" t="s">
        <v>1734</v>
      </c>
      <c r="G84" s="471"/>
      <c r="H84" s="471">
        <f>SUMIFS(Omavahelised!F:F,Omavahelised!A:A,A84,Omavahelised!D:D,E84)</f>
        <v>0</v>
      </c>
      <c r="I84" s="471">
        <f>SUMIFS(Sihtrahad!F:F,Sihtrahad!A:A,A84,Sihtrahad!D:D,E84)</f>
        <v>0</v>
      </c>
      <c r="J84" s="471">
        <f t="shared" si="4"/>
        <v>0</v>
      </c>
      <c r="K84" s="472"/>
    </row>
    <row r="85" spans="1:11" outlineLevel="2" x14ac:dyDescent="0.25">
      <c r="A85" s="467" t="str">
        <f t="shared" si="3"/>
        <v>Vali siit</v>
      </c>
      <c r="B85" s="467" t="s">
        <v>668</v>
      </c>
      <c r="C85" s="467" t="s">
        <v>1710</v>
      </c>
      <c r="D85" s="467" t="s">
        <v>709</v>
      </c>
      <c r="E85" s="467" t="s">
        <v>1353</v>
      </c>
      <c r="F85" s="467" t="s">
        <v>1735</v>
      </c>
      <c r="G85" s="471"/>
      <c r="H85" s="471">
        <f>SUMIFS(Omavahelised!F:F,Omavahelised!A:A,A85,Omavahelised!D:D,E85)</f>
        <v>0</v>
      </c>
      <c r="I85" s="471">
        <f>SUMIFS(Sihtrahad!F:F,Sihtrahad!A:A,A85,Sihtrahad!D:D,E85)</f>
        <v>0</v>
      </c>
      <c r="J85" s="471">
        <f t="shared" si="4"/>
        <v>0</v>
      </c>
      <c r="K85" s="472"/>
    </row>
    <row r="86" spans="1:11" outlineLevel="2" x14ac:dyDescent="0.25">
      <c r="A86" s="467" t="str">
        <f t="shared" si="3"/>
        <v>Vali siit</v>
      </c>
      <c r="B86" s="467" t="s">
        <v>668</v>
      </c>
      <c r="C86" s="467" t="s">
        <v>1710</v>
      </c>
      <c r="D86" s="467" t="s">
        <v>709</v>
      </c>
      <c r="E86" s="467" t="s">
        <v>22</v>
      </c>
      <c r="F86" s="467" t="s">
        <v>1737</v>
      </c>
      <c r="G86" s="471"/>
      <c r="H86" s="471">
        <f>SUMIFS(Omavahelised!F:F,Omavahelised!A:A,A86,Omavahelised!D:D,E86)</f>
        <v>0</v>
      </c>
      <c r="I86" s="471">
        <f>SUMIFS(Sihtrahad!F:F,Sihtrahad!A:A,A86,Sihtrahad!D:D,E86)</f>
        <v>0</v>
      </c>
      <c r="J86" s="471">
        <f t="shared" si="4"/>
        <v>0</v>
      </c>
      <c r="K86" s="472"/>
    </row>
    <row r="87" spans="1:11" outlineLevel="2" x14ac:dyDescent="0.25">
      <c r="A87" s="467" t="str">
        <f t="shared" si="3"/>
        <v>Vali siit</v>
      </c>
      <c r="B87" s="467" t="s">
        <v>668</v>
      </c>
      <c r="C87" s="467" t="s">
        <v>1710</v>
      </c>
      <c r="D87" s="467" t="s">
        <v>717</v>
      </c>
      <c r="E87" s="467" t="s">
        <v>25</v>
      </c>
      <c r="F87" s="467" t="s">
        <v>1738</v>
      </c>
      <c r="G87" s="471"/>
      <c r="H87" s="471">
        <f>SUMIFS(Omavahelised!F:F,Omavahelised!A:A,A87,Omavahelised!D:D,E87)</f>
        <v>0</v>
      </c>
      <c r="I87" s="471">
        <f>SUMIFS(Sihtrahad!F:F,Sihtrahad!A:A,A87,Sihtrahad!D:D,E87)</f>
        <v>0</v>
      </c>
      <c r="J87" s="471">
        <f t="shared" si="4"/>
        <v>0</v>
      </c>
      <c r="K87" s="472"/>
    </row>
    <row r="88" spans="1:11" outlineLevel="2" x14ac:dyDescent="0.25">
      <c r="A88" s="467" t="str">
        <f t="shared" si="3"/>
        <v>Vali siit</v>
      </c>
      <c r="B88" s="467" t="s">
        <v>668</v>
      </c>
      <c r="C88" s="467" t="s">
        <v>1710</v>
      </c>
      <c r="D88" s="467" t="s">
        <v>717</v>
      </c>
      <c r="E88" s="467" t="s">
        <v>27</v>
      </c>
      <c r="F88" s="467" t="s">
        <v>1739</v>
      </c>
      <c r="G88" s="471"/>
      <c r="H88" s="471">
        <f>SUMIFS(Omavahelised!F:F,Omavahelised!A:A,A88,Omavahelised!D:D,E88)</f>
        <v>0</v>
      </c>
      <c r="I88" s="471">
        <f>SUMIFS(Sihtrahad!F:F,Sihtrahad!A:A,A88,Sihtrahad!D:D,E88)</f>
        <v>0</v>
      </c>
      <c r="J88" s="471">
        <f t="shared" si="4"/>
        <v>0</v>
      </c>
      <c r="K88" s="472"/>
    </row>
    <row r="89" spans="1:11" outlineLevel="2" x14ac:dyDescent="0.25">
      <c r="A89" s="467" t="str">
        <f t="shared" si="3"/>
        <v>Vali siit</v>
      </c>
      <c r="B89" s="467" t="s">
        <v>668</v>
      </c>
      <c r="C89" s="467" t="s">
        <v>1710</v>
      </c>
      <c r="D89" s="467" t="s">
        <v>717</v>
      </c>
      <c r="E89" s="467" t="s">
        <v>29</v>
      </c>
      <c r="F89" s="467" t="s">
        <v>1735</v>
      </c>
      <c r="G89" s="471"/>
      <c r="H89" s="471">
        <f>SUMIFS(Omavahelised!F:F,Omavahelised!A:A,A89,Omavahelised!D:D,E89)</f>
        <v>0</v>
      </c>
      <c r="I89" s="471">
        <f>SUMIFS(Sihtrahad!F:F,Sihtrahad!A:A,A89,Sihtrahad!D:D,E89)</f>
        <v>0</v>
      </c>
      <c r="J89" s="471">
        <f t="shared" si="4"/>
        <v>0</v>
      </c>
      <c r="K89" s="472"/>
    </row>
    <row r="90" spans="1:11" outlineLevel="2" x14ac:dyDescent="0.25">
      <c r="A90" s="467" t="str">
        <f t="shared" si="3"/>
        <v>Vali siit</v>
      </c>
      <c r="B90" s="467" t="s">
        <v>668</v>
      </c>
      <c r="C90" s="467" t="s">
        <v>1710</v>
      </c>
      <c r="D90" s="467" t="s">
        <v>717</v>
      </c>
      <c r="E90" s="467" t="s">
        <v>30</v>
      </c>
      <c r="F90" s="467" t="s">
        <v>1736</v>
      </c>
      <c r="G90" s="471"/>
      <c r="H90" s="471">
        <f>SUMIFS(Omavahelised!F:F,Omavahelised!A:A,A90,Omavahelised!D:D,E90)</f>
        <v>0</v>
      </c>
      <c r="I90" s="471">
        <f>SUMIFS(Sihtrahad!F:F,Sihtrahad!A:A,A90,Sihtrahad!D:D,E90)</f>
        <v>0</v>
      </c>
      <c r="J90" s="471">
        <f t="shared" si="4"/>
        <v>0</v>
      </c>
      <c r="K90" s="472"/>
    </row>
    <row r="91" spans="1:11" outlineLevel="2" x14ac:dyDescent="0.25">
      <c r="A91" s="467" t="str">
        <f t="shared" si="3"/>
        <v>Vali siit</v>
      </c>
      <c r="B91" s="467" t="s">
        <v>668</v>
      </c>
      <c r="C91" s="467" t="s">
        <v>1710</v>
      </c>
      <c r="D91" s="467" t="s">
        <v>717</v>
      </c>
      <c r="E91" s="467" t="s">
        <v>31</v>
      </c>
      <c r="F91" s="467" t="s">
        <v>1740</v>
      </c>
      <c r="G91" s="471"/>
      <c r="H91" s="471">
        <f>SUMIFS(Omavahelised!F:F,Omavahelised!A:A,A91,Omavahelised!D:D,E91)</f>
        <v>0</v>
      </c>
      <c r="I91" s="471">
        <f>SUMIFS(Sihtrahad!F:F,Sihtrahad!A:A,A91,Sihtrahad!D:D,E91)</f>
        <v>0</v>
      </c>
      <c r="J91" s="471">
        <f t="shared" si="4"/>
        <v>0</v>
      </c>
      <c r="K91" s="472"/>
    </row>
    <row r="92" spans="1:11" outlineLevel="2" x14ac:dyDescent="0.25">
      <c r="A92" s="467" t="str">
        <f t="shared" si="3"/>
        <v>Vali siit</v>
      </c>
      <c r="B92" s="467" t="s">
        <v>668</v>
      </c>
      <c r="C92" s="467" t="s">
        <v>1710</v>
      </c>
      <c r="D92" s="467" t="s">
        <v>717</v>
      </c>
      <c r="E92" s="467" t="s">
        <v>794</v>
      </c>
      <c r="F92" s="467" t="s">
        <v>1741</v>
      </c>
      <c r="G92" s="471"/>
      <c r="H92" s="471">
        <f>SUMIFS(Omavahelised!F:F,Omavahelised!A:A,A92,Omavahelised!D:D,E92)</f>
        <v>0</v>
      </c>
      <c r="I92" s="471">
        <f>SUMIFS(Sihtrahad!F:F,Sihtrahad!A:A,A92,Sihtrahad!D:D,E92)</f>
        <v>0</v>
      </c>
      <c r="J92" s="471">
        <f t="shared" si="4"/>
        <v>0</v>
      </c>
      <c r="K92" s="472"/>
    </row>
    <row r="93" spans="1:11" outlineLevel="2" x14ac:dyDescent="0.25">
      <c r="A93" s="467" t="str">
        <f t="shared" si="3"/>
        <v>Vali siit</v>
      </c>
      <c r="B93" s="467" t="s">
        <v>668</v>
      </c>
      <c r="C93" s="467" t="s">
        <v>1710</v>
      </c>
      <c r="D93" s="467" t="s">
        <v>691</v>
      </c>
      <c r="E93" s="467" t="s">
        <v>37</v>
      </c>
      <c r="F93" s="467" t="s">
        <v>1742</v>
      </c>
      <c r="G93" s="471"/>
      <c r="H93" s="471">
        <f>SUMIFS(Omavahelised!F:F,Omavahelised!A:A,A93,Omavahelised!D:D,E93)</f>
        <v>0</v>
      </c>
      <c r="I93" s="471">
        <f>SUMIFS(Sihtrahad!F:F,Sihtrahad!A:A,A93,Sihtrahad!D:D,E93)</f>
        <v>0</v>
      </c>
      <c r="J93" s="471">
        <f t="shared" si="4"/>
        <v>0</v>
      </c>
      <c r="K93" s="472"/>
    </row>
    <row r="94" spans="1:11" outlineLevel="2" x14ac:dyDescent="0.25">
      <c r="A94" s="467" t="str">
        <f t="shared" si="3"/>
        <v>Vali siit</v>
      </c>
      <c r="B94" s="467" t="s">
        <v>668</v>
      </c>
      <c r="C94" s="467" t="s">
        <v>1710</v>
      </c>
      <c r="D94" s="467" t="s">
        <v>691</v>
      </c>
      <c r="E94" s="467" t="s">
        <v>39</v>
      </c>
      <c r="F94" s="467" t="s">
        <v>1739</v>
      </c>
      <c r="G94" s="471"/>
      <c r="H94" s="471">
        <f>SUMIFS(Omavahelised!F:F,Omavahelised!A:A,A94,Omavahelised!D:D,E94)</f>
        <v>0</v>
      </c>
      <c r="I94" s="471">
        <f>SUMIFS(Sihtrahad!F:F,Sihtrahad!A:A,A94,Sihtrahad!D:D,E94)</f>
        <v>0</v>
      </c>
      <c r="J94" s="471">
        <f t="shared" si="4"/>
        <v>0</v>
      </c>
      <c r="K94" s="472"/>
    </row>
    <row r="95" spans="1:11" outlineLevel="2" x14ac:dyDescent="0.25">
      <c r="A95" s="467" t="str">
        <f t="shared" si="3"/>
        <v>Vali siit</v>
      </c>
      <c r="B95" s="467" t="s">
        <v>668</v>
      </c>
      <c r="C95" s="467" t="s">
        <v>1710</v>
      </c>
      <c r="D95" s="467" t="s">
        <v>691</v>
      </c>
      <c r="E95" s="467" t="s">
        <v>41</v>
      </c>
      <c r="F95" s="467" t="s">
        <v>1743</v>
      </c>
      <c r="G95" s="471"/>
      <c r="H95" s="471">
        <f>SUMIFS(Omavahelised!F:F,Omavahelised!A:A,A95,Omavahelised!D:D,E95)</f>
        <v>0</v>
      </c>
      <c r="I95" s="471">
        <f>SUMIFS(Sihtrahad!F:F,Sihtrahad!A:A,A95,Sihtrahad!D:D,E95)</f>
        <v>0</v>
      </c>
      <c r="J95" s="471">
        <f t="shared" si="4"/>
        <v>0</v>
      </c>
      <c r="K95" s="472"/>
    </row>
    <row r="96" spans="1:11" outlineLevel="2" x14ac:dyDescent="0.25">
      <c r="A96" s="467" t="str">
        <f t="shared" si="3"/>
        <v>Vali siit</v>
      </c>
      <c r="B96" s="467" t="s">
        <v>668</v>
      </c>
      <c r="C96" s="467" t="s">
        <v>1710</v>
      </c>
      <c r="D96" s="467" t="s">
        <v>691</v>
      </c>
      <c r="E96" s="467" t="s">
        <v>43</v>
      </c>
      <c r="F96" s="467" t="s">
        <v>1744</v>
      </c>
      <c r="G96" s="471"/>
      <c r="H96" s="471">
        <f>SUMIFS(Omavahelised!F:F,Omavahelised!A:A,A96,Omavahelised!D:D,E96)</f>
        <v>0</v>
      </c>
      <c r="I96" s="471">
        <f>SUMIFS(Sihtrahad!F:F,Sihtrahad!A:A,A96,Sihtrahad!D:D,E96)</f>
        <v>0</v>
      </c>
      <c r="J96" s="471">
        <f t="shared" si="4"/>
        <v>0</v>
      </c>
      <c r="K96" s="472"/>
    </row>
    <row r="97" spans="1:11" outlineLevel="2" x14ac:dyDescent="0.25">
      <c r="A97" s="467" t="str">
        <f t="shared" si="3"/>
        <v>Vali siit</v>
      </c>
      <c r="B97" s="467" t="s">
        <v>668</v>
      </c>
      <c r="C97" s="467" t="s">
        <v>1710</v>
      </c>
      <c r="D97" s="467" t="s">
        <v>691</v>
      </c>
      <c r="E97" s="467" t="s">
        <v>45</v>
      </c>
      <c r="F97" s="467" t="s">
        <v>1745</v>
      </c>
      <c r="G97" s="471"/>
      <c r="H97" s="471">
        <f>SUMIFS(Omavahelised!F:F,Omavahelised!A:A,A97,Omavahelised!D:D,E97)</f>
        <v>0</v>
      </c>
      <c r="I97" s="471">
        <f>SUMIFS(Sihtrahad!F:F,Sihtrahad!A:A,A97,Sihtrahad!D:D,E97)</f>
        <v>0</v>
      </c>
      <c r="J97" s="471">
        <f t="shared" si="4"/>
        <v>0</v>
      </c>
      <c r="K97" s="472"/>
    </row>
    <row r="98" spans="1:11" outlineLevel="2" x14ac:dyDescent="0.25">
      <c r="A98" s="467" t="str">
        <f t="shared" si="3"/>
        <v>Vali siit</v>
      </c>
      <c r="B98" s="467" t="s">
        <v>668</v>
      </c>
      <c r="C98" s="467" t="s">
        <v>1710</v>
      </c>
      <c r="D98" s="467" t="s">
        <v>691</v>
      </c>
      <c r="E98" s="467" t="s">
        <v>47</v>
      </c>
      <c r="F98" s="467" t="s">
        <v>1746</v>
      </c>
      <c r="G98" s="471"/>
      <c r="H98" s="471">
        <f>SUMIFS(Omavahelised!F:F,Omavahelised!A:A,A98,Omavahelised!D:D,E98)</f>
        <v>0</v>
      </c>
      <c r="I98" s="471">
        <f>SUMIFS(Sihtrahad!F:F,Sihtrahad!A:A,A98,Sihtrahad!D:D,E98)</f>
        <v>0</v>
      </c>
      <c r="J98" s="471">
        <f t="shared" si="4"/>
        <v>0</v>
      </c>
      <c r="K98" s="472"/>
    </row>
    <row r="99" spans="1:11" outlineLevel="2" x14ac:dyDescent="0.25">
      <c r="A99" s="467" t="str">
        <f t="shared" si="3"/>
        <v>Vali siit</v>
      </c>
      <c r="B99" s="467" t="s">
        <v>668</v>
      </c>
      <c r="C99" s="467" t="s">
        <v>1710</v>
      </c>
      <c r="D99" s="467" t="s">
        <v>710</v>
      </c>
      <c r="E99" s="467" t="s">
        <v>51</v>
      </c>
      <c r="F99" s="467" t="s">
        <v>1747</v>
      </c>
      <c r="G99" s="471"/>
      <c r="H99" s="471">
        <f>SUMIFS(Omavahelised!F:F,Omavahelised!A:A,A99,Omavahelised!D:D,E99)</f>
        <v>0</v>
      </c>
      <c r="I99" s="471">
        <f>SUMIFS(Sihtrahad!F:F,Sihtrahad!A:A,A99,Sihtrahad!D:D,E99)</f>
        <v>0</v>
      </c>
      <c r="J99" s="471">
        <f t="shared" si="4"/>
        <v>0</v>
      </c>
      <c r="K99" s="472"/>
    </row>
    <row r="100" spans="1:11" outlineLevel="2" x14ac:dyDescent="0.25">
      <c r="A100" s="467" t="str">
        <f t="shared" si="3"/>
        <v>Vali siit</v>
      </c>
      <c r="B100" s="467" t="s">
        <v>668</v>
      </c>
      <c r="C100" s="467" t="s">
        <v>1710</v>
      </c>
      <c r="D100" s="467" t="s">
        <v>710</v>
      </c>
      <c r="E100" s="467" t="s">
        <v>53</v>
      </c>
      <c r="F100" s="467" t="s">
        <v>1748</v>
      </c>
      <c r="G100" s="471"/>
      <c r="H100" s="471">
        <f>SUMIFS(Omavahelised!F:F,Omavahelised!A:A,A100,Omavahelised!D:D,E100)</f>
        <v>0</v>
      </c>
      <c r="I100" s="471">
        <f>SUMIFS(Sihtrahad!F:F,Sihtrahad!A:A,A100,Sihtrahad!D:D,E100)</f>
        <v>0</v>
      </c>
      <c r="J100" s="471">
        <f t="shared" si="4"/>
        <v>0</v>
      </c>
      <c r="K100" s="472"/>
    </row>
    <row r="101" spans="1:11" outlineLevel="2" x14ac:dyDescent="0.25">
      <c r="A101" s="467" t="str">
        <f t="shared" si="3"/>
        <v>Vali siit</v>
      </c>
      <c r="B101" s="467" t="s">
        <v>668</v>
      </c>
      <c r="C101" s="467" t="s">
        <v>1710</v>
      </c>
      <c r="D101" s="467" t="s">
        <v>710</v>
      </c>
      <c r="E101" s="467" t="s">
        <v>70</v>
      </c>
      <c r="F101" s="467" t="s">
        <v>1749</v>
      </c>
      <c r="G101" s="471"/>
      <c r="H101" s="471">
        <f>SUMIFS(Omavahelised!F:F,Omavahelised!A:A,A101,Omavahelised!D:D,E101)</f>
        <v>0</v>
      </c>
      <c r="I101" s="471">
        <f>SUMIFS(Sihtrahad!F:F,Sihtrahad!A:A,A101,Sihtrahad!D:D,E101)</f>
        <v>0</v>
      </c>
      <c r="J101" s="471">
        <f t="shared" si="4"/>
        <v>0</v>
      </c>
      <c r="K101" s="472"/>
    </row>
    <row r="102" spans="1:11" outlineLevel="2" x14ac:dyDescent="0.25">
      <c r="A102" s="467" t="str">
        <f t="shared" si="3"/>
        <v>Vali siit</v>
      </c>
      <c r="B102" s="467" t="s">
        <v>668</v>
      </c>
      <c r="C102" s="467" t="s">
        <v>1710</v>
      </c>
      <c r="D102" s="467" t="s">
        <v>710</v>
      </c>
      <c r="E102" s="467" t="s">
        <v>72</v>
      </c>
      <c r="F102" s="467" t="s">
        <v>1750</v>
      </c>
      <c r="G102" s="471"/>
      <c r="H102" s="471">
        <f>SUMIFS(Omavahelised!F:F,Omavahelised!A:A,A102,Omavahelised!D:D,E102)</f>
        <v>0</v>
      </c>
      <c r="I102" s="471">
        <f>SUMIFS(Sihtrahad!F:F,Sihtrahad!A:A,A102,Sihtrahad!D:D,E102)</f>
        <v>0</v>
      </c>
      <c r="J102" s="471">
        <f t="shared" si="4"/>
        <v>0</v>
      </c>
      <c r="K102" s="472"/>
    </row>
    <row r="103" spans="1:11" outlineLevel="2" x14ac:dyDescent="0.25">
      <c r="A103" s="467" t="str">
        <f t="shared" si="3"/>
        <v>Vali siit</v>
      </c>
      <c r="B103" s="467" t="s">
        <v>668</v>
      </c>
      <c r="C103" s="467" t="s">
        <v>1710</v>
      </c>
      <c r="D103" s="467" t="s">
        <v>710</v>
      </c>
      <c r="E103" s="467" t="s">
        <v>74</v>
      </c>
      <c r="F103" s="467" t="s">
        <v>1751</v>
      </c>
      <c r="G103" s="471"/>
      <c r="H103" s="471">
        <f>SUMIFS(Omavahelised!F:F,Omavahelised!A:A,A103,Omavahelised!D:D,E103)</f>
        <v>0</v>
      </c>
      <c r="I103" s="471">
        <f>SUMIFS(Sihtrahad!F:F,Sihtrahad!A:A,A103,Sihtrahad!D:D,E103)</f>
        <v>0</v>
      </c>
      <c r="J103" s="471">
        <f t="shared" si="4"/>
        <v>0</v>
      </c>
      <c r="K103" s="472"/>
    </row>
    <row r="104" spans="1:11" outlineLevel="2" x14ac:dyDescent="0.25">
      <c r="A104" s="467" t="str">
        <f t="shared" si="3"/>
        <v>Vali siit</v>
      </c>
      <c r="B104" s="467" t="s">
        <v>668</v>
      </c>
      <c r="C104" s="467" t="s">
        <v>1710</v>
      </c>
      <c r="D104" s="467" t="s">
        <v>710</v>
      </c>
      <c r="E104" s="467" t="s">
        <v>795</v>
      </c>
      <c r="F104" s="467" t="s">
        <v>1752</v>
      </c>
      <c r="G104" s="471"/>
      <c r="H104" s="471">
        <f>SUMIFS(Omavahelised!F:F,Omavahelised!A:A,A104,Omavahelised!D:D,E104)</f>
        <v>0</v>
      </c>
      <c r="I104" s="471">
        <f>SUMIFS(Sihtrahad!F:F,Sihtrahad!A:A,A104,Sihtrahad!D:D,E104)</f>
        <v>0</v>
      </c>
      <c r="J104" s="471">
        <f t="shared" si="4"/>
        <v>0</v>
      </c>
      <c r="K104" s="472"/>
    </row>
    <row r="105" spans="1:11" outlineLevel="2" x14ac:dyDescent="0.25">
      <c r="A105" s="467" t="str">
        <f t="shared" si="3"/>
        <v>Vali siit</v>
      </c>
      <c r="B105" s="467" t="s">
        <v>668</v>
      </c>
      <c r="C105" s="467" t="s">
        <v>1710</v>
      </c>
      <c r="D105" s="467" t="s">
        <v>710</v>
      </c>
      <c r="E105" s="467" t="s">
        <v>1374</v>
      </c>
      <c r="F105" s="467" t="s">
        <v>1753</v>
      </c>
      <c r="G105" s="471"/>
      <c r="H105" s="471">
        <f>SUMIFS(Omavahelised!F:F,Omavahelised!A:A,A105,Omavahelised!D:D,E105)</f>
        <v>0</v>
      </c>
      <c r="I105" s="471">
        <f>SUMIFS(Sihtrahad!F:F,Sihtrahad!A:A,A105,Sihtrahad!D:D,E105)</f>
        <v>0</v>
      </c>
      <c r="J105" s="471">
        <f t="shared" si="4"/>
        <v>0</v>
      </c>
      <c r="K105" s="472"/>
    </row>
    <row r="106" spans="1:11" outlineLevel="2" x14ac:dyDescent="0.25">
      <c r="A106" s="467" t="str">
        <f t="shared" si="3"/>
        <v>Vali siit</v>
      </c>
      <c r="B106" s="467" t="s">
        <v>668</v>
      </c>
      <c r="C106" s="467" t="s">
        <v>1710</v>
      </c>
      <c r="D106" s="467" t="s">
        <v>710</v>
      </c>
      <c r="E106" s="467" t="s">
        <v>1562</v>
      </c>
      <c r="F106" s="467" t="s">
        <v>1754</v>
      </c>
      <c r="G106" s="471"/>
      <c r="H106" s="471">
        <f>SUMIFS(Omavahelised!F:F,Omavahelised!A:A,A106,Omavahelised!D:D,E106)</f>
        <v>0</v>
      </c>
      <c r="I106" s="471">
        <f>SUMIFS(Sihtrahad!F:F,Sihtrahad!A:A,A106,Sihtrahad!D:D,E106)</f>
        <v>0</v>
      </c>
      <c r="J106" s="471">
        <f t="shared" si="4"/>
        <v>0</v>
      </c>
      <c r="K106" s="472"/>
    </row>
    <row r="107" spans="1:11" outlineLevel="2" x14ac:dyDescent="0.25">
      <c r="A107" s="467" t="str">
        <f t="shared" si="3"/>
        <v>Vali siit</v>
      </c>
      <c r="B107" s="467" t="s">
        <v>668</v>
      </c>
      <c r="C107" s="467" t="s">
        <v>1710</v>
      </c>
      <c r="D107" s="467" t="s">
        <v>710</v>
      </c>
      <c r="E107" s="467" t="s">
        <v>76</v>
      </c>
      <c r="F107" s="467" t="s">
        <v>1755</v>
      </c>
      <c r="G107" s="471"/>
      <c r="H107" s="471">
        <f>SUMIFS(Omavahelised!F:F,Omavahelised!A:A,A107,Omavahelised!D:D,E107)</f>
        <v>0</v>
      </c>
      <c r="I107" s="471">
        <f>SUMIFS(Sihtrahad!F:F,Sihtrahad!A:A,A107,Sihtrahad!D:D,E107)</f>
        <v>0</v>
      </c>
      <c r="J107" s="471">
        <f t="shared" si="4"/>
        <v>0</v>
      </c>
      <c r="K107" s="472"/>
    </row>
    <row r="108" spans="1:11" outlineLevel="2" x14ac:dyDescent="0.25">
      <c r="A108" s="467" t="str">
        <f t="shared" si="3"/>
        <v>Vali siit</v>
      </c>
      <c r="B108" s="467" t="s">
        <v>668</v>
      </c>
      <c r="C108" s="467" t="s">
        <v>1710</v>
      </c>
      <c r="D108" s="467" t="s">
        <v>760</v>
      </c>
      <c r="E108" s="467" t="s">
        <v>78</v>
      </c>
      <c r="F108" s="467" t="s">
        <v>1756</v>
      </c>
      <c r="G108" s="471"/>
      <c r="H108" s="471">
        <f>SUMIFS(Omavahelised!F:F,Omavahelised!A:A,A108,Omavahelised!D:D,E108)</f>
        <v>0</v>
      </c>
      <c r="I108" s="471">
        <f>SUMIFS(Sihtrahad!F:F,Sihtrahad!A:A,A108,Sihtrahad!D:D,E108)</f>
        <v>0</v>
      </c>
      <c r="J108" s="471">
        <f t="shared" si="4"/>
        <v>0</v>
      </c>
      <c r="K108" s="472"/>
    </row>
    <row r="109" spans="1:11" outlineLevel="2" x14ac:dyDescent="0.25">
      <c r="A109" s="467" t="str">
        <f t="shared" si="3"/>
        <v>Vali siit</v>
      </c>
      <c r="B109" s="467" t="s">
        <v>668</v>
      </c>
      <c r="C109" s="467" t="s">
        <v>1710</v>
      </c>
      <c r="D109" s="467" t="s">
        <v>692</v>
      </c>
      <c r="E109" s="467" t="s">
        <v>80</v>
      </c>
      <c r="F109" s="467" t="s">
        <v>1757</v>
      </c>
      <c r="G109" s="471"/>
      <c r="H109" s="471">
        <f>SUMIFS(Omavahelised!F:F,Omavahelised!A:A,A109,Omavahelised!D:D,E109)</f>
        <v>0</v>
      </c>
      <c r="I109" s="471">
        <f>SUMIFS(Sihtrahad!F:F,Sihtrahad!A:A,A109,Sihtrahad!D:D,E109)</f>
        <v>0</v>
      </c>
      <c r="J109" s="471">
        <f t="shared" si="4"/>
        <v>0</v>
      </c>
      <c r="K109" s="472"/>
    </row>
    <row r="110" spans="1:11" outlineLevel="2" x14ac:dyDescent="0.25">
      <c r="A110" s="467" t="str">
        <f t="shared" si="3"/>
        <v>Vali siit</v>
      </c>
      <c r="B110" s="467" t="s">
        <v>668</v>
      </c>
      <c r="C110" s="467" t="s">
        <v>1710</v>
      </c>
      <c r="D110" s="467" t="s">
        <v>711</v>
      </c>
      <c r="E110" s="467" t="s">
        <v>84</v>
      </c>
      <c r="F110" s="467" t="s">
        <v>1758</v>
      </c>
      <c r="G110" s="471"/>
      <c r="H110" s="471">
        <f>SUMIFS(Omavahelised!F:F,Omavahelised!A:A,A110,Omavahelised!D:D,E110)</f>
        <v>0</v>
      </c>
      <c r="I110" s="471">
        <f>SUMIFS(Sihtrahad!F:F,Sihtrahad!A:A,A110,Sihtrahad!D:D,E110)</f>
        <v>0</v>
      </c>
      <c r="J110" s="471">
        <f t="shared" si="4"/>
        <v>0</v>
      </c>
      <c r="K110" s="472"/>
    </row>
    <row r="111" spans="1:11" outlineLevel="2" x14ac:dyDescent="0.25">
      <c r="A111" s="467" t="str">
        <f t="shared" si="3"/>
        <v>Vali siit</v>
      </c>
      <c r="B111" s="467" t="s">
        <v>668</v>
      </c>
      <c r="C111" s="467" t="s">
        <v>1710</v>
      </c>
      <c r="D111" s="467" t="s">
        <v>711</v>
      </c>
      <c r="E111" s="467" t="s">
        <v>86</v>
      </c>
      <c r="F111" s="467" t="s">
        <v>1759</v>
      </c>
      <c r="G111" s="471"/>
      <c r="H111" s="471">
        <f>SUMIFS(Omavahelised!F:F,Omavahelised!A:A,A111,Omavahelised!D:D,E111)</f>
        <v>0</v>
      </c>
      <c r="I111" s="471">
        <f>SUMIFS(Sihtrahad!F:F,Sihtrahad!A:A,A111,Sihtrahad!D:D,E111)</f>
        <v>0</v>
      </c>
      <c r="J111" s="471">
        <f t="shared" si="4"/>
        <v>0</v>
      </c>
      <c r="K111" s="472"/>
    </row>
    <row r="112" spans="1:11" outlineLevel="2" x14ac:dyDescent="0.25">
      <c r="A112" s="467" t="str">
        <f t="shared" si="3"/>
        <v>Vali siit</v>
      </c>
      <c r="B112" s="467" t="s">
        <v>668</v>
      </c>
      <c r="C112" s="467" t="s">
        <v>1710</v>
      </c>
      <c r="D112" s="467" t="s">
        <v>711</v>
      </c>
      <c r="E112" s="467" t="s">
        <v>88</v>
      </c>
      <c r="F112" s="467" t="s">
        <v>1760</v>
      </c>
      <c r="G112" s="471"/>
      <c r="H112" s="471">
        <f>SUMIFS(Omavahelised!F:F,Omavahelised!A:A,A112,Omavahelised!D:D,E112)</f>
        <v>0</v>
      </c>
      <c r="I112" s="471">
        <f>SUMIFS(Sihtrahad!F:F,Sihtrahad!A:A,A112,Sihtrahad!D:D,E112)</f>
        <v>0</v>
      </c>
      <c r="J112" s="471">
        <f t="shared" si="4"/>
        <v>0</v>
      </c>
      <c r="K112" s="472"/>
    </row>
    <row r="113" spans="1:11" outlineLevel="2" x14ac:dyDescent="0.25">
      <c r="A113" s="467" t="str">
        <f t="shared" si="3"/>
        <v>Vali siit</v>
      </c>
      <c r="B113" s="467" t="s">
        <v>668</v>
      </c>
      <c r="C113" s="467" t="s">
        <v>1710</v>
      </c>
      <c r="D113" s="467" t="s">
        <v>711</v>
      </c>
      <c r="E113" s="467" t="s">
        <v>796</v>
      </c>
      <c r="F113" s="467" t="s">
        <v>1761</v>
      </c>
      <c r="G113" s="471"/>
      <c r="H113" s="471">
        <f>SUMIFS(Omavahelised!F:F,Omavahelised!A:A,A113,Omavahelised!D:D,E113)</f>
        <v>0</v>
      </c>
      <c r="I113" s="471">
        <f>SUMIFS(Sihtrahad!F:F,Sihtrahad!A:A,A113,Sihtrahad!D:D,E113)</f>
        <v>0</v>
      </c>
      <c r="J113" s="471">
        <f t="shared" si="4"/>
        <v>0</v>
      </c>
      <c r="K113" s="472"/>
    </row>
    <row r="114" spans="1:11" outlineLevel="2" x14ac:dyDescent="0.25">
      <c r="A114" s="467" t="str">
        <f t="shared" si="3"/>
        <v>Vali siit</v>
      </c>
      <c r="B114" s="467" t="s">
        <v>668</v>
      </c>
      <c r="C114" s="467" t="s">
        <v>1710</v>
      </c>
      <c r="D114" s="467" t="s">
        <v>797</v>
      </c>
      <c r="E114" s="467" t="s">
        <v>90</v>
      </c>
      <c r="F114" s="467" t="s">
        <v>1762</v>
      </c>
      <c r="G114" s="471"/>
      <c r="H114" s="471">
        <f>SUMIFS(Omavahelised!F:F,Omavahelised!A:A,A114,Omavahelised!D:D,E114)</f>
        <v>0</v>
      </c>
      <c r="I114" s="471">
        <f>SUMIFS(Sihtrahad!F:F,Sihtrahad!A:A,A114,Sihtrahad!D:D,E114)</f>
        <v>0</v>
      </c>
      <c r="J114" s="471">
        <f t="shared" si="4"/>
        <v>0</v>
      </c>
      <c r="K114" s="472"/>
    </row>
    <row r="115" spans="1:11" outlineLevel="2" x14ac:dyDescent="0.25">
      <c r="A115" s="467" t="str">
        <f t="shared" si="3"/>
        <v>Vali siit</v>
      </c>
      <c r="B115" s="467" t="s">
        <v>668</v>
      </c>
      <c r="C115" s="467" t="s">
        <v>1710</v>
      </c>
      <c r="D115" s="467" t="s">
        <v>693</v>
      </c>
      <c r="E115" s="467" t="s">
        <v>94</v>
      </c>
      <c r="F115" s="467" t="s">
        <v>1763</v>
      </c>
      <c r="G115" s="471"/>
      <c r="H115" s="471">
        <f>SUMIFS(Omavahelised!F:F,Omavahelised!A:A,A115,Omavahelised!D:D,E115)</f>
        <v>0</v>
      </c>
      <c r="I115" s="471">
        <f>SUMIFS(Sihtrahad!F:F,Sihtrahad!A:A,A115,Sihtrahad!D:D,E115)</f>
        <v>0</v>
      </c>
      <c r="J115" s="471">
        <f t="shared" si="4"/>
        <v>0</v>
      </c>
      <c r="K115" s="472"/>
    </row>
    <row r="116" spans="1:11" outlineLevel="2" x14ac:dyDescent="0.25">
      <c r="A116" s="467" t="str">
        <f t="shared" si="3"/>
        <v>Vali siit</v>
      </c>
      <c r="B116" s="467" t="s">
        <v>668</v>
      </c>
      <c r="C116" s="467" t="s">
        <v>1710</v>
      </c>
      <c r="D116" s="467" t="s">
        <v>693</v>
      </c>
      <c r="E116" s="467" t="s">
        <v>1560</v>
      </c>
      <c r="F116" s="467" t="s">
        <v>1764</v>
      </c>
      <c r="G116" s="471"/>
      <c r="H116" s="471">
        <f>SUMIFS(Omavahelised!F:F,Omavahelised!A:A,A116,Omavahelised!D:D,E116)</f>
        <v>0</v>
      </c>
      <c r="I116" s="471">
        <f>SUMIFS(Sihtrahad!F:F,Sihtrahad!A:A,A116,Sihtrahad!D:D,E116)</f>
        <v>0</v>
      </c>
      <c r="J116" s="471">
        <f t="shared" si="4"/>
        <v>0</v>
      </c>
      <c r="K116" s="472"/>
    </row>
    <row r="117" spans="1:11" outlineLevel="2" x14ac:dyDescent="0.25">
      <c r="A117" s="467" t="str">
        <f t="shared" si="3"/>
        <v>Vali siit</v>
      </c>
      <c r="B117" s="467" t="s">
        <v>668</v>
      </c>
      <c r="C117" s="467" t="s">
        <v>1710</v>
      </c>
      <c r="D117" s="467" t="s">
        <v>693</v>
      </c>
      <c r="E117" s="467" t="s">
        <v>1561</v>
      </c>
      <c r="F117" s="467" t="s">
        <v>1765</v>
      </c>
      <c r="G117" s="471"/>
      <c r="H117" s="471">
        <f>SUMIFS(Omavahelised!F:F,Omavahelised!A:A,A117,Omavahelised!D:D,E117)</f>
        <v>0</v>
      </c>
      <c r="I117" s="471">
        <f>SUMIFS(Sihtrahad!F:F,Sihtrahad!A:A,A117,Sihtrahad!D:D,E117)</f>
        <v>0</v>
      </c>
      <c r="J117" s="471">
        <f t="shared" si="4"/>
        <v>0</v>
      </c>
      <c r="K117" s="472"/>
    </row>
    <row r="118" spans="1:11" outlineLevel="2" x14ac:dyDescent="0.25">
      <c r="A118" s="467" t="str">
        <f t="shared" si="3"/>
        <v>Vali siit</v>
      </c>
      <c r="B118" s="467" t="s">
        <v>668</v>
      </c>
      <c r="C118" s="467" t="s">
        <v>1710</v>
      </c>
      <c r="D118" s="467" t="s">
        <v>693</v>
      </c>
      <c r="E118" s="467" t="s">
        <v>98</v>
      </c>
      <c r="F118" s="467" t="s">
        <v>1766</v>
      </c>
      <c r="G118" s="471"/>
      <c r="H118" s="471">
        <f>SUMIFS(Omavahelised!F:F,Omavahelised!A:A,A118,Omavahelised!D:D,E118)</f>
        <v>0</v>
      </c>
      <c r="I118" s="471">
        <f>SUMIFS(Sihtrahad!F:F,Sihtrahad!A:A,A118,Sihtrahad!D:D,E118)</f>
        <v>0</v>
      </c>
      <c r="J118" s="471">
        <f t="shared" si="4"/>
        <v>0</v>
      </c>
      <c r="K118" s="472"/>
    </row>
    <row r="119" spans="1:11" outlineLevel="2" x14ac:dyDescent="0.25">
      <c r="A119" s="467" t="str">
        <f t="shared" si="3"/>
        <v>Vali siit</v>
      </c>
      <c r="B119" s="467" t="s">
        <v>668</v>
      </c>
      <c r="C119" s="467" t="s">
        <v>1710</v>
      </c>
      <c r="D119" s="467" t="s">
        <v>693</v>
      </c>
      <c r="E119" s="467" t="s">
        <v>100</v>
      </c>
      <c r="F119" s="467" t="s">
        <v>1767</v>
      </c>
      <c r="G119" s="471"/>
      <c r="H119" s="471">
        <f>SUMIFS(Omavahelised!F:F,Omavahelised!A:A,A119,Omavahelised!D:D,E119)</f>
        <v>0</v>
      </c>
      <c r="I119" s="471">
        <f>SUMIFS(Sihtrahad!F:F,Sihtrahad!A:A,A119,Sihtrahad!D:D,E119)</f>
        <v>0</v>
      </c>
      <c r="J119" s="471">
        <f t="shared" si="4"/>
        <v>0</v>
      </c>
      <c r="K119" s="472"/>
    </row>
    <row r="120" spans="1:11" outlineLevel="2" x14ac:dyDescent="0.25">
      <c r="A120" s="467" t="str">
        <f t="shared" si="3"/>
        <v>Vali siit</v>
      </c>
      <c r="B120" s="467" t="s">
        <v>668</v>
      </c>
      <c r="C120" s="467" t="s">
        <v>1710</v>
      </c>
      <c r="D120" s="467" t="s">
        <v>693</v>
      </c>
      <c r="E120" s="467" t="s">
        <v>1768</v>
      </c>
      <c r="F120" s="467" t="s">
        <v>1769</v>
      </c>
      <c r="G120" s="471"/>
      <c r="H120" s="471">
        <f>SUMIFS(Omavahelised!F:F,Omavahelised!A:A,A120,Omavahelised!D:D,E120)</f>
        <v>0</v>
      </c>
      <c r="I120" s="471">
        <f>SUMIFS(Sihtrahad!F:F,Sihtrahad!A:A,A120,Sihtrahad!D:D,E120)</f>
        <v>0</v>
      </c>
      <c r="J120" s="471">
        <f t="shared" si="4"/>
        <v>0</v>
      </c>
      <c r="K120" s="472"/>
    </row>
    <row r="121" spans="1:11" outlineLevel="2" x14ac:dyDescent="0.25">
      <c r="A121" s="467" t="str">
        <f t="shared" si="3"/>
        <v>Vali siit</v>
      </c>
      <c r="B121" s="467" t="s">
        <v>668</v>
      </c>
      <c r="C121" s="467" t="s">
        <v>1710</v>
      </c>
      <c r="D121" s="467" t="s">
        <v>693</v>
      </c>
      <c r="E121" s="467" t="s">
        <v>798</v>
      </c>
      <c r="F121" s="467" t="s">
        <v>1770</v>
      </c>
      <c r="G121" s="471"/>
      <c r="H121" s="471">
        <f>SUMIFS(Omavahelised!F:F,Omavahelised!A:A,A121,Omavahelised!D:D,E121)</f>
        <v>0</v>
      </c>
      <c r="I121" s="471">
        <f>SUMIFS(Sihtrahad!F:F,Sihtrahad!A:A,A121,Sihtrahad!D:D,E121)</f>
        <v>0</v>
      </c>
      <c r="J121" s="471">
        <f t="shared" si="4"/>
        <v>0</v>
      </c>
      <c r="K121" s="472"/>
    </row>
    <row r="122" spans="1:11" outlineLevel="2" x14ac:dyDescent="0.25">
      <c r="A122" s="467" t="str">
        <f t="shared" si="3"/>
        <v>Vali siit</v>
      </c>
      <c r="B122" s="467" t="s">
        <v>668</v>
      </c>
      <c r="C122" s="467" t="s">
        <v>1710</v>
      </c>
      <c r="D122" s="467" t="s">
        <v>693</v>
      </c>
      <c r="E122" s="467" t="s">
        <v>992</v>
      </c>
      <c r="F122" s="467" t="s">
        <v>1771</v>
      </c>
      <c r="G122" s="471"/>
      <c r="H122" s="471">
        <f>SUMIFS(Omavahelised!F:F,Omavahelised!A:A,A122,Omavahelised!D:D,E122)</f>
        <v>0</v>
      </c>
      <c r="I122" s="471">
        <f>SUMIFS(Sihtrahad!F:F,Sihtrahad!A:A,A122,Sihtrahad!D:D,E122)</f>
        <v>0</v>
      </c>
      <c r="J122" s="471">
        <f t="shared" si="4"/>
        <v>0</v>
      </c>
      <c r="K122" s="472"/>
    </row>
    <row r="123" spans="1:11" outlineLevel="2" x14ac:dyDescent="0.25">
      <c r="A123" s="467" t="str">
        <f t="shared" si="3"/>
        <v>Vali siit</v>
      </c>
      <c r="B123" s="467" t="s">
        <v>668</v>
      </c>
      <c r="C123" s="467" t="s">
        <v>1710</v>
      </c>
      <c r="D123" s="467" t="s">
        <v>677</v>
      </c>
      <c r="E123" s="467" t="s">
        <v>104</v>
      </c>
      <c r="F123" s="467" t="s">
        <v>1772</v>
      </c>
      <c r="G123" s="471"/>
      <c r="H123" s="471">
        <f>SUMIFS(Omavahelised!F:F,Omavahelised!A:A,A123,Omavahelised!D:D,E123)</f>
        <v>0</v>
      </c>
      <c r="I123" s="471">
        <f>SUMIFS(Sihtrahad!F:F,Sihtrahad!A:A,A123,Sihtrahad!D:D,E123)</f>
        <v>0</v>
      </c>
      <c r="J123" s="471">
        <f t="shared" si="4"/>
        <v>0</v>
      </c>
      <c r="K123" s="472"/>
    </row>
    <row r="124" spans="1:11" outlineLevel="2" x14ac:dyDescent="0.25">
      <c r="A124" s="467" t="str">
        <f t="shared" si="3"/>
        <v>Vali siit</v>
      </c>
      <c r="B124" s="467" t="s">
        <v>668</v>
      </c>
      <c r="C124" s="467" t="s">
        <v>1710</v>
      </c>
      <c r="D124" s="467" t="s">
        <v>677</v>
      </c>
      <c r="E124" s="467" t="s">
        <v>1513</v>
      </c>
      <c r="F124" s="467" t="s">
        <v>1773</v>
      </c>
      <c r="G124" s="471"/>
      <c r="H124" s="471">
        <f>SUMIFS(Omavahelised!F:F,Omavahelised!A:A,A124,Omavahelised!D:D,E124)</f>
        <v>0</v>
      </c>
      <c r="I124" s="471">
        <f>SUMIFS(Sihtrahad!F:F,Sihtrahad!A:A,A124,Sihtrahad!D:D,E124)</f>
        <v>0</v>
      </c>
      <c r="J124" s="471">
        <f t="shared" si="4"/>
        <v>0</v>
      </c>
      <c r="K124" s="472"/>
    </row>
    <row r="125" spans="1:11" outlineLevel="2" x14ac:dyDescent="0.25">
      <c r="A125" s="467" t="str">
        <f t="shared" si="3"/>
        <v>Vali siit</v>
      </c>
      <c r="B125" s="467" t="s">
        <v>668</v>
      </c>
      <c r="C125" s="467" t="s">
        <v>1710</v>
      </c>
      <c r="D125" s="467" t="s">
        <v>1774</v>
      </c>
      <c r="E125" s="467" t="s">
        <v>1775</v>
      </c>
      <c r="F125" s="467" t="s">
        <v>1776</v>
      </c>
      <c r="G125" s="471"/>
      <c r="H125" s="471">
        <f>SUMIFS(Omavahelised!F:F,Omavahelised!A:A,A125,Omavahelised!D:D,E125)</f>
        <v>0</v>
      </c>
      <c r="I125" s="471">
        <f>SUMIFS(Sihtrahad!F:F,Sihtrahad!A:A,A125,Sihtrahad!D:D,E125)</f>
        <v>0</v>
      </c>
      <c r="J125" s="471">
        <f t="shared" si="4"/>
        <v>0</v>
      </c>
      <c r="K125" s="472"/>
    </row>
    <row r="126" spans="1:11" outlineLevel="2" x14ac:dyDescent="0.25">
      <c r="A126" s="467" t="str">
        <f t="shared" si="3"/>
        <v>Vali siit</v>
      </c>
      <c r="B126" s="467" t="s">
        <v>668</v>
      </c>
      <c r="C126" s="467" t="s">
        <v>1710</v>
      </c>
      <c r="D126" s="467" t="s">
        <v>799</v>
      </c>
      <c r="E126" s="467" t="s">
        <v>108</v>
      </c>
      <c r="F126" s="467" t="s">
        <v>1777</v>
      </c>
      <c r="G126" s="471"/>
      <c r="H126" s="471">
        <f>SUMIFS(Omavahelised!F:F,Omavahelised!A:A,A126,Omavahelised!D:D,E126)</f>
        <v>0</v>
      </c>
      <c r="I126" s="471">
        <f>SUMIFS(Sihtrahad!F:F,Sihtrahad!A:A,A126,Sihtrahad!D:D,E126)</f>
        <v>0</v>
      </c>
      <c r="J126" s="471">
        <f t="shared" si="4"/>
        <v>0</v>
      </c>
      <c r="K126" s="472"/>
    </row>
    <row r="127" spans="1:11" outlineLevel="2" x14ac:dyDescent="0.25">
      <c r="A127" s="467" t="str">
        <f t="shared" si="3"/>
        <v>Vali siit</v>
      </c>
      <c r="B127" s="467" t="s">
        <v>668</v>
      </c>
      <c r="C127" s="467" t="s">
        <v>1710</v>
      </c>
      <c r="D127" s="467" t="s">
        <v>730</v>
      </c>
      <c r="E127" s="467" t="s">
        <v>110</v>
      </c>
      <c r="F127" s="467" t="s">
        <v>1778</v>
      </c>
      <c r="G127" s="471"/>
      <c r="H127" s="471">
        <f>SUMIFS(Omavahelised!F:F,Omavahelised!A:A,A127,Omavahelised!D:D,E127)</f>
        <v>0</v>
      </c>
      <c r="I127" s="471">
        <f>SUMIFS(Sihtrahad!F:F,Sihtrahad!A:A,A127,Sihtrahad!D:D,E127)</f>
        <v>0</v>
      </c>
      <c r="J127" s="471">
        <f t="shared" si="4"/>
        <v>0</v>
      </c>
      <c r="K127" s="472"/>
    </row>
    <row r="128" spans="1:11" outlineLevel="2" x14ac:dyDescent="0.25">
      <c r="A128" s="467" t="str">
        <f t="shared" si="3"/>
        <v>Vali siit</v>
      </c>
      <c r="B128" s="467" t="s">
        <v>668</v>
      </c>
      <c r="C128" s="467" t="s">
        <v>1710</v>
      </c>
      <c r="D128" s="467" t="s">
        <v>730</v>
      </c>
      <c r="E128" s="467" t="s">
        <v>1779</v>
      </c>
      <c r="F128" s="467" t="s">
        <v>1697</v>
      </c>
      <c r="G128" s="471"/>
      <c r="H128" s="471">
        <f>SUMIFS(Omavahelised!F:F,Omavahelised!A:A,A128,Omavahelised!D:D,E128)</f>
        <v>0</v>
      </c>
      <c r="I128" s="471">
        <f>SUMIFS(Sihtrahad!F:F,Sihtrahad!A:A,A128,Sihtrahad!D:D,E128)</f>
        <v>0</v>
      </c>
      <c r="J128" s="471">
        <f t="shared" si="4"/>
        <v>0</v>
      </c>
      <c r="K128" s="472"/>
    </row>
    <row r="129" spans="1:11" outlineLevel="2" x14ac:dyDescent="0.25">
      <c r="A129" s="467" t="str">
        <f t="shared" si="3"/>
        <v>Vali siit</v>
      </c>
      <c r="B129" s="467" t="s">
        <v>668</v>
      </c>
      <c r="C129" s="467" t="s">
        <v>1780</v>
      </c>
      <c r="D129" s="467" t="s">
        <v>724</v>
      </c>
      <c r="E129" s="467" t="s">
        <v>988</v>
      </c>
      <c r="F129" s="467" t="s">
        <v>1781</v>
      </c>
      <c r="G129" s="471"/>
      <c r="H129" s="471">
        <f>SUMIFS(Omavahelised!F:F,Omavahelised!A:A,A129,Omavahelised!D:D,E129)</f>
        <v>0</v>
      </c>
      <c r="I129" s="471">
        <f>SUMIFS(Sihtrahad!F:F,Sihtrahad!A:A,A129,Sihtrahad!D:D,E129)</f>
        <v>0</v>
      </c>
      <c r="J129" s="471">
        <f t="shared" si="4"/>
        <v>0</v>
      </c>
      <c r="K129" s="472"/>
    </row>
    <row r="130" spans="1:11" outlineLevel="2" x14ac:dyDescent="0.25">
      <c r="A130" s="467" t="str">
        <f t="shared" si="3"/>
        <v>Vali siit</v>
      </c>
      <c r="B130" s="467" t="s">
        <v>668</v>
      </c>
      <c r="C130" s="467" t="s">
        <v>1780</v>
      </c>
      <c r="D130" s="467" t="s">
        <v>1375</v>
      </c>
      <c r="E130" s="467" t="s">
        <v>1376</v>
      </c>
      <c r="F130" s="467" t="s">
        <v>1377</v>
      </c>
      <c r="G130" s="471"/>
      <c r="H130" s="471">
        <f>SUMIFS(Omavahelised!F:F,Omavahelised!A:A,A130,Omavahelised!D:D,E130)</f>
        <v>0</v>
      </c>
      <c r="I130" s="471">
        <f>SUMIFS(Sihtrahad!F:F,Sihtrahad!A:A,A130,Sihtrahad!D:D,E130)</f>
        <v>0</v>
      </c>
      <c r="J130" s="471">
        <f t="shared" si="4"/>
        <v>0</v>
      </c>
      <c r="K130" s="472"/>
    </row>
    <row r="131" spans="1:11" outlineLevel="1" x14ac:dyDescent="0.25">
      <c r="A131" s="450"/>
      <c r="B131" s="450" t="s">
        <v>678</v>
      </c>
      <c r="C131" s="450"/>
      <c r="D131" s="450"/>
      <c r="E131" s="450"/>
      <c r="F131" s="450"/>
      <c r="G131" s="451">
        <f>SUBTOTAL(9,G25:G130)</f>
        <v>0</v>
      </c>
      <c r="H131" s="451">
        <f t="shared" ref="H131:J131" si="5">SUBTOTAL(9,H25:H130)</f>
        <v>0</v>
      </c>
      <c r="I131" s="451">
        <f t="shared" si="5"/>
        <v>0</v>
      </c>
      <c r="J131" s="451">
        <f t="shared" si="5"/>
        <v>0</v>
      </c>
      <c r="K131" s="505"/>
    </row>
    <row r="132" spans="1:11" outlineLevel="1" x14ac:dyDescent="0.25">
      <c r="C132" s="444"/>
      <c r="D132" s="444"/>
      <c r="E132" s="444"/>
      <c r="F132" s="444"/>
      <c r="G132" s="444"/>
      <c r="H132" s="444"/>
      <c r="I132" s="444"/>
      <c r="J132" s="444"/>
      <c r="K132" s="444"/>
    </row>
    <row r="133" spans="1:11" outlineLevel="1" x14ac:dyDescent="0.25">
      <c r="A133" s="450" t="s">
        <v>1580</v>
      </c>
      <c r="B133" s="450"/>
      <c r="C133" s="450"/>
      <c r="D133" s="450"/>
      <c r="E133" s="450"/>
      <c r="F133" s="450"/>
      <c r="G133" s="451"/>
      <c r="H133" s="451"/>
      <c r="I133" s="451"/>
      <c r="J133" s="451"/>
      <c r="K133" s="505"/>
    </row>
    <row r="134" spans="1:11" outlineLevel="2" x14ac:dyDescent="0.25">
      <c r="A134" s="467" t="str">
        <f t="shared" si="3"/>
        <v>Vali siit</v>
      </c>
      <c r="B134" s="467" t="s">
        <v>679</v>
      </c>
      <c r="C134" s="467" t="s">
        <v>1782</v>
      </c>
      <c r="D134" s="467" t="s">
        <v>696</v>
      </c>
      <c r="E134" s="467" t="s">
        <v>1076</v>
      </c>
      <c r="F134" s="467" t="s">
        <v>1783</v>
      </c>
      <c r="G134" s="471"/>
      <c r="H134" s="471">
        <f>SUMIFS(Omavahelised!F:F,Omavahelised!A:A,A134,Omavahelised!D:D,E134)</f>
        <v>0</v>
      </c>
      <c r="I134" s="471">
        <f>SUMIFS(Sihtrahad!F:F,Sihtrahad!A:A,A134,Sihtrahad!D:D,E134)</f>
        <v>0</v>
      </c>
      <c r="J134" s="471">
        <f t="shared" si="4"/>
        <v>0</v>
      </c>
      <c r="K134" s="472"/>
    </row>
    <row r="135" spans="1:11" outlineLevel="2" x14ac:dyDescent="0.25">
      <c r="A135" s="467" t="str">
        <f t="shared" si="3"/>
        <v>Vali siit</v>
      </c>
      <c r="B135" s="467" t="s">
        <v>679</v>
      </c>
      <c r="C135" s="467" t="s">
        <v>1782</v>
      </c>
      <c r="D135" s="467" t="s">
        <v>696</v>
      </c>
      <c r="E135" s="467" t="s">
        <v>632</v>
      </c>
      <c r="F135" s="467" t="s">
        <v>1784</v>
      </c>
      <c r="G135" s="471"/>
      <c r="H135" s="471">
        <f>SUMIFS(Omavahelised!F:F,Omavahelised!A:A,A135,Omavahelised!D:D,E135)</f>
        <v>0</v>
      </c>
      <c r="I135" s="471">
        <f>SUMIFS(Sihtrahad!F:F,Sihtrahad!A:A,A135,Sihtrahad!D:D,E135)</f>
        <v>0</v>
      </c>
      <c r="J135" s="471">
        <f>+G135+I135</f>
        <v>0</v>
      </c>
      <c r="K135" s="472"/>
    </row>
    <row r="136" spans="1:11" outlineLevel="2" x14ac:dyDescent="0.25">
      <c r="A136" s="467" t="str">
        <f t="shared" si="3"/>
        <v>Vali siit</v>
      </c>
      <c r="B136" s="467" t="s">
        <v>679</v>
      </c>
      <c r="C136" s="467" t="s">
        <v>1782</v>
      </c>
      <c r="D136" s="467" t="s">
        <v>696</v>
      </c>
      <c r="E136" s="467" t="s">
        <v>633</v>
      </c>
      <c r="F136" s="467" t="s">
        <v>1785</v>
      </c>
      <c r="G136" s="471"/>
      <c r="H136" s="471">
        <f>SUMIFS(Omavahelised!F:F,Omavahelised!A:A,A136,Omavahelised!D:D,E136)</f>
        <v>0</v>
      </c>
      <c r="I136" s="471">
        <f>SUMIFS(Sihtrahad!F:F,Sihtrahad!A:A,A136,Sihtrahad!D:D,E136)</f>
        <v>0</v>
      </c>
      <c r="J136" s="471">
        <f t="shared" si="4"/>
        <v>0</v>
      </c>
      <c r="K136" s="472"/>
    </row>
    <row r="137" spans="1:11" outlineLevel="2" x14ac:dyDescent="0.25">
      <c r="A137" s="467" t="str">
        <f t="shared" si="3"/>
        <v>Vali siit</v>
      </c>
      <c r="B137" s="467" t="s">
        <v>679</v>
      </c>
      <c r="C137" s="467" t="s">
        <v>1782</v>
      </c>
      <c r="D137" s="467" t="s">
        <v>696</v>
      </c>
      <c r="E137" s="467" t="s">
        <v>634</v>
      </c>
      <c r="F137" s="467" t="s">
        <v>1786</v>
      </c>
      <c r="G137" s="471"/>
      <c r="H137" s="471">
        <f>SUMIFS(Omavahelised!F:F,Omavahelised!A:A,A137,Omavahelised!D:D,E137)</f>
        <v>0</v>
      </c>
      <c r="I137" s="471">
        <f>SUMIFS(Sihtrahad!F:F,Sihtrahad!A:A,A137,Sihtrahad!D:D,E137)</f>
        <v>0</v>
      </c>
      <c r="J137" s="471">
        <f t="shared" si="4"/>
        <v>0</v>
      </c>
      <c r="K137" s="472"/>
    </row>
    <row r="138" spans="1:11" outlineLevel="2" x14ac:dyDescent="0.25">
      <c r="A138" s="467" t="str">
        <f t="shared" si="3"/>
        <v>Vali siit</v>
      </c>
      <c r="B138" s="467" t="s">
        <v>679</v>
      </c>
      <c r="C138" s="467" t="s">
        <v>1782</v>
      </c>
      <c r="D138" s="467" t="s">
        <v>696</v>
      </c>
      <c r="E138" s="467" t="s">
        <v>1787</v>
      </c>
      <c r="F138" s="467" t="s">
        <v>1788</v>
      </c>
      <c r="G138" s="471"/>
      <c r="H138" s="471">
        <f>SUMIFS(Omavahelised!F:F,Omavahelised!A:A,A138,Omavahelised!D:D,E138)</f>
        <v>0</v>
      </c>
      <c r="I138" s="471">
        <f>SUMIFS(Sihtrahad!F:F,Sihtrahad!A:A,A138,Sihtrahad!D:D,E138)</f>
        <v>0</v>
      </c>
      <c r="J138" s="471">
        <f t="shared" si="4"/>
        <v>0</v>
      </c>
      <c r="K138" s="472"/>
    </row>
    <row r="139" spans="1:11" outlineLevel="2" x14ac:dyDescent="0.25">
      <c r="A139" s="467" t="str">
        <f t="shared" si="3"/>
        <v>Vali siit</v>
      </c>
      <c r="B139" s="467" t="s">
        <v>679</v>
      </c>
      <c r="C139" s="467" t="s">
        <v>1782</v>
      </c>
      <c r="D139" s="467" t="s">
        <v>696</v>
      </c>
      <c r="E139" s="467" t="s">
        <v>635</v>
      </c>
      <c r="F139" s="467" t="s">
        <v>1789</v>
      </c>
      <c r="G139" s="471"/>
      <c r="H139" s="471">
        <f>SUMIFS(Omavahelised!F:F,Omavahelised!A:A,A139,Omavahelised!D:D,E139)</f>
        <v>0</v>
      </c>
      <c r="I139" s="471">
        <f>SUMIFS(Sihtrahad!F:F,Sihtrahad!A:A,A139,Sihtrahad!D:D,E139)</f>
        <v>0</v>
      </c>
      <c r="J139" s="471">
        <f t="shared" si="4"/>
        <v>0</v>
      </c>
      <c r="K139" s="472"/>
    </row>
    <row r="140" spans="1:11" outlineLevel="2" x14ac:dyDescent="0.25">
      <c r="A140" s="467" t="str">
        <f t="shared" si="3"/>
        <v>Vali siit</v>
      </c>
      <c r="B140" s="467" t="s">
        <v>679</v>
      </c>
      <c r="C140" s="467" t="s">
        <v>1782</v>
      </c>
      <c r="D140" s="467" t="s">
        <v>696</v>
      </c>
      <c r="E140" s="467" t="s">
        <v>636</v>
      </c>
      <c r="F140" s="467" t="s">
        <v>1790</v>
      </c>
      <c r="G140" s="471"/>
      <c r="H140" s="471">
        <f>SUMIFS(Omavahelised!F:F,Omavahelised!A:A,A140,Omavahelised!D:D,E140)</f>
        <v>0</v>
      </c>
      <c r="I140" s="471">
        <f>SUMIFS(Sihtrahad!F:F,Sihtrahad!A:A,A140,Sihtrahad!D:D,E140)</f>
        <v>0</v>
      </c>
      <c r="J140" s="471">
        <f t="shared" si="4"/>
        <v>0</v>
      </c>
      <c r="K140" s="472"/>
    </row>
    <row r="141" spans="1:11" outlineLevel="2" x14ac:dyDescent="0.25">
      <c r="A141" s="467" t="str">
        <f t="shared" si="3"/>
        <v>Vali siit</v>
      </c>
      <c r="B141" s="467" t="s">
        <v>679</v>
      </c>
      <c r="C141" s="467" t="s">
        <v>1782</v>
      </c>
      <c r="D141" s="467" t="s">
        <v>696</v>
      </c>
      <c r="E141" s="467" t="s">
        <v>637</v>
      </c>
      <c r="F141" s="467" t="s">
        <v>1079</v>
      </c>
      <c r="G141" s="471"/>
      <c r="H141" s="471">
        <f>SUMIFS(Omavahelised!F:F,Omavahelised!A:A,A141,Omavahelised!D:D,E141)</f>
        <v>0</v>
      </c>
      <c r="I141" s="471">
        <f>SUMIFS(Sihtrahad!F:F,Sihtrahad!A:A,A141,Sihtrahad!D:D,E141)</f>
        <v>0</v>
      </c>
      <c r="J141" s="471">
        <f t="shared" si="4"/>
        <v>0</v>
      </c>
      <c r="K141" s="472"/>
    </row>
    <row r="142" spans="1:11" outlineLevel="2" x14ac:dyDescent="0.25">
      <c r="A142" s="467" t="str">
        <f t="shared" si="3"/>
        <v>Vali siit</v>
      </c>
      <c r="B142" s="467" t="s">
        <v>679</v>
      </c>
      <c r="C142" s="467" t="s">
        <v>1782</v>
      </c>
      <c r="D142" s="467" t="s">
        <v>680</v>
      </c>
      <c r="E142" s="467" t="s">
        <v>645</v>
      </c>
      <c r="F142" s="467" t="s">
        <v>805</v>
      </c>
      <c r="G142" s="471"/>
      <c r="H142" s="471">
        <f>SUMIFS(Omavahelised!F:F,Omavahelised!A:A,A142,Omavahelised!D:D,E142)</f>
        <v>0</v>
      </c>
      <c r="I142" s="471">
        <f>SUMIFS(Sihtrahad!F:F,Sihtrahad!A:A,A142,Sihtrahad!D:D,E142)</f>
        <v>0</v>
      </c>
      <c r="J142" s="471">
        <f t="shared" si="4"/>
        <v>0</v>
      </c>
      <c r="K142" s="472"/>
    </row>
    <row r="143" spans="1:11" outlineLevel="2" x14ac:dyDescent="0.25">
      <c r="A143" s="467" t="str">
        <f t="shared" si="3"/>
        <v>Vali siit</v>
      </c>
      <c r="B143" s="467" t="s">
        <v>679</v>
      </c>
      <c r="C143" s="467" t="s">
        <v>1782</v>
      </c>
      <c r="D143" s="467" t="s">
        <v>680</v>
      </c>
      <c r="E143" s="467" t="s">
        <v>642</v>
      </c>
      <c r="F143" s="467" t="s">
        <v>806</v>
      </c>
      <c r="G143" s="471"/>
      <c r="H143" s="471">
        <f>SUMIFS(Omavahelised!F:F,Omavahelised!A:A,A143,Omavahelised!D:D,E143)</f>
        <v>0</v>
      </c>
      <c r="I143" s="471">
        <f>SUMIFS(Sihtrahad!F:F,Sihtrahad!A:A,A143,Sihtrahad!D:D,E143)</f>
        <v>0</v>
      </c>
      <c r="J143" s="471">
        <f t="shared" si="4"/>
        <v>0</v>
      </c>
      <c r="K143" s="472"/>
    </row>
    <row r="144" spans="1:11" outlineLevel="2" x14ac:dyDescent="0.25">
      <c r="A144" s="467" t="str">
        <f t="shared" si="3"/>
        <v>Vali siit</v>
      </c>
      <c r="B144" s="467" t="s">
        <v>679</v>
      </c>
      <c r="C144" s="467" t="s">
        <v>1782</v>
      </c>
      <c r="D144" s="467" t="s">
        <v>680</v>
      </c>
      <c r="E144" s="467" t="s">
        <v>646</v>
      </c>
      <c r="F144" s="467" t="s">
        <v>1377</v>
      </c>
      <c r="G144" s="471"/>
      <c r="H144" s="471">
        <f>SUMIFS(Omavahelised!F:F,Omavahelised!A:A,A144,Omavahelised!D:D,E144)</f>
        <v>0</v>
      </c>
      <c r="I144" s="471">
        <f>SUMIFS(Sihtrahad!F:F,Sihtrahad!A:A,A144,Sihtrahad!D:D,E144)</f>
        <v>0</v>
      </c>
      <c r="J144" s="471">
        <f t="shared" si="4"/>
        <v>0</v>
      </c>
      <c r="K144" s="472"/>
    </row>
    <row r="145" spans="1:11" outlineLevel="2" x14ac:dyDescent="0.25">
      <c r="A145" s="467" t="str">
        <f t="shared" si="3"/>
        <v>Vali siit</v>
      </c>
      <c r="B145" s="467" t="s">
        <v>679</v>
      </c>
      <c r="C145" s="467" t="s">
        <v>1782</v>
      </c>
      <c r="D145" s="467" t="s">
        <v>680</v>
      </c>
      <c r="E145" s="467" t="s">
        <v>647</v>
      </c>
      <c r="F145" s="467" t="s">
        <v>1791</v>
      </c>
      <c r="G145" s="471"/>
      <c r="H145" s="471">
        <f>SUMIFS(Omavahelised!F:F,Omavahelised!A:A,A145,Omavahelised!D:D,E145)</f>
        <v>0</v>
      </c>
      <c r="I145" s="471">
        <f>SUMIFS(Sihtrahad!F:F,Sihtrahad!A:A,A145,Sihtrahad!D:D,E145)</f>
        <v>0</v>
      </c>
      <c r="J145" s="471">
        <f t="shared" si="4"/>
        <v>0</v>
      </c>
      <c r="K145" s="472"/>
    </row>
    <row r="146" spans="1:11" outlineLevel="2" x14ac:dyDescent="0.25">
      <c r="A146" s="467" t="str">
        <f t="shared" ref="A146:A163" si="6">+$B$1</f>
        <v>Vali siit</v>
      </c>
      <c r="B146" s="467" t="s">
        <v>679</v>
      </c>
      <c r="C146" s="467" t="s">
        <v>1782</v>
      </c>
      <c r="D146" s="467" t="s">
        <v>680</v>
      </c>
      <c r="E146" s="467" t="s">
        <v>648</v>
      </c>
      <c r="F146" s="467" t="s">
        <v>1790</v>
      </c>
      <c r="G146" s="471"/>
      <c r="H146" s="471">
        <f>SUMIFS(Omavahelised!F:F,Omavahelised!A:A,A146,Omavahelised!D:D,E146)</f>
        <v>0</v>
      </c>
      <c r="I146" s="471">
        <f>SUMIFS(Sihtrahad!F:F,Sihtrahad!A:A,A146,Sihtrahad!D:D,E146)</f>
        <v>0</v>
      </c>
      <c r="J146" s="471">
        <f t="shared" ref="J146:J163" si="7">+G146+I146</f>
        <v>0</v>
      </c>
      <c r="K146" s="472"/>
    </row>
    <row r="147" spans="1:11" outlineLevel="2" x14ac:dyDescent="0.25">
      <c r="A147" s="467" t="str">
        <f t="shared" si="6"/>
        <v>Vali siit</v>
      </c>
      <c r="B147" s="467" t="s">
        <v>679</v>
      </c>
      <c r="C147" s="467" t="s">
        <v>1782</v>
      </c>
      <c r="D147" s="467" t="s">
        <v>680</v>
      </c>
      <c r="E147" s="467" t="s">
        <v>643</v>
      </c>
      <c r="F147" s="467" t="s">
        <v>539</v>
      </c>
      <c r="G147" s="471"/>
      <c r="H147" s="471">
        <f>SUMIFS(Omavahelised!F:F,Omavahelised!A:A,A147,Omavahelised!D:D,E147)</f>
        <v>0</v>
      </c>
      <c r="I147" s="471">
        <f>SUMIFS(Sihtrahad!F:F,Sihtrahad!A:A,A147,Sihtrahad!D:D,E147)</f>
        <v>0</v>
      </c>
      <c r="J147" s="471">
        <f t="shared" si="7"/>
        <v>0</v>
      </c>
      <c r="K147" s="472"/>
    </row>
    <row r="148" spans="1:11" outlineLevel="2" x14ac:dyDescent="0.25">
      <c r="A148" s="467" t="str">
        <f t="shared" si="6"/>
        <v>Vali siit</v>
      </c>
      <c r="B148" s="467" t="s">
        <v>679</v>
      </c>
      <c r="C148" s="467" t="s">
        <v>1782</v>
      </c>
      <c r="D148" s="467" t="s">
        <v>681</v>
      </c>
      <c r="E148" s="467" t="s">
        <v>651</v>
      </c>
      <c r="F148" s="467" t="s">
        <v>804</v>
      </c>
      <c r="G148" s="471"/>
      <c r="H148" s="471">
        <f>SUMIFS(Omavahelised!F:F,Omavahelised!A:A,A148,Omavahelised!D:D,E148)</f>
        <v>0</v>
      </c>
      <c r="I148" s="471">
        <f>SUMIFS(Sihtrahad!F:F,Sihtrahad!A:A,A148,Sihtrahad!D:D,E148)</f>
        <v>0</v>
      </c>
      <c r="J148" s="471">
        <f t="shared" si="7"/>
        <v>0</v>
      </c>
      <c r="K148" s="472"/>
    </row>
    <row r="149" spans="1:11" outlineLevel="2" x14ac:dyDescent="0.25">
      <c r="A149" s="467" t="str">
        <f t="shared" si="6"/>
        <v>Vali siit</v>
      </c>
      <c r="B149" s="467" t="s">
        <v>679</v>
      </c>
      <c r="C149" s="467" t="s">
        <v>1782</v>
      </c>
      <c r="D149" s="467" t="s">
        <v>681</v>
      </c>
      <c r="E149" s="467" t="s">
        <v>649</v>
      </c>
      <c r="F149" s="467" t="s">
        <v>1790</v>
      </c>
      <c r="G149" s="471"/>
      <c r="H149" s="471">
        <f>SUMIFS(Omavahelised!F:F,Omavahelised!A:A,A149,Omavahelised!D:D,E149)</f>
        <v>0</v>
      </c>
      <c r="I149" s="471">
        <f>SUMIFS(Sihtrahad!F:F,Sihtrahad!A:A,A149,Sihtrahad!D:D,E149)</f>
        <v>0</v>
      </c>
      <c r="J149" s="471">
        <f t="shared" si="7"/>
        <v>0</v>
      </c>
      <c r="K149" s="472"/>
    </row>
    <row r="150" spans="1:11" outlineLevel="2" x14ac:dyDescent="0.25">
      <c r="A150" s="467" t="str">
        <f t="shared" si="6"/>
        <v>Vali siit</v>
      </c>
      <c r="B150" s="467" t="s">
        <v>679</v>
      </c>
      <c r="C150" s="467" t="s">
        <v>1782</v>
      </c>
      <c r="D150" s="467" t="s">
        <v>681</v>
      </c>
      <c r="E150" s="467" t="s">
        <v>1792</v>
      </c>
      <c r="F150" s="467" t="s">
        <v>1793</v>
      </c>
      <c r="G150" s="471"/>
      <c r="H150" s="471">
        <f>SUMIFS(Omavahelised!F:F,Omavahelised!A:A,A150,Omavahelised!D:D,E150)</f>
        <v>0</v>
      </c>
      <c r="I150" s="471">
        <f>SUMIFS(Sihtrahad!F:F,Sihtrahad!A:A,A150,Sihtrahad!D:D,E150)</f>
        <v>0</v>
      </c>
      <c r="J150" s="471">
        <f t="shared" si="7"/>
        <v>0</v>
      </c>
      <c r="K150" s="472"/>
    </row>
    <row r="151" spans="1:11" outlineLevel="2" x14ac:dyDescent="0.25">
      <c r="A151" s="467" t="str">
        <f t="shared" si="6"/>
        <v>Vali siit</v>
      </c>
      <c r="B151" s="467" t="s">
        <v>679</v>
      </c>
      <c r="C151" s="467" t="s">
        <v>1782</v>
      </c>
      <c r="D151" s="467" t="s">
        <v>681</v>
      </c>
      <c r="E151" s="467" t="s">
        <v>644</v>
      </c>
      <c r="F151" s="467" t="s">
        <v>1794</v>
      </c>
      <c r="G151" s="471"/>
      <c r="H151" s="471">
        <f>SUMIFS(Omavahelised!F:F,Omavahelised!A:A,A151,Omavahelised!D:D,E151)</f>
        <v>0</v>
      </c>
      <c r="I151" s="471">
        <f>SUMIFS(Sihtrahad!F:F,Sihtrahad!A:A,A151,Sihtrahad!D:D,E151)</f>
        <v>0</v>
      </c>
      <c r="J151" s="471">
        <f t="shared" si="7"/>
        <v>0</v>
      </c>
      <c r="K151" s="472"/>
    </row>
    <row r="152" spans="1:11" outlineLevel="2" x14ac:dyDescent="0.25">
      <c r="A152" s="467" t="str">
        <f t="shared" si="6"/>
        <v>Vali siit</v>
      </c>
      <c r="B152" s="467" t="s">
        <v>679</v>
      </c>
      <c r="C152" s="467" t="s">
        <v>1782</v>
      </c>
      <c r="D152" s="467" t="s">
        <v>726</v>
      </c>
      <c r="E152" s="467" t="s">
        <v>655</v>
      </c>
      <c r="F152" s="467" t="s">
        <v>1795</v>
      </c>
      <c r="G152" s="471"/>
      <c r="H152" s="471">
        <f>SUMIFS(Omavahelised!F:F,Omavahelised!A:A,A152,Omavahelised!D:D,E152)</f>
        <v>0</v>
      </c>
      <c r="I152" s="471">
        <f>SUMIFS(Sihtrahad!F:F,Sihtrahad!A:A,A152,Sihtrahad!D:D,E152)</f>
        <v>0</v>
      </c>
      <c r="J152" s="471">
        <f t="shared" si="7"/>
        <v>0</v>
      </c>
      <c r="K152" s="472"/>
    </row>
    <row r="153" spans="1:11" outlineLevel="2" x14ac:dyDescent="0.25">
      <c r="A153" s="467" t="str">
        <f t="shared" si="6"/>
        <v>Vali siit</v>
      </c>
      <c r="B153" s="467" t="s">
        <v>679</v>
      </c>
      <c r="C153" s="467" t="s">
        <v>1782</v>
      </c>
      <c r="D153" s="467" t="s">
        <v>726</v>
      </c>
      <c r="E153" s="467" t="s">
        <v>656</v>
      </c>
      <c r="F153" s="467" t="s">
        <v>261</v>
      </c>
      <c r="G153" s="471"/>
      <c r="H153" s="471">
        <f>SUMIFS(Omavahelised!F:F,Omavahelised!A:A,A153,Omavahelised!D:D,E153)</f>
        <v>0</v>
      </c>
      <c r="I153" s="471">
        <f>SUMIFS(Sihtrahad!F:F,Sihtrahad!A:A,A153,Sihtrahad!D:D,E153)</f>
        <v>0</v>
      </c>
      <c r="J153" s="471">
        <f t="shared" si="7"/>
        <v>0</v>
      </c>
      <c r="K153" s="472"/>
    </row>
    <row r="154" spans="1:11" outlineLevel="2" x14ac:dyDescent="0.25">
      <c r="A154" s="467" t="str">
        <f t="shared" si="6"/>
        <v>Vali siit</v>
      </c>
      <c r="B154" s="467" t="s">
        <v>679</v>
      </c>
      <c r="C154" s="467" t="s">
        <v>1782</v>
      </c>
      <c r="D154" s="467" t="s">
        <v>726</v>
      </c>
      <c r="E154" s="467" t="s">
        <v>657</v>
      </c>
      <c r="F154" s="467" t="s">
        <v>1796</v>
      </c>
      <c r="G154" s="471"/>
      <c r="H154" s="471">
        <f>SUMIFS(Omavahelised!F:F,Omavahelised!A:A,A154,Omavahelised!D:D,E154)</f>
        <v>0</v>
      </c>
      <c r="I154" s="471">
        <f>SUMIFS(Sihtrahad!F:F,Sihtrahad!A:A,A154,Sihtrahad!D:D,E154)</f>
        <v>0</v>
      </c>
      <c r="J154" s="471">
        <f t="shared" si="7"/>
        <v>0</v>
      </c>
      <c r="K154" s="472"/>
    </row>
    <row r="155" spans="1:11" outlineLevel="2" x14ac:dyDescent="0.25">
      <c r="A155" s="467" t="str">
        <f t="shared" si="6"/>
        <v>Vali siit</v>
      </c>
      <c r="B155" s="467" t="s">
        <v>679</v>
      </c>
      <c r="C155" s="467" t="s">
        <v>1782</v>
      </c>
      <c r="D155" s="467" t="s">
        <v>703</v>
      </c>
      <c r="E155" s="467" t="s">
        <v>807</v>
      </c>
      <c r="F155" s="467" t="s">
        <v>1797</v>
      </c>
      <c r="G155" s="471"/>
      <c r="H155" s="471">
        <f>SUMIFS(Omavahelised!F:F,Omavahelised!A:A,A155,Omavahelised!D:D,E155)</f>
        <v>0</v>
      </c>
      <c r="I155" s="471">
        <f>SUMIFS(Sihtrahad!F:F,Sihtrahad!A:A,A155,Sihtrahad!D:D,E155)</f>
        <v>0</v>
      </c>
      <c r="J155" s="471">
        <f t="shared" si="7"/>
        <v>0</v>
      </c>
      <c r="K155" s="472"/>
    </row>
    <row r="156" spans="1:11" outlineLevel="2" x14ac:dyDescent="0.25">
      <c r="A156" s="467" t="str">
        <f t="shared" si="6"/>
        <v>Vali siit</v>
      </c>
      <c r="B156" s="467" t="s">
        <v>679</v>
      </c>
      <c r="C156" s="467" t="s">
        <v>1668</v>
      </c>
      <c r="D156" s="467" t="s">
        <v>682</v>
      </c>
      <c r="E156" s="467" t="s">
        <v>638</v>
      </c>
      <c r="F156" s="467" t="s">
        <v>1799</v>
      </c>
      <c r="G156" s="471"/>
      <c r="H156" s="471">
        <f>SUMIFS(Omavahelised!F:F,Omavahelised!A:A,A156,Omavahelised!D:D,E156)</f>
        <v>0</v>
      </c>
      <c r="I156" s="471">
        <f>SUMIFS(Sihtrahad!F:F,Sihtrahad!A:A,A156,Sihtrahad!D:D,E156)</f>
        <v>0</v>
      </c>
      <c r="J156" s="471">
        <f t="shared" si="7"/>
        <v>0</v>
      </c>
      <c r="K156" s="472"/>
    </row>
    <row r="157" spans="1:11" outlineLevel="2" x14ac:dyDescent="0.25">
      <c r="A157" s="467" t="str">
        <f t="shared" si="6"/>
        <v>Vali siit</v>
      </c>
      <c r="B157" s="467" t="s">
        <v>679</v>
      </c>
      <c r="C157" s="467" t="s">
        <v>1668</v>
      </c>
      <c r="D157" s="467" t="s">
        <v>682</v>
      </c>
      <c r="E157" s="467" t="s">
        <v>1800</v>
      </c>
      <c r="F157" s="467" t="s">
        <v>1801</v>
      </c>
      <c r="G157" s="471"/>
      <c r="H157" s="471">
        <f>SUMIFS(Omavahelised!F:F,Omavahelised!A:A,A157,Omavahelised!D:D,E157)</f>
        <v>0</v>
      </c>
      <c r="I157" s="471">
        <f>SUMIFS(Sihtrahad!F:F,Sihtrahad!A:A,A157,Sihtrahad!D:D,E157)</f>
        <v>0</v>
      </c>
      <c r="J157" s="471">
        <f t="shared" si="7"/>
        <v>0</v>
      </c>
      <c r="K157" s="472"/>
    </row>
    <row r="158" spans="1:11" outlineLevel="2" x14ac:dyDescent="0.25">
      <c r="A158" s="467" t="str">
        <f t="shared" si="6"/>
        <v>Vali siit</v>
      </c>
      <c r="B158" s="467" t="s">
        <v>679</v>
      </c>
      <c r="C158" s="467" t="s">
        <v>1668</v>
      </c>
      <c r="D158" s="467" t="s">
        <v>682</v>
      </c>
      <c r="E158" s="467" t="s">
        <v>639</v>
      </c>
      <c r="F158" s="467" t="s">
        <v>1802</v>
      </c>
      <c r="G158" s="471"/>
      <c r="H158" s="471">
        <f>SUMIFS(Omavahelised!F:F,Omavahelised!A:A,A158,Omavahelised!D:D,E158)</f>
        <v>0</v>
      </c>
      <c r="I158" s="471">
        <f>SUMIFS(Sihtrahad!F:F,Sihtrahad!A:A,A158,Sihtrahad!D:D,E158)</f>
        <v>0</v>
      </c>
      <c r="J158" s="471">
        <f t="shared" si="7"/>
        <v>0</v>
      </c>
      <c r="K158" s="472"/>
    </row>
    <row r="159" spans="1:11" outlineLevel="2" x14ac:dyDescent="0.25">
      <c r="A159" s="467" t="str">
        <f t="shared" si="6"/>
        <v>Vali siit</v>
      </c>
      <c r="B159" s="467" t="s">
        <v>679</v>
      </c>
      <c r="C159" s="467" t="s">
        <v>1668</v>
      </c>
      <c r="D159" s="467" t="s">
        <v>682</v>
      </c>
      <c r="E159" s="467" t="s">
        <v>640</v>
      </c>
      <c r="F159" s="467" t="s">
        <v>1803</v>
      </c>
      <c r="G159" s="471"/>
      <c r="H159" s="471">
        <f>SUMIFS(Omavahelised!F:F,Omavahelised!A:A,A159,Omavahelised!D:D,E159)</f>
        <v>0</v>
      </c>
      <c r="I159" s="471">
        <f>SUMIFS(Sihtrahad!F:F,Sihtrahad!A:A,A159,Sihtrahad!D:D,E159)</f>
        <v>0</v>
      </c>
      <c r="J159" s="471">
        <f t="shared" si="7"/>
        <v>0</v>
      </c>
      <c r="K159" s="472"/>
    </row>
    <row r="160" spans="1:11" outlineLevel="2" x14ac:dyDescent="0.25">
      <c r="A160" s="467" t="str">
        <f t="shared" si="6"/>
        <v>Vali siit</v>
      </c>
      <c r="B160" s="467" t="s">
        <v>679</v>
      </c>
      <c r="C160" s="467" t="s">
        <v>1668</v>
      </c>
      <c r="D160" s="467" t="s">
        <v>682</v>
      </c>
      <c r="E160" s="467" t="s">
        <v>1080</v>
      </c>
      <c r="F160" s="467" t="s">
        <v>1798</v>
      </c>
      <c r="G160" s="471"/>
      <c r="H160" s="471">
        <f>SUMIFS(Omavahelised!F:F,Omavahelised!A:A,A160,Omavahelised!D:D,E160)</f>
        <v>0</v>
      </c>
      <c r="I160" s="471">
        <f>SUMIFS(Sihtrahad!F:F,Sihtrahad!A:A,A160,Sihtrahad!D:D,E160)</f>
        <v>0</v>
      </c>
      <c r="J160" s="471">
        <f t="shared" si="7"/>
        <v>0</v>
      </c>
      <c r="K160" s="472"/>
    </row>
    <row r="161" spans="1:11" outlineLevel="2" x14ac:dyDescent="0.25">
      <c r="A161" s="467" t="str">
        <f t="shared" si="6"/>
        <v>Vali siit</v>
      </c>
      <c r="B161" s="467" t="s">
        <v>679</v>
      </c>
      <c r="C161" s="467" t="s">
        <v>1668</v>
      </c>
      <c r="D161" s="467" t="s">
        <v>682</v>
      </c>
      <c r="E161" s="467" t="s">
        <v>641</v>
      </c>
      <c r="F161" s="467" t="s">
        <v>1804</v>
      </c>
      <c r="G161" s="471"/>
      <c r="H161" s="471">
        <f>SUMIFS(Omavahelised!F:F,Omavahelised!A:A,A161,Omavahelised!D:D,E161)</f>
        <v>0</v>
      </c>
      <c r="I161" s="471">
        <f>SUMIFS(Sihtrahad!F:F,Sihtrahad!A:A,A161,Sihtrahad!D:D,E161)</f>
        <v>0</v>
      </c>
      <c r="J161" s="471">
        <f t="shared" si="7"/>
        <v>0</v>
      </c>
      <c r="K161" s="472"/>
    </row>
    <row r="162" spans="1:11" outlineLevel="2" x14ac:dyDescent="0.25">
      <c r="A162" s="467" t="str">
        <f t="shared" si="6"/>
        <v>Vali siit</v>
      </c>
      <c r="B162" s="467" t="s">
        <v>679</v>
      </c>
      <c r="C162" s="467" t="s">
        <v>1671</v>
      </c>
      <c r="D162" s="467" t="s">
        <v>1805</v>
      </c>
      <c r="E162" s="467" t="s">
        <v>1806</v>
      </c>
      <c r="F162" s="467" t="s">
        <v>1807</v>
      </c>
      <c r="G162" s="471"/>
      <c r="H162" s="471">
        <f>SUMIFS(Omavahelised!F:F,Omavahelised!A:A,A162,Omavahelised!D:D,E162)</f>
        <v>0</v>
      </c>
      <c r="I162" s="471">
        <f>SUMIFS(Sihtrahad!F:F,Sihtrahad!A:A,A162,Sihtrahad!D:D,E162)</f>
        <v>0</v>
      </c>
      <c r="J162" s="471">
        <f t="shared" si="7"/>
        <v>0</v>
      </c>
      <c r="K162" s="472"/>
    </row>
    <row r="163" spans="1:11" outlineLevel="2" x14ac:dyDescent="0.25">
      <c r="A163" s="467" t="str">
        <f t="shared" si="6"/>
        <v>Vali siit</v>
      </c>
      <c r="B163" s="467" t="s">
        <v>679</v>
      </c>
      <c r="C163" s="467" t="s">
        <v>1671</v>
      </c>
      <c r="D163" s="467" t="s">
        <v>1808</v>
      </c>
      <c r="E163" s="467" t="s">
        <v>1809</v>
      </c>
      <c r="F163" s="467" t="s">
        <v>1810</v>
      </c>
      <c r="G163" s="471"/>
      <c r="H163" s="471">
        <f>SUMIFS(Omavahelised!F:F,Omavahelised!A:A,A163,Omavahelised!D:D,E163)</f>
        <v>0</v>
      </c>
      <c r="I163" s="471">
        <f>SUMIFS(Sihtrahad!F:F,Sihtrahad!A:A,A163,Sihtrahad!D:D,E163)</f>
        <v>0</v>
      </c>
      <c r="J163" s="471">
        <f t="shared" si="7"/>
        <v>0</v>
      </c>
      <c r="K163" s="472"/>
    </row>
    <row r="164" spans="1:11" outlineLevel="1" x14ac:dyDescent="0.25">
      <c r="A164" s="450"/>
      <c r="B164" s="450" t="s">
        <v>685</v>
      </c>
      <c r="C164" s="450"/>
      <c r="D164" s="450"/>
      <c r="E164" s="450"/>
      <c r="F164" s="450"/>
      <c r="G164" s="451">
        <f>SUBTOTAL(9,G134:G163)</f>
        <v>0</v>
      </c>
      <c r="H164" s="451">
        <f>SUBTOTAL(9,H134:H163)</f>
        <v>0</v>
      </c>
      <c r="I164" s="451">
        <f>SUBTOTAL(9,I134:I163)</f>
        <v>0</v>
      </c>
      <c r="J164" s="451">
        <f>SUBTOTAL(9,J134:J163)</f>
        <v>0</v>
      </c>
      <c r="K164" s="505"/>
    </row>
  </sheetData>
  <autoFilter ref="A9:K47"/>
  <conditionalFormatting sqref="G16">
    <cfRule type="cellIs" dxfId="18" priority="22" operator="greaterThan">
      <formula>$G$4</formula>
    </cfRule>
    <cfRule type="cellIs" dxfId="17" priority="27" operator="greaterThan">
      <formula>$G$2</formula>
    </cfRule>
  </conditionalFormatting>
  <conditionalFormatting sqref="H16:J16">
    <cfRule type="cellIs" dxfId="16" priority="18" operator="greaterThan">
      <formula>$G$4</formula>
    </cfRule>
    <cfRule type="cellIs" dxfId="15" priority="19" operator="greaterThan">
      <formula>$G$2</formula>
    </cfRule>
  </conditionalFormatting>
  <conditionalFormatting sqref="G20">
    <cfRule type="cellIs" dxfId="14" priority="17" operator="lessThan">
      <formula>$G$5</formula>
    </cfRule>
  </conditionalFormatting>
  <conditionalFormatting sqref="H20:J20">
    <cfRule type="cellIs" dxfId="13" priority="16" operator="lessThan">
      <formula>$G$5</formula>
    </cfRule>
  </conditionalFormatting>
  <conditionalFormatting sqref="G22">
    <cfRule type="cellIs" dxfId="12" priority="15" operator="greaterThan">
      <formula>$G$6</formula>
    </cfRule>
  </conditionalFormatting>
  <conditionalFormatting sqref="H22:J22">
    <cfRule type="cellIs" dxfId="11" priority="14" operator="greaterThan">
      <formula>$G$6</formula>
    </cfRule>
  </conditionalFormatting>
  <conditionalFormatting sqref="G24">
    <cfRule type="cellIs" dxfId="10" priority="13" operator="lessThan">
      <formula>$G$7</formula>
    </cfRule>
  </conditionalFormatting>
  <conditionalFormatting sqref="H24:J24">
    <cfRule type="cellIs" dxfId="9" priority="12" operator="lessThan">
      <formula>$G$7</formula>
    </cfRule>
  </conditionalFormatting>
  <conditionalFormatting sqref="G131:J131">
    <cfRule type="cellIs" dxfId="8" priority="11" operator="greaterThan">
      <formula>$G$2</formula>
    </cfRule>
  </conditionalFormatting>
  <conditionalFormatting sqref="G131">
    <cfRule type="cellIs" dxfId="7" priority="8" operator="greaterThan">
      <formula>$G$2</formula>
    </cfRule>
  </conditionalFormatting>
  <conditionalFormatting sqref="H131">
    <cfRule type="cellIs" dxfId="6" priority="7" operator="greaterThan">
      <formula>$H$2</formula>
    </cfRule>
  </conditionalFormatting>
  <conditionalFormatting sqref="I131">
    <cfRule type="cellIs" dxfId="5" priority="6" operator="greaterThan">
      <formula>$I$2</formula>
    </cfRule>
  </conditionalFormatting>
  <conditionalFormatting sqref="J131">
    <cfRule type="cellIs" dxfId="4" priority="5" operator="greaterThan">
      <formula>$J$2</formula>
    </cfRule>
  </conditionalFormatting>
  <conditionalFormatting sqref="G164">
    <cfRule type="cellIs" dxfId="3" priority="4" operator="lessThan">
      <formula>$G$3</formula>
    </cfRule>
  </conditionalFormatting>
  <conditionalFormatting sqref="H164">
    <cfRule type="cellIs" dxfId="2" priority="3" operator="lessThan">
      <formula>$H$3</formula>
    </cfRule>
  </conditionalFormatting>
  <conditionalFormatting sqref="I164">
    <cfRule type="cellIs" dxfId="1" priority="2" operator="lessThan">
      <formula>$I$3</formula>
    </cfRule>
  </conditionalFormatting>
  <conditionalFormatting sqref="J164">
    <cfRule type="cellIs" dxfId="0" priority="1" operator="lessThan">
      <formula>$J$3</formula>
    </cfRule>
  </conditionalFormatting>
  <pageMargins left="0.70866141732283472" right="0.31496062992125984" top="0.43307086614173229" bottom="0.31496062992125984" header="0.27559055118110237" footer="0.31496062992125984"/>
  <pageSetup paperSize="9" scale="48" fitToHeight="0" orientation="landscape" r:id="rId1"/>
  <headerFooter>
    <oddHeader>&amp;R&amp;"Times New Roman,Harilik"Lisa  1 Hallatavad asutused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Koodid!$B:$B</xm:f>
          </x14:formula1>
          <xm:sqref>B1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32"/>
  <sheetViews>
    <sheetView zoomScale="86" zoomScaleNormal="86" workbookViewId="0">
      <selection activeCell="B4" sqref="B4"/>
    </sheetView>
  </sheetViews>
  <sheetFormatPr defaultColWidth="9.140625" defaultRowHeight="15" x14ac:dyDescent="0.25"/>
  <cols>
    <col min="1" max="1" width="24" style="423" customWidth="1"/>
    <col min="2" max="2" width="29.28515625" style="423" customWidth="1"/>
    <col min="3" max="3" width="45.42578125" style="423" customWidth="1"/>
    <col min="4" max="4" width="9.85546875" style="485" customWidth="1"/>
    <col min="5" max="5" width="40" style="423" customWidth="1"/>
    <col min="6" max="6" width="8.42578125" style="485" customWidth="1"/>
    <col min="7" max="7" width="50.140625" style="453" bestFit="1" customWidth="1"/>
    <col min="8" max="11" width="16.42578125" style="423" customWidth="1"/>
    <col min="12" max="12" width="31.5703125" style="423" customWidth="1"/>
    <col min="13" max="13" width="30.42578125" style="424" customWidth="1"/>
    <col min="14" max="18" width="13.140625" style="452" customWidth="1"/>
    <col min="19" max="20" width="15.85546875" style="452" customWidth="1"/>
    <col min="21" max="21" width="12.42578125" style="452" customWidth="1"/>
    <col min="22" max="23" width="16.28515625" style="452" customWidth="1"/>
    <col min="24" max="27" width="12.42578125" style="452" customWidth="1"/>
    <col min="28" max="28" width="23.7109375" style="423" customWidth="1"/>
    <col min="29" max="16384" width="9.140625" style="423"/>
  </cols>
  <sheetData>
    <row r="1" spans="1:12" ht="43.5" thickBot="1" x14ac:dyDescent="0.3">
      <c r="A1" s="483" t="s">
        <v>2181</v>
      </c>
      <c r="B1" s="470" t="s">
        <v>2184</v>
      </c>
      <c r="C1" s="444"/>
      <c r="D1" s="468"/>
      <c r="E1" s="444"/>
      <c r="F1" s="468"/>
      <c r="G1" s="477" t="s">
        <v>1819</v>
      </c>
      <c r="H1" s="478" t="s">
        <v>1821</v>
      </c>
      <c r="I1" s="478" t="s">
        <v>1639</v>
      </c>
      <c r="J1" s="479" t="s">
        <v>1822</v>
      </c>
      <c r="K1" s="480" t="s">
        <v>1820</v>
      </c>
      <c r="L1" s="473"/>
    </row>
    <row r="2" spans="1:12" x14ac:dyDescent="0.25">
      <c r="A2" s="462"/>
      <c r="B2" s="463"/>
      <c r="C2" s="444"/>
      <c r="D2" s="468"/>
      <c r="E2" s="444"/>
      <c r="F2" s="468"/>
      <c r="G2" s="481" t="s">
        <v>668</v>
      </c>
      <c r="H2" s="482">
        <f>SUMIFS(Kontrollnumbrid!$G:$G,Kontrollnumbrid!$A:$A,$B$1,Kontrollnumbrid!$D:$D,$G2)</f>
        <v>0</v>
      </c>
      <c r="I2" s="482">
        <f>SUMIFS(Kontrollnumbrid!H:H,Kontrollnumbrid!$A:$A,$B$1,Kontrollnumbrid!$D:$D,$G2)</f>
        <v>0</v>
      </c>
      <c r="J2" s="482">
        <f>SUMIFS(Kontrollnumbrid!F:F,Kontrollnumbrid!$A:$A,$B$1,Kontrollnumbrid!$D:$D,$G2)</f>
        <v>0</v>
      </c>
      <c r="K2" s="482">
        <f>SUMIFS(Kontrollnumbrid!E:E,Kontrollnumbrid!$A:$A,$B$1,Kontrollnumbrid!$D:$D,$G2)</f>
        <v>0</v>
      </c>
      <c r="L2" s="473"/>
    </row>
    <row r="3" spans="1:12" x14ac:dyDescent="0.25">
      <c r="A3" s="444"/>
      <c r="B3" s="444"/>
      <c r="C3" s="444"/>
      <c r="D3" s="468"/>
      <c r="E3" s="444"/>
      <c r="F3" s="468"/>
      <c r="G3" s="481" t="s">
        <v>679</v>
      </c>
      <c r="H3" s="482">
        <f>SUMIFS(Kontrollnumbrid!$G:$G,Kontrollnumbrid!$A:$A,$B$1,Kontrollnumbrid!$D:$D,$G3)</f>
        <v>0</v>
      </c>
      <c r="I3" s="482">
        <f>SUMIFS(Kontrollnumbrid!H:H,Kontrollnumbrid!$A:$A,$B$1,Kontrollnumbrid!$D:$D,$G3)</f>
        <v>0</v>
      </c>
      <c r="J3" s="482">
        <f>SUMIFS(Kontrollnumbrid!F:F,Kontrollnumbrid!$A:$A,$B$1,Kontrollnumbrid!$D:$D,$G3)</f>
        <v>0</v>
      </c>
      <c r="K3" s="482">
        <f>SUMIFS(Kontrollnumbrid!E:E,Kontrollnumbrid!$A:$A,$B$1,Kontrollnumbrid!$D:$D,$G3)</f>
        <v>0</v>
      </c>
      <c r="L3" s="473"/>
    </row>
    <row r="4" spans="1:12" x14ac:dyDescent="0.25">
      <c r="A4" s="444"/>
      <c r="B4" s="444"/>
      <c r="C4" s="444"/>
      <c r="D4" s="468"/>
      <c r="E4" s="444"/>
      <c r="F4" s="468"/>
      <c r="G4" s="481" t="s">
        <v>800</v>
      </c>
      <c r="H4" s="482">
        <f>SUMIFS(Kontrollnumbrid!$G:$G,Kontrollnumbrid!$A:$A,$B$1,Kontrollnumbrid!$D:$D,$G4)</f>
        <v>0</v>
      </c>
      <c r="I4" s="482">
        <f>SUMIFS(Kontrollnumbrid!H:H,Kontrollnumbrid!$A:$A,$B$1,Kontrollnumbrid!$D:$D,$G4)</f>
        <v>0</v>
      </c>
      <c r="J4" s="482">
        <f>SUMIFS(Kontrollnumbrid!F:F,Kontrollnumbrid!$A:$A,$B$1,Kontrollnumbrid!$D:$D,$G4)</f>
        <v>0</v>
      </c>
      <c r="K4" s="482">
        <f>SUMIFS(Kontrollnumbrid!E:E,Kontrollnumbrid!$A:$A,$B$1,Kontrollnumbrid!$D:$D,$G4)</f>
        <v>0</v>
      </c>
      <c r="L4" s="473"/>
    </row>
    <row r="5" spans="1:12" x14ac:dyDescent="0.25">
      <c r="A5" s="444"/>
      <c r="B5" s="444"/>
      <c r="C5" s="444"/>
      <c r="D5" s="468"/>
      <c r="E5" s="444"/>
      <c r="F5" s="468"/>
      <c r="G5" s="481" t="s">
        <v>987</v>
      </c>
      <c r="H5" s="482">
        <f>SUMIFS(Kontrollnumbrid!$G:$G,Kontrollnumbrid!$A:$A,$B$1,Kontrollnumbrid!$D:$D,$G5)</f>
        <v>0</v>
      </c>
      <c r="I5" s="482">
        <f>SUMIFS(Kontrollnumbrid!H:H,Kontrollnumbrid!$A:$A,$B$1,Kontrollnumbrid!$D:$D,$G5)</f>
        <v>0</v>
      </c>
      <c r="J5" s="482">
        <f>SUMIFS(Kontrollnumbrid!F:F,Kontrollnumbrid!$A:$A,$B$1,Kontrollnumbrid!$D:$D,$G5)</f>
        <v>0</v>
      </c>
      <c r="K5" s="482">
        <f>SUMIFS(Kontrollnumbrid!E:E,Kontrollnumbrid!$A:$A,$B$1,Kontrollnumbrid!$D:$D,$G5)</f>
        <v>0</v>
      </c>
      <c r="L5" s="473"/>
    </row>
    <row r="6" spans="1:12" x14ac:dyDescent="0.25">
      <c r="A6" s="444"/>
      <c r="B6" s="444"/>
      <c r="C6" s="444"/>
      <c r="D6" s="468"/>
      <c r="E6" s="444"/>
      <c r="F6" s="468"/>
      <c r="G6" s="481" t="s">
        <v>802</v>
      </c>
      <c r="H6" s="482">
        <f>SUMIFS(Kontrollnumbrid!$G:$G,Kontrollnumbrid!$A:$A,$B$1,Kontrollnumbrid!$D:$D,$G6)</f>
        <v>0</v>
      </c>
      <c r="I6" s="482">
        <f>SUMIFS(Kontrollnumbrid!H:H,Kontrollnumbrid!$A:$A,$B$1,Kontrollnumbrid!$D:$D,$G6)</f>
        <v>0</v>
      </c>
      <c r="J6" s="482">
        <f>SUMIFS(Kontrollnumbrid!F:F,Kontrollnumbrid!$A:$A,$B$1,Kontrollnumbrid!$D:$D,$G6)</f>
        <v>0</v>
      </c>
      <c r="K6" s="482">
        <f>SUMIFS(Kontrollnumbrid!E:E,Kontrollnumbrid!$A:$A,$B$1,Kontrollnumbrid!$D:$D,$G6)</f>
        <v>0</v>
      </c>
      <c r="L6" s="473"/>
    </row>
    <row r="7" spans="1:12" x14ac:dyDescent="0.25">
      <c r="A7" s="444"/>
      <c r="B7" s="444"/>
      <c r="C7" s="444"/>
      <c r="D7" s="468"/>
      <c r="E7" s="444"/>
      <c r="F7" s="468"/>
      <c r="G7" s="481" t="s">
        <v>1030</v>
      </c>
      <c r="H7" s="482">
        <f>SUMIFS(Kontrollnumbrid!$G:$G,Kontrollnumbrid!$A:$A,$B$1,Kontrollnumbrid!$D:$D,$G7)</f>
        <v>0</v>
      </c>
      <c r="I7" s="482">
        <f>SUMIFS(Kontrollnumbrid!H:H,Kontrollnumbrid!$A:$A,$B$1,Kontrollnumbrid!$D:$D,$G7)</f>
        <v>0</v>
      </c>
      <c r="J7" s="482">
        <f>SUMIFS(Kontrollnumbrid!F:F,Kontrollnumbrid!$A:$A,$B$1,Kontrollnumbrid!$D:$D,$G7)</f>
        <v>0</v>
      </c>
      <c r="K7" s="482">
        <f>SUMIFS(Kontrollnumbrid!E:E,Kontrollnumbrid!$A:$A,$B$1,Kontrollnumbrid!$D:$D,$G7)</f>
        <v>0</v>
      </c>
      <c r="L7" s="473"/>
    </row>
    <row r="8" spans="1:12" x14ac:dyDescent="0.25">
      <c r="A8" s="444"/>
      <c r="B8" s="444"/>
      <c r="C8" s="444"/>
      <c r="D8" s="468"/>
      <c r="E8" s="444"/>
      <c r="F8" s="468"/>
      <c r="G8" s="444"/>
      <c r="H8" s="444"/>
      <c r="I8" s="446"/>
      <c r="J8" s="446"/>
      <c r="K8" s="446"/>
      <c r="L8" s="474"/>
    </row>
    <row r="9" spans="1:12" ht="45" x14ac:dyDescent="0.25">
      <c r="A9" s="504" t="s">
        <v>2182</v>
      </c>
      <c r="B9" s="466" t="s">
        <v>791</v>
      </c>
      <c r="C9" s="466" t="s">
        <v>808</v>
      </c>
      <c r="D9" s="466" t="s">
        <v>2176</v>
      </c>
      <c r="E9" s="466" t="s">
        <v>2177</v>
      </c>
      <c r="F9" s="466" t="s">
        <v>1814</v>
      </c>
      <c r="G9" s="466" t="s">
        <v>1635</v>
      </c>
      <c r="H9" s="475" t="s">
        <v>1811</v>
      </c>
      <c r="I9" s="475" t="s">
        <v>1818</v>
      </c>
      <c r="J9" s="475" t="s">
        <v>1812</v>
      </c>
      <c r="K9" s="475" t="s">
        <v>1813</v>
      </c>
      <c r="L9" s="476" t="s">
        <v>1073</v>
      </c>
    </row>
    <row r="10" spans="1:12" x14ac:dyDescent="0.25">
      <c r="A10" s="467" t="s">
        <v>1641</v>
      </c>
      <c r="B10" s="467" t="s">
        <v>668</v>
      </c>
      <c r="C10" s="467" t="s">
        <v>830</v>
      </c>
      <c r="D10" s="484" t="s">
        <v>894</v>
      </c>
      <c r="E10" s="467" t="s">
        <v>1216</v>
      </c>
      <c r="F10" s="484" t="s">
        <v>31</v>
      </c>
      <c r="G10" s="467" t="s">
        <v>1740</v>
      </c>
      <c r="H10" s="471"/>
      <c r="I10" s="471">
        <v>0</v>
      </c>
      <c r="J10" s="471">
        <v>0</v>
      </c>
      <c r="K10" s="471">
        <f>+H10+J10</f>
        <v>0</v>
      </c>
      <c r="L10" s="472"/>
    </row>
    <row r="11" spans="1:12" x14ac:dyDescent="0.25">
      <c r="A11" s="467" t="s">
        <v>1641</v>
      </c>
      <c r="B11" s="467" t="s">
        <v>668</v>
      </c>
      <c r="C11" s="467" t="s">
        <v>830</v>
      </c>
      <c r="D11" s="484" t="s">
        <v>1177</v>
      </c>
      <c r="E11" s="467" t="s">
        <v>1178</v>
      </c>
      <c r="F11" s="484" t="s">
        <v>1089</v>
      </c>
      <c r="G11" s="467" t="s">
        <v>1825</v>
      </c>
      <c r="H11" s="471"/>
      <c r="I11" s="471">
        <v>0</v>
      </c>
      <c r="J11" s="471">
        <v>0</v>
      </c>
      <c r="K11" s="471">
        <f t="shared" ref="K11:K74" si="0">+H11+J11</f>
        <v>0</v>
      </c>
      <c r="L11" s="472"/>
    </row>
    <row r="12" spans="1:12" x14ac:dyDescent="0.25">
      <c r="A12" s="467" t="s">
        <v>1641</v>
      </c>
      <c r="B12" s="467" t="s">
        <v>668</v>
      </c>
      <c r="C12" s="467" t="s">
        <v>852</v>
      </c>
      <c r="D12" s="484" t="s">
        <v>442</v>
      </c>
      <c r="E12" s="467" t="s">
        <v>443</v>
      </c>
      <c r="F12" s="484" t="s">
        <v>1089</v>
      </c>
      <c r="G12" s="467" t="s">
        <v>1825</v>
      </c>
      <c r="H12" s="471"/>
      <c r="I12" s="471">
        <v>0</v>
      </c>
      <c r="J12" s="471">
        <v>0</v>
      </c>
      <c r="K12" s="471">
        <f t="shared" si="0"/>
        <v>0</v>
      </c>
      <c r="L12" s="472"/>
    </row>
    <row r="13" spans="1:12" x14ac:dyDescent="0.25">
      <c r="A13" s="467" t="s">
        <v>1641</v>
      </c>
      <c r="B13" s="467" t="s">
        <v>668</v>
      </c>
      <c r="C13" s="467" t="s">
        <v>852</v>
      </c>
      <c r="D13" s="484" t="s">
        <v>444</v>
      </c>
      <c r="E13" s="467" t="s">
        <v>1181</v>
      </c>
      <c r="F13" s="484" t="s">
        <v>308</v>
      </c>
      <c r="G13" s="467" t="s">
        <v>1691</v>
      </c>
      <c r="H13" s="471"/>
      <c r="I13" s="471">
        <v>0</v>
      </c>
      <c r="J13" s="471">
        <v>0</v>
      </c>
      <c r="K13" s="471">
        <f t="shared" si="0"/>
        <v>0</v>
      </c>
      <c r="L13" s="472"/>
    </row>
    <row r="14" spans="1:12" x14ac:dyDescent="0.25">
      <c r="A14" s="467" t="s">
        <v>1641</v>
      </c>
      <c r="B14" s="467" t="s">
        <v>668</v>
      </c>
      <c r="C14" s="467" t="s">
        <v>852</v>
      </c>
      <c r="D14" s="484" t="s">
        <v>444</v>
      </c>
      <c r="E14" s="467" t="s">
        <v>1181</v>
      </c>
      <c r="F14" s="484" t="s">
        <v>1088</v>
      </c>
      <c r="G14" s="467" t="s">
        <v>1826</v>
      </c>
      <c r="H14" s="471"/>
      <c r="I14" s="471">
        <v>0</v>
      </c>
      <c r="J14" s="471">
        <v>0</v>
      </c>
      <c r="K14" s="471">
        <f t="shared" si="0"/>
        <v>0</v>
      </c>
      <c r="L14" s="472"/>
    </row>
    <row r="15" spans="1:12" x14ac:dyDescent="0.25">
      <c r="A15" s="467" t="s">
        <v>1641</v>
      </c>
      <c r="B15" s="467" t="s">
        <v>668</v>
      </c>
      <c r="C15" s="467" t="s">
        <v>852</v>
      </c>
      <c r="D15" s="484" t="s">
        <v>444</v>
      </c>
      <c r="E15" s="467" t="s">
        <v>1181</v>
      </c>
      <c r="F15" s="484" t="s">
        <v>1089</v>
      </c>
      <c r="G15" s="467" t="s">
        <v>1825</v>
      </c>
      <c r="H15" s="471"/>
      <c r="I15" s="471">
        <v>0</v>
      </c>
      <c r="J15" s="471">
        <v>0</v>
      </c>
      <c r="K15" s="471">
        <f t="shared" si="0"/>
        <v>0</v>
      </c>
      <c r="L15" s="472"/>
    </row>
    <row r="16" spans="1:12" x14ac:dyDescent="0.25">
      <c r="A16" s="467" t="s">
        <v>1641</v>
      </c>
      <c r="B16" s="467" t="s">
        <v>668</v>
      </c>
      <c r="C16" s="467" t="s">
        <v>852</v>
      </c>
      <c r="D16" s="484" t="s">
        <v>444</v>
      </c>
      <c r="E16" s="467" t="s">
        <v>1181</v>
      </c>
      <c r="F16" s="484" t="s">
        <v>108</v>
      </c>
      <c r="G16" s="467" t="s">
        <v>1777</v>
      </c>
      <c r="H16" s="471"/>
      <c r="I16" s="471">
        <v>0</v>
      </c>
      <c r="J16" s="471">
        <v>0</v>
      </c>
      <c r="K16" s="471">
        <f t="shared" si="0"/>
        <v>0</v>
      </c>
      <c r="L16" s="472"/>
    </row>
    <row r="17" spans="1:12" x14ac:dyDescent="0.25">
      <c r="A17" s="467" t="s">
        <v>1641</v>
      </c>
      <c r="B17" s="467" t="s">
        <v>668</v>
      </c>
      <c r="C17" s="467" t="s">
        <v>852</v>
      </c>
      <c r="D17" s="484" t="s">
        <v>445</v>
      </c>
      <c r="E17" s="467" t="s">
        <v>1183</v>
      </c>
      <c r="F17" s="484" t="s">
        <v>1089</v>
      </c>
      <c r="G17" s="467" t="s">
        <v>1825</v>
      </c>
      <c r="H17" s="471"/>
      <c r="I17" s="471">
        <v>0</v>
      </c>
      <c r="J17" s="471">
        <v>0</v>
      </c>
      <c r="K17" s="471">
        <f t="shared" si="0"/>
        <v>0</v>
      </c>
      <c r="L17" s="472"/>
    </row>
    <row r="18" spans="1:12" x14ac:dyDescent="0.25">
      <c r="A18" s="467" t="s">
        <v>1641</v>
      </c>
      <c r="B18" s="467" t="s">
        <v>668</v>
      </c>
      <c r="C18" s="467" t="s">
        <v>852</v>
      </c>
      <c r="D18" s="484" t="s">
        <v>446</v>
      </c>
      <c r="E18" s="467" t="s">
        <v>1184</v>
      </c>
      <c r="F18" s="484" t="s">
        <v>1089</v>
      </c>
      <c r="G18" s="467" t="s">
        <v>1825</v>
      </c>
      <c r="H18" s="471"/>
      <c r="I18" s="471">
        <v>0</v>
      </c>
      <c r="J18" s="471">
        <v>0</v>
      </c>
      <c r="K18" s="471">
        <f t="shared" si="0"/>
        <v>0</v>
      </c>
      <c r="L18" s="472"/>
    </row>
    <row r="19" spans="1:12" x14ac:dyDescent="0.25">
      <c r="A19" s="467" t="s">
        <v>1641</v>
      </c>
      <c r="B19" s="467" t="s">
        <v>668</v>
      </c>
      <c r="C19" s="467" t="s">
        <v>852</v>
      </c>
      <c r="D19" s="484" t="s">
        <v>447</v>
      </c>
      <c r="E19" s="467" t="s">
        <v>448</v>
      </c>
      <c r="F19" s="484" t="s">
        <v>1089</v>
      </c>
      <c r="G19" s="467" t="s">
        <v>1825</v>
      </c>
      <c r="H19" s="471"/>
      <c r="I19" s="471">
        <v>0</v>
      </c>
      <c r="J19" s="471">
        <v>0</v>
      </c>
      <c r="K19" s="471">
        <f t="shared" si="0"/>
        <v>0</v>
      </c>
      <c r="L19" s="472"/>
    </row>
    <row r="20" spans="1:12" x14ac:dyDescent="0.25">
      <c r="A20" s="467" t="s">
        <v>1641</v>
      </c>
      <c r="B20" s="467" t="s">
        <v>668</v>
      </c>
      <c r="C20" s="467" t="s">
        <v>852</v>
      </c>
      <c r="D20" s="484" t="s">
        <v>447</v>
      </c>
      <c r="E20" s="467" t="s">
        <v>448</v>
      </c>
      <c r="F20" s="484" t="s">
        <v>1091</v>
      </c>
      <c r="G20" s="467" t="s">
        <v>1827</v>
      </c>
      <c r="H20" s="471"/>
      <c r="I20" s="471">
        <v>0</v>
      </c>
      <c r="J20" s="471">
        <v>0</v>
      </c>
      <c r="K20" s="471">
        <f t="shared" si="0"/>
        <v>0</v>
      </c>
      <c r="L20" s="472"/>
    </row>
    <row r="21" spans="1:12" x14ac:dyDescent="0.25">
      <c r="A21" s="467" t="s">
        <v>1641</v>
      </c>
      <c r="B21" s="467" t="s">
        <v>668</v>
      </c>
      <c r="C21" s="467" t="s">
        <v>852</v>
      </c>
      <c r="D21" s="484" t="s">
        <v>449</v>
      </c>
      <c r="E21" s="467" t="s">
        <v>1185</v>
      </c>
      <c r="F21" s="484" t="s">
        <v>1089</v>
      </c>
      <c r="G21" s="467" t="s">
        <v>1825</v>
      </c>
      <c r="H21" s="471"/>
      <c r="I21" s="471">
        <v>0</v>
      </c>
      <c r="J21" s="471">
        <v>0</v>
      </c>
      <c r="K21" s="471">
        <f t="shared" si="0"/>
        <v>0</v>
      </c>
      <c r="L21" s="472"/>
    </row>
    <row r="22" spans="1:12" x14ac:dyDescent="0.25">
      <c r="A22" s="467" t="s">
        <v>1641</v>
      </c>
      <c r="B22" s="467" t="s">
        <v>668</v>
      </c>
      <c r="C22" s="467" t="s">
        <v>852</v>
      </c>
      <c r="D22" s="484" t="s">
        <v>449</v>
      </c>
      <c r="E22" s="467" t="s">
        <v>1185</v>
      </c>
      <c r="F22" s="484" t="s">
        <v>1091</v>
      </c>
      <c r="G22" s="467" t="s">
        <v>1827</v>
      </c>
      <c r="H22" s="471"/>
      <c r="I22" s="471">
        <v>0</v>
      </c>
      <c r="J22" s="471">
        <v>0</v>
      </c>
      <c r="K22" s="471">
        <f t="shared" si="0"/>
        <v>0</v>
      </c>
      <c r="L22" s="472"/>
    </row>
    <row r="23" spans="1:12" x14ac:dyDescent="0.25">
      <c r="A23" s="467" t="s">
        <v>1641</v>
      </c>
      <c r="B23" s="467" t="s">
        <v>668</v>
      </c>
      <c r="C23" s="467" t="s">
        <v>852</v>
      </c>
      <c r="D23" s="484" t="s">
        <v>450</v>
      </c>
      <c r="E23" s="467" t="s">
        <v>1186</v>
      </c>
      <c r="F23" s="484" t="s">
        <v>1089</v>
      </c>
      <c r="G23" s="467" t="s">
        <v>1825</v>
      </c>
      <c r="H23" s="471"/>
      <c r="I23" s="471">
        <v>0</v>
      </c>
      <c r="J23" s="471">
        <v>0</v>
      </c>
      <c r="K23" s="471">
        <f t="shared" si="0"/>
        <v>0</v>
      </c>
      <c r="L23" s="472"/>
    </row>
    <row r="24" spans="1:12" x14ac:dyDescent="0.25">
      <c r="A24" s="467" t="s">
        <v>1641</v>
      </c>
      <c r="B24" s="467" t="s">
        <v>668</v>
      </c>
      <c r="C24" s="467" t="s">
        <v>852</v>
      </c>
      <c r="D24" s="484" t="s">
        <v>451</v>
      </c>
      <c r="E24" s="467" t="s">
        <v>1179</v>
      </c>
      <c r="F24" s="484" t="s">
        <v>1084</v>
      </c>
      <c r="G24" s="467" t="s">
        <v>1828</v>
      </c>
      <c r="H24" s="471"/>
      <c r="I24" s="471">
        <v>0</v>
      </c>
      <c r="J24" s="471">
        <v>0</v>
      </c>
      <c r="K24" s="471">
        <f t="shared" si="0"/>
        <v>0</v>
      </c>
      <c r="L24" s="472"/>
    </row>
    <row r="25" spans="1:12" x14ac:dyDescent="0.25">
      <c r="A25" s="467" t="s">
        <v>1641</v>
      </c>
      <c r="B25" s="467" t="s">
        <v>668</v>
      </c>
      <c r="C25" s="467" t="s">
        <v>852</v>
      </c>
      <c r="D25" s="484" t="s">
        <v>452</v>
      </c>
      <c r="E25" s="467" t="s">
        <v>1191</v>
      </c>
      <c r="F25" s="484" t="s">
        <v>1092</v>
      </c>
      <c r="G25" s="467" t="s">
        <v>1829</v>
      </c>
      <c r="H25" s="471"/>
      <c r="I25" s="471">
        <v>0</v>
      </c>
      <c r="J25" s="471">
        <v>0</v>
      </c>
      <c r="K25" s="471">
        <f t="shared" si="0"/>
        <v>0</v>
      </c>
      <c r="L25" s="472"/>
    </row>
    <row r="26" spans="1:12" x14ac:dyDescent="0.25">
      <c r="A26" s="467" t="s">
        <v>1641</v>
      </c>
      <c r="B26" s="467" t="s">
        <v>668</v>
      </c>
      <c r="C26" s="467" t="s">
        <v>852</v>
      </c>
      <c r="D26" s="484" t="s">
        <v>453</v>
      </c>
      <c r="E26" s="467" t="s">
        <v>1187</v>
      </c>
      <c r="F26" s="484" t="s">
        <v>1089</v>
      </c>
      <c r="G26" s="467" t="s">
        <v>1825</v>
      </c>
      <c r="H26" s="471"/>
      <c r="I26" s="471">
        <v>0</v>
      </c>
      <c r="J26" s="471">
        <v>0</v>
      </c>
      <c r="K26" s="471">
        <f t="shared" si="0"/>
        <v>0</v>
      </c>
      <c r="L26" s="472"/>
    </row>
    <row r="27" spans="1:12" x14ac:dyDescent="0.25">
      <c r="A27" s="467" t="s">
        <v>1641</v>
      </c>
      <c r="B27" s="467" t="s">
        <v>668</v>
      </c>
      <c r="C27" s="467" t="s">
        <v>852</v>
      </c>
      <c r="D27" s="484" t="s">
        <v>454</v>
      </c>
      <c r="E27" s="467" t="s">
        <v>1180</v>
      </c>
      <c r="F27" s="484" t="s">
        <v>1085</v>
      </c>
      <c r="G27" s="467" t="s">
        <v>1830</v>
      </c>
      <c r="H27" s="471"/>
      <c r="I27" s="471">
        <v>0</v>
      </c>
      <c r="J27" s="471">
        <v>0</v>
      </c>
      <c r="K27" s="471">
        <f t="shared" si="0"/>
        <v>0</v>
      </c>
      <c r="L27" s="472"/>
    </row>
    <row r="28" spans="1:12" x14ac:dyDescent="0.25">
      <c r="A28" s="467" t="s">
        <v>1641</v>
      </c>
      <c r="B28" s="467" t="s">
        <v>668</v>
      </c>
      <c r="C28" s="467" t="s">
        <v>852</v>
      </c>
      <c r="D28" s="484" t="s">
        <v>454</v>
      </c>
      <c r="E28" s="467" t="s">
        <v>1180</v>
      </c>
      <c r="F28" s="484" t="s">
        <v>1089</v>
      </c>
      <c r="G28" s="467" t="s">
        <v>1825</v>
      </c>
      <c r="H28" s="471"/>
      <c r="I28" s="471">
        <v>0</v>
      </c>
      <c r="J28" s="471">
        <v>0</v>
      </c>
      <c r="K28" s="471">
        <f t="shared" si="0"/>
        <v>0</v>
      </c>
      <c r="L28" s="472"/>
    </row>
    <row r="29" spans="1:12" x14ac:dyDescent="0.25">
      <c r="A29" s="467" t="s">
        <v>1641</v>
      </c>
      <c r="B29" s="467" t="s">
        <v>668</v>
      </c>
      <c r="C29" s="467" t="s">
        <v>852</v>
      </c>
      <c r="D29" s="484" t="s">
        <v>455</v>
      </c>
      <c r="E29" s="467" t="s">
        <v>1188</v>
      </c>
      <c r="F29" s="484" t="s">
        <v>1089</v>
      </c>
      <c r="G29" s="467" t="s">
        <v>1825</v>
      </c>
      <c r="H29" s="471"/>
      <c r="I29" s="471">
        <v>0</v>
      </c>
      <c r="J29" s="471">
        <v>0</v>
      </c>
      <c r="K29" s="471">
        <f t="shared" si="0"/>
        <v>0</v>
      </c>
      <c r="L29" s="472"/>
    </row>
    <row r="30" spans="1:12" x14ac:dyDescent="0.25">
      <c r="A30" s="467" t="s">
        <v>1641</v>
      </c>
      <c r="B30" s="467" t="s">
        <v>668</v>
      </c>
      <c r="C30" s="467" t="s">
        <v>852</v>
      </c>
      <c r="D30" s="484" t="s">
        <v>455</v>
      </c>
      <c r="E30" s="467" t="s">
        <v>1188</v>
      </c>
      <c r="F30" s="484" t="s">
        <v>1091</v>
      </c>
      <c r="G30" s="467" t="s">
        <v>1827</v>
      </c>
      <c r="H30" s="471"/>
      <c r="I30" s="471">
        <v>0</v>
      </c>
      <c r="J30" s="471">
        <v>0</v>
      </c>
      <c r="K30" s="471">
        <f t="shared" si="0"/>
        <v>0</v>
      </c>
      <c r="L30" s="472"/>
    </row>
    <row r="31" spans="1:12" x14ac:dyDescent="0.25">
      <c r="A31" s="467" t="s">
        <v>1641</v>
      </c>
      <c r="B31" s="467" t="s">
        <v>668</v>
      </c>
      <c r="C31" s="467" t="s">
        <v>852</v>
      </c>
      <c r="D31" s="484" t="s">
        <v>1090</v>
      </c>
      <c r="E31" s="467" t="s">
        <v>1189</v>
      </c>
      <c r="F31" s="484" t="s">
        <v>1089</v>
      </c>
      <c r="G31" s="467" t="s">
        <v>1825</v>
      </c>
      <c r="H31" s="471"/>
      <c r="I31" s="471">
        <v>0</v>
      </c>
      <c r="J31" s="471">
        <v>0</v>
      </c>
      <c r="K31" s="471">
        <f t="shared" si="0"/>
        <v>0</v>
      </c>
      <c r="L31" s="472"/>
    </row>
    <row r="32" spans="1:12" x14ac:dyDescent="0.25">
      <c r="A32" s="467" t="s">
        <v>1641</v>
      </c>
      <c r="B32" s="467" t="s">
        <v>668</v>
      </c>
      <c r="C32" s="467" t="s">
        <v>852</v>
      </c>
      <c r="D32" s="484" t="s">
        <v>1090</v>
      </c>
      <c r="E32" s="467" t="s">
        <v>1189</v>
      </c>
      <c r="F32" s="484" t="s">
        <v>1091</v>
      </c>
      <c r="G32" s="467" t="s">
        <v>1827</v>
      </c>
      <c r="H32" s="471"/>
      <c r="I32" s="471">
        <v>0</v>
      </c>
      <c r="J32" s="471">
        <v>0</v>
      </c>
      <c r="K32" s="471">
        <f t="shared" si="0"/>
        <v>0</v>
      </c>
      <c r="L32" s="472"/>
    </row>
    <row r="33" spans="1:12" x14ac:dyDescent="0.25">
      <c r="A33" s="467" t="s">
        <v>1641</v>
      </c>
      <c r="B33" s="467" t="s">
        <v>668</v>
      </c>
      <c r="C33" s="467" t="s">
        <v>852</v>
      </c>
      <c r="D33" s="484" t="s">
        <v>1086</v>
      </c>
      <c r="E33" s="467" t="s">
        <v>1182</v>
      </c>
      <c r="F33" s="484" t="s">
        <v>308</v>
      </c>
      <c r="G33" s="467" t="s">
        <v>1691</v>
      </c>
      <c r="H33" s="471"/>
      <c r="I33" s="471">
        <v>0</v>
      </c>
      <c r="J33" s="471">
        <v>0</v>
      </c>
      <c r="K33" s="471">
        <f t="shared" si="0"/>
        <v>0</v>
      </c>
      <c r="L33" s="472"/>
    </row>
    <row r="34" spans="1:12" x14ac:dyDescent="0.25">
      <c r="A34" s="467" t="s">
        <v>1641</v>
      </c>
      <c r="B34" s="467" t="s">
        <v>668</v>
      </c>
      <c r="C34" s="467" t="s">
        <v>852</v>
      </c>
      <c r="D34" s="484" t="s">
        <v>1086</v>
      </c>
      <c r="E34" s="467" t="s">
        <v>1182</v>
      </c>
      <c r="F34" s="484" t="s">
        <v>1087</v>
      </c>
      <c r="G34" s="467" t="s">
        <v>1831</v>
      </c>
      <c r="H34" s="471"/>
      <c r="I34" s="471">
        <v>0</v>
      </c>
      <c r="J34" s="471">
        <v>0</v>
      </c>
      <c r="K34" s="471">
        <f t="shared" si="0"/>
        <v>0</v>
      </c>
      <c r="L34" s="472"/>
    </row>
    <row r="35" spans="1:12" x14ac:dyDescent="0.25">
      <c r="A35" s="467" t="s">
        <v>1641</v>
      </c>
      <c r="B35" s="467" t="s">
        <v>668</v>
      </c>
      <c r="C35" s="467" t="s">
        <v>852</v>
      </c>
      <c r="D35" s="484" t="s">
        <v>1086</v>
      </c>
      <c r="E35" s="467" t="s">
        <v>1182</v>
      </c>
      <c r="F35" s="484" t="s">
        <v>1088</v>
      </c>
      <c r="G35" s="467" t="s">
        <v>1826</v>
      </c>
      <c r="H35" s="471"/>
      <c r="I35" s="471">
        <v>0</v>
      </c>
      <c r="J35" s="471">
        <v>0</v>
      </c>
      <c r="K35" s="471">
        <f t="shared" si="0"/>
        <v>0</v>
      </c>
      <c r="L35" s="472"/>
    </row>
    <row r="36" spans="1:12" x14ac:dyDescent="0.25">
      <c r="A36" s="467" t="s">
        <v>1641</v>
      </c>
      <c r="B36" s="467" t="s">
        <v>668</v>
      </c>
      <c r="C36" s="467" t="s">
        <v>852</v>
      </c>
      <c r="D36" s="484" t="s">
        <v>1086</v>
      </c>
      <c r="E36" s="467" t="s">
        <v>1182</v>
      </c>
      <c r="F36" s="484" t="s">
        <v>993</v>
      </c>
      <c r="G36" s="467" t="s">
        <v>1832</v>
      </c>
      <c r="H36" s="471"/>
      <c r="I36" s="471">
        <v>0</v>
      </c>
      <c r="J36" s="471">
        <v>0</v>
      </c>
      <c r="K36" s="471">
        <f t="shared" si="0"/>
        <v>0</v>
      </c>
      <c r="L36" s="472"/>
    </row>
    <row r="37" spans="1:12" x14ac:dyDescent="0.25">
      <c r="A37" s="467" t="s">
        <v>1641</v>
      </c>
      <c r="B37" s="467" t="s">
        <v>668</v>
      </c>
      <c r="C37" s="467" t="s">
        <v>852</v>
      </c>
      <c r="D37" s="484" t="s">
        <v>456</v>
      </c>
      <c r="E37" s="467" t="s">
        <v>1190</v>
      </c>
      <c r="F37" s="484" t="s">
        <v>1089</v>
      </c>
      <c r="G37" s="467" t="s">
        <v>1825</v>
      </c>
      <c r="H37" s="471"/>
      <c r="I37" s="471">
        <v>0</v>
      </c>
      <c r="J37" s="471">
        <v>0</v>
      </c>
      <c r="K37" s="471">
        <f t="shared" si="0"/>
        <v>0</v>
      </c>
      <c r="L37" s="472"/>
    </row>
    <row r="38" spans="1:12" x14ac:dyDescent="0.25">
      <c r="A38" s="467" t="s">
        <v>1641</v>
      </c>
      <c r="B38" s="467" t="s">
        <v>668</v>
      </c>
      <c r="C38" s="467" t="s">
        <v>852</v>
      </c>
      <c r="D38" s="484" t="s">
        <v>457</v>
      </c>
      <c r="E38" s="467" t="s">
        <v>458</v>
      </c>
      <c r="F38" s="484" t="s">
        <v>1089</v>
      </c>
      <c r="G38" s="467" t="s">
        <v>1825</v>
      </c>
      <c r="H38" s="471"/>
      <c r="I38" s="471">
        <v>0</v>
      </c>
      <c r="J38" s="471">
        <v>0</v>
      </c>
      <c r="K38" s="471">
        <f t="shared" si="0"/>
        <v>0</v>
      </c>
      <c r="L38" s="472"/>
    </row>
    <row r="39" spans="1:12" x14ac:dyDescent="0.25">
      <c r="A39" s="467" t="s">
        <v>1641</v>
      </c>
      <c r="B39" s="467" t="s">
        <v>668</v>
      </c>
      <c r="C39" s="467" t="s">
        <v>839</v>
      </c>
      <c r="D39" s="484" t="s">
        <v>863</v>
      </c>
      <c r="E39" s="467" t="s">
        <v>1192</v>
      </c>
      <c r="F39" s="484" t="s">
        <v>1089</v>
      </c>
      <c r="G39" s="467" t="s">
        <v>1825</v>
      </c>
      <c r="H39" s="471"/>
      <c r="I39" s="471">
        <v>0</v>
      </c>
      <c r="J39" s="471">
        <v>0</v>
      </c>
      <c r="K39" s="471">
        <f t="shared" si="0"/>
        <v>0</v>
      </c>
      <c r="L39" s="472"/>
    </row>
    <row r="40" spans="1:12" x14ac:dyDescent="0.25">
      <c r="A40" s="467" t="s">
        <v>1641</v>
      </c>
      <c r="B40" s="467" t="s">
        <v>679</v>
      </c>
      <c r="C40" s="467" t="s">
        <v>852</v>
      </c>
      <c r="D40" s="484" t="s">
        <v>1078</v>
      </c>
      <c r="E40" s="467" t="s">
        <v>1193</v>
      </c>
      <c r="F40" s="484" t="s">
        <v>641</v>
      </c>
      <c r="G40" s="467" t="s">
        <v>1804</v>
      </c>
      <c r="H40" s="471"/>
      <c r="I40" s="471">
        <v>0</v>
      </c>
      <c r="J40" s="471">
        <v>0</v>
      </c>
      <c r="K40" s="471">
        <f t="shared" si="0"/>
        <v>0</v>
      </c>
      <c r="L40" s="472"/>
    </row>
    <row r="41" spans="1:12" x14ac:dyDescent="0.25">
      <c r="A41" s="467" t="s">
        <v>864</v>
      </c>
      <c r="B41" s="467" t="s">
        <v>800</v>
      </c>
      <c r="C41" s="467" t="s">
        <v>830</v>
      </c>
      <c r="D41" s="484" t="s">
        <v>1833</v>
      </c>
      <c r="E41" s="467" t="s">
        <v>1834</v>
      </c>
      <c r="F41" s="484" t="s">
        <v>118</v>
      </c>
      <c r="G41" s="467" t="s">
        <v>1664</v>
      </c>
      <c r="H41" s="471"/>
      <c r="I41" s="471">
        <v>0</v>
      </c>
      <c r="J41" s="471">
        <v>0</v>
      </c>
      <c r="K41" s="471">
        <f t="shared" si="0"/>
        <v>0</v>
      </c>
      <c r="L41" s="472"/>
    </row>
    <row r="42" spans="1:12" x14ac:dyDescent="0.25">
      <c r="A42" s="467" t="s">
        <v>864</v>
      </c>
      <c r="B42" s="467" t="s">
        <v>800</v>
      </c>
      <c r="C42" s="467" t="s">
        <v>980</v>
      </c>
      <c r="D42" s="484" t="s">
        <v>1835</v>
      </c>
      <c r="E42" s="467" t="s">
        <v>1835</v>
      </c>
      <c r="F42" s="484" t="s">
        <v>114</v>
      </c>
      <c r="G42" s="467" t="s">
        <v>115</v>
      </c>
      <c r="H42" s="471"/>
      <c r="I42" s="471">
        <v>0</v>
      </c>
      <c r="J42" s="471">
        <v>0</v>
      </c>
      <c r="K42" s="471">
        <f t="shared" si="0"/>
        <v>0</v>
      </c>
      <c r="L42" s="472"/>
    </row>
    <row r="43" spans="1:12" x14ac:dyDescent="0.25">
      <c r="A43" s="467" t="s">
        <v>864</v>
      </c>
      <c r="B43" s="467" t="s">
        <v>802</v>
      </c>
      <c r="C43" s="467" t="s">
        <v>1836</v>
      </c>
      <c r="D43" s="484" t="s">
        <v>1146</v>
      </c>
      <c r="E43" s="467" t="s">
        <v>1507</v>
      </c>
      <c r="F43" s="484" t="s">
        <v>803</v>
      </c>
      <c r="G43" s="467" t="s">
        <v>1676</v>
      </c>
      <c r="H43" s="471"/>
      <c r="I43" s="471">
        <v>0</v>
      </c>
      <c r="J43" s="471">
        <v>0</v>
      </c>
      <c r="K43" s="471">
        <f t="shared" si="0"/>
        <v>0</v>
      </c>
      <c r="L43" s="472"/>
    </row>
    <row r="44" spans="1:12" x14ac:dyDescent="0.25">
      <c r="A44" s="467" t="s">
        <v>864</v>
      </c>
      <c r="B44" s="467" t="s">
        <v>1030</v>
      </c>
      <c r="C44" s="467" t="s">
        <v>1836</v>
      </c>
      <c r="D44" s="484" t="s">
        <v>1835</v>
      </c>
      <c r="E44" s="467" t="s">
        <v>1835</v>
      </c>
      <c r="F44" s="484" t="s">
        <v>1082</v>
      </c>
      <c r="G44" s="467" t="s">
        <v>1677</v>
      </c>
      <c r="H44" s="471"/>
      <c r="I44" s="471">
        <v>0</v>
      </c>
      <c r="J44" s="471">
        <v>0</v>
      </c>
      <c r="K44" s="471">
        <f t="shared" si="0"/>
        <v>0</v>
      </c>
      <c r="L44" s="472"/>
    </row>
    <row r="45" spans="1:12" x14ac:dyDescent="0.25">
      <c r="A45" s="467" t="s">
        <v>864</v>
      </c>
      <c r="B45" s="467" t="s">
        <v>668</v>
      </c>
      <c r="C45" s="467" t="s">
        <v>865</v>
      </c>
      <c r="D45" s="484" t="s">
        <v>866</v>
      </c>
      <c r="E45" s="467" t="s">
        <v>1194</v>
      </c>
      <c r="F45" s="484" t="s">
        <v>1089</v>
      </c>
      <c r="G45" s="467" t="s">
        <v>1825</v>
      </c>
      <c r="H45" s="471"/>
      <c r="I45" s="471">
        <v>0</v>
      </c>
      <c r="J45" s="471">
        <v>0</v>
      </c>
      <c r="K45" s="471">
        <f t="shared" si="0"/>
        <v>0</v>
      </c>
      <c r="L45" s="472"/>
    </row>
    <row r="46" spans="1:12" x14ac:dyDescent="0.25">
      <c r="A46" s="467" t="s">
        <v>864</v>
      </c>
      <c r="B46" s="467" t="s">
        <v>668</v>
      </c>
      <c r="C46" s="467" t="s">
        <v>865</v>
      </c>
      <c r="D46" s="484" t="s">
        <v>867</v>
      </c>
      <c r="E46" s="467" t="s">
        <v>1195</v>
      </c>
      <c r="F46" s="484" t="s">
        <v>1089</v>
      </c>
      <c r="G46" s="467" t="s">
        <v>1825</v>
      </c>
      <c r="H46" s="471"/>
      <c r="I46" s="471">
        <v>0</v>
      </c>
      <c r="J46" s="471">
        <v>0</v>
      </c>
      <c r="K46" s="471">
        <f t="shared" si="0"/>
        <v>0</v>
      </c>
      <c r="L46" s="472"/>
    </row>
    <row r="47" spans="1:12" x14ac:dyDescent="0.25">
      <c r="A47" s="467" t="s">
        <v>864</v>
      </c>
      <c r="B47" s="467" t="s">
        <v>668</v>
      </c>
      <c r="C47" s="467" t="s">
        <v>865</v>
      </c>
      <c r="D47" s="484" t="s">
        <v>868</v>
      </c>
      <c r="E47" s="467" t="s">
        <v>1196</v>
      </c>
      <c r="F47" s="484" t="s">
        <v>1089</v>
      </c>
      <c r="G47" s="467" t="s">
        <v>1825</v>
      </c>
      <c r="H47" s="471"/>
      <c r="I47" s="471">
        <v>0</v>
      </c>
      <c r="J47" s="471">
        <v>0</v>
      </c>
      <c r="K47" s="471">
        <f t="shared" si="0"/>
        <v>0</v>
      </c>
      <c r="L47" s="472"/>
    </row>
    <row r="48" spans="1:12" x14ac:dyDescent="0.25">
      <c r="A48" s="467" t="s">
        <v>864</v>
      </c>
      <c r="B48" s="467" t="s">
        <v>668</v>
      </c>
      <c r="C48" s="467" t="s">
        <v>865</v>
      </c>
      <c r="D48" s="484" t="s">
        <v>869</v>
      </c>
      <c r="E48" s="467" t="s">
        <v>1197</v>
      </c>
      <c r="F48" s="484" t="s">
        <v>1089</v>
      </c>
      <c r="G48" s="467" t="s">
        <v>1825</v>
      </c>
      <c r="H48" s="471"/>
      <c r="I48" s="471">
        <v>0</v>
      </c>
      <c r="J48" s="471">
        <v>0</v>
      </c>
      <c r="K48" s="471">
        <f t="shared" si="0"/>
        <v>0</v>
      </c>
      <c r="L48" s="472"/>
    </row>
    <row r="49" spans="1:12" x14ac:dyDescent="0.25">
      <c r="A49" s="467" t="s">
        <v>864</v>
      </c>
      <c r="B49" s="467" t="s">
        <v>668</v>
      </c>
      <c r="C49" s="467" t="s">
        <v>865</v>
      </c>
      <c r="D49" s="484" t="s">
        <v>869</v>
      </c>
      <c r="E49" s="467" t="s">
        <v>1197</v>
      </c>
      <c r="F49" s="484" t="s">
        <v>1093</v>
      </c>
      <c r="G49" s="467" t="s">
        <v>1837</v>
      </c>
      <c r="H49" s="471"/>
      <c r="I49" s="471">
        <v>0</v>
      </c>
      <c r="J49" s="471">
        <v>0</v>
      </c>
      <c r="K49" s="471">
        <f t="shared" si="0"/>
        <v>0</v>
      </c>
      <c r="L49" s="472"/>
    </row>
    <row r="50" spans="1:12" x14ac:dyDescent="0.25">
      <c r="A50" s="467" t="s">
        <v>864</v>
      </c>
      <c r="B50" s="467" t="s">
        <v>668</v>
      </c>
      <c r="C50" s="467" t="s">
        <v>830</v>
      </c>
      <c r="D50" s="484" t="s">
        <v>870</v>
      </c>
      <c r="E50" s="467" t="s">
        <v>1199</v>
      </c>
      <c r="F50" s="484" t="s">
        <v>1089</v>
      </c>
      <c r="G50" s="467" t="s">
        <v>1825</v>
      </c>
      <c r="H50" s="471"/>
      <c r="I50" s="471">
        <v>0</v>
      </c>
      <c r="J50" s="471">
        <v>0</v>
      </c>
      <c r="K50" s="471">
        <f>+H50+J50</f>
        <v>0</v>
      </c>
      <c r="L50" s="472"/>
    </row>
    <row r="51" spans="1:12" x14ac:dyDescent="0.25">
      <c r="A51" s="467" t="s">
        <v>864</v>
      </c>
      <c r="B51" s="467" t="s">
        <v>668</v>
      </c>
      <c r="C51" s="467" t="s">
        <v>830</v>
      </c>
      <c r="D51" s="484" t="s">
        <v>871</v>
      </c>
      <c r="E51" s="467" t="s">
        <v>1200</v>
      </c>
      <c r="F51" s="484" t="s">
        <v>1089</v>
      </c>
      <c r="G51" s="467" t="s">
        <v>1825</v>
      </c>
      <c r="H51" s="471"/>
      <c r="I51" s="471">
        <v>0</v>
      </c>
      <c r="J51" s="471">
        <v>0</v>
      </c>
      <c r="K51" s="471">
        <f t="shared" si="0"/>
        <v>0</v>
      </c>
      <c r="L51" s="472"/>
    </row>
    <row r="52" spans="1:12" x14ac:dyDescent="0.25">
      <c r="A52" s="467" t="s">
        <v>864</v>
      </c>
      <c r="B52" s="467" t="s">
        <v>668</v>
      </c>
      <c r="C52" s="467" t="s">
        <v>830</v>
      </c>
      <c r="D52" s="484" t="s">
        <v>872</v>
      </c>
      <c r="E52" s="467" t="s">
        <v>1201</v>
      </c>
      <c r="F52" s="484" t="s">
        <v>1089</v>
      </c>
      <c r="G52" s="467" t="s">
        <v>1825</v>
      </c>
      <c r="H52" s="471"/>
      <c r="I52" s="471">
        <v>0</v>
      </c>
      <c r="J52" s="471">
        <v>0</v>
      </c>
      <c r="K52" s="471">
        <f t="shared" si="0"/>
        <v>0</v>
      </c>
      <c r="L52" s="472"/>
    </row>
    <row r="53" spans="1:12" x14ac:dyDescent="0.25">
      <c r="A53" s="467" t="s">
        <v>864</v>
      </c>
      <c r="B53" s="467" t="s">
        <v>668</v>
      </c>
      <c r="C53" s="467" t="s">
        <v>830</v>
      </c>
      <c r="D53" s="484" t="s">
        <v>873</v>
      </c>
      <c r="E53" s="467" t="s">
        <v>1202</v>
      </c>
      <c r="F53" s="484" t="s">
        <v>1089</v>
      </c>
      <c r="G53" s="467" t="s">
        <v>1825</v>
      </c>
      <c r="H53" s="471"/>
      <c r="I53" s="471">
        <v>0</v>
      </c>
      <c r="J53" s="471">
        <v>0</v>
      </c>
      <c r="K53" s="471">
        <f t="shared" si="0"/>
        <v>0</v>
      </c>
      <c r="L53" s="472"/>
    </row>
    <row r="54" spans="1:12" x14ac:dyDescent="0.25">
      <c r="A54" s="467" t="s">
        <v>864</v>
      </c>
      <c r="B54" s="467" t="s">
        <v>668</v>
      </c>
      <c r="C54" s="467" t="s">
        <v>830</v>
      </c>
      <c r="D54" s="484" t="s">
        <v>874</v>
      </c>
      <c r="E54" s="467" t="s">
        <v>1203</v>
      </c>
      <c r="F54" s="484" t="s">
        <v>1089</v>
      </c>
      <c r="G54" s="467" t="s">
        <v>1825</v>
      </c>
      <c r="H54" s="471"/>
      <c r="I54" s="471">
        <v>0</v>
      </c>
      <c r="J54" s="471">
        <v>0</v>
      </c>
      <c r="K54" s="471">
        <f t="shared" si="0"/>
        <v>0</v>
      </c>
      <c r="L54" s="472"/>
    </row>
    <row r="55" spans="1:12" x14ac:dyDescent="0.25">
      <c r="A55" s="467" t="s">
        <v>864</v>
      </c>
      <c r="B55" s="467" t="s">
        <v>668</v>
      </c>
      <c r="C55" s="467" t="s">
        <v>830</v>
      </c>
      <c r="D55" s="484" t="s">
        <v>875</v>
      </c>
      <c r="E55" s="467" t="s">
        <v>1204</v>
      </c>
      <c r="F55" s="484" t="s">
        <v>1089</v>
      </c>
      <c r="G55" s="467" t="s">
        <v>1825</v>
      </c>
      <c r="H55" s="471"/>
      <c r="I55" s="471">
        <v>0</v>
      </c>
      <c r="J55" s="471">
        <v>0</v>
      </c>
      <c r="K55" s="471">
        <f t="shared" si="0"/>
        <v>0</v>
      </c>
      <c r="L55" s="472"/>
    </row>
    <row r="56" spans="1:12" x14ac:dyDescent="0.25">
      <c r="A56" s="467" t="s">
        <v>864</v>
      </c>
      <c r="B56" s="467" t="s">
        <v>668</v>
      </c>
      <c r="C56" s="467" t="s">
        <v>830</v>
      </c>
      <c r="D56" s="484" t="s">
        <v>876</v>
      </c>
      <c r="E56" s="467" t="s">
        <v>1205</v>
      </c>
      <c r="F56" s="484" t="s">
        <v>1089</v>
      </c>
      <c r="G56" s="467" t="s">
        <v>1825</v>
      </c>
      <c r="H56" s="471"/>
      <c r="I56" s="471">
        <v>0</v>
      </c>
      <c r="J56" s="471">
        <v>0</v>
      </c>
      <c r="K56" s="471">
        <f t="shared" si="0"/>
        <v>0</v>
      </c>
      <c r="L56" s="472"/>
    </row>
    <row r="57" spans="1:12" x14ac:dyDescent="0.25">
      <c r="A57" s="467" t="s">
        <v>864</v>
      </c>
      <c r="B57" s="467" t="s">
        <v>668</v>
      </c>
      <c r="C57" s="467" t="s">
        <v>830</v>
      </c>
      <c r="D57" s="484" t="s">
        <v>877</v>
      </c>
      <c r="E57" s="467" t="s">
        <v>1206</v>
      </c>
      <c r="F57" s="484" t="s">
        <v>667</v>
      </c>
      <c r="G57" s="467" t="s">
        <v>1698</v>
      </c>
      <c r="H57" s="471"/>
      <c r="I57" s="471">
        <v>0</v>
      </c>
      <c r="J57" s="471">
        <v>0</v>
      </c>
      <c r="K57" s="471">
        <f t="shared" si="0"/>
        <v>0</v>
      </c>
      <c r="L57" s="472"/>
    </row>
    <row r="58" spans="1:12" x14ac:dyDescent="0.25">
      <c r="A58" s="467" t="s">
        <v>864</v>
      </c>
      <c r="B58" s="467" t="s">
        <v>668</v>
      </c>
      <c r="C58" s="467" t="s">
        <v>830</v>
      </c>
      <c r="D58" s="484" t="s">
        <v>877</v>
      </c>
      <c r="E58" s="467" t="s">
        <v>1206</v>
      </c>
      <c r="F58" s="484" t="s">
        <v>1089</v>
      </c>
      <c r="G58" s="467" t="s">
        <v>1825</v>
      </c>
      <c r="H58" s="471"/>
      <c r="I58" s="471">
        <v>0</v>
      </c>
      <c r="J58" s="471">
        <v>0</v>
      </c>
      <c r="K58" s="471">
        <f t="shared" si="0"/>
        <v>0</v>
      </c>
      <c r="L58" s="472"/>
    </row>
    <row r="59" spans="1:12" x14ac:dyDescent="0.25">
      <c r="A59" s="467" t="s">
        <v>864</v>
      </c>
      <c r="B59" s="467" t="s">
        <v>668</v>
      </c>
      <c r="C59" s="467" t="s">
        <v>830</v>
      </c>
      <c r="D59" s="484" t="s">
        <v>877</v>
      </c>
      <c r="E59" s="467" t="s">
        <v>1206</v>
      </c>
      <c r="F59" s="484" t="s">
        <v>108</v>
      </c>
      <c r="G59" s="467" t="s">
        <v>1777</v>
      </c>
      <c r="H59" s="471"/>
      <c r="I59" s="471">
        <v>0</v>
      </c>
      <c r="J59" s="471">
        <v>0</v>
      </c>
      <c r="K59" s="471">
        <f t="shared" si="0"/>
        <v>0</v>
      </c>
      <c r="L59" s="472"/>
    </row>
    <row r="60" spans="1:12" x14ac:dyDescent="0.25">
      <c r="A60" s="467" t="s">
        <v>864</v>
      </c>
      <c r="B60" s="467" t="s">
        <v>668</v>
      </c>
      <c r="C60" s="467" t="s">
        <v>830</v>
      </c>
      <c r="D60" s="484" t="s">
        <v>878</v>
      </c>
      <c r="E60" s="467" t="s">
        <v>1207</v>
      </c>
      <c r="F60" s="484" t="s">
        <v>1089</v>
      </c>
      <c r="G60" s="467" t="s">
        <v>1825</v>
      </c>
      <c r="H60" s="471"/>
      <c r="I60" s="471">
        <v>0</v>
      </c>
      <c r="J60" s="471">
        <v>0</v>
      </c>
      <c r="K60" s="471">
        <f t="shared" si="0"/>
        <v>0</v>
      </c>
      <c r="L60" s="472"/>
    </row>
    <row r="61" spans="1:12" x14ac:dyDescent="0.25">
      <c r="A61" s="467" t="s">
        <v>864</v>
      </c>
      <c r="B61" s="467" t="s">
        <v>668</v>
      </c>
      <c r="C61" s="467" t="s">
        <v>830</v>
      </c>
      <c r="D61" s="484" t="s">
        <v>879</v>
      </c>
      <c r="E61" s="467" t="s">
        <v>1208</v>
      </c>
      <c r="F61" s="484" t="s">
        <v>667</v>
      </c>
      <c r="G61" s="467" t="s">
        <v>1698</v>
      </c>
      <c r="H61" s="471"/>
      <c r="I61" s="471">
        <v>0</v>
      </c>
      <c r="J61" s="471">
        <v>0</v>
      </c>
      <c r="K61" s="471">
        <f t="shared" si="0"/>
        <v>0</v>
      </c>
      <c r="L61" s="472"/>
    </row>
    <row r="62" spans="1:12" x14ac:dyDescent="0.25">
      <c r="A62" s="467" t="s">
        <v>864</v>
      </c>
      <c r="B62" s="467" t="s">
        <v>668</v>
      </c>
      <c r="C62" s="467" t="s">
        <v>830</v>
      </c>
      <c r="D62" s="484" t="s">
        <v>879</v>
      </c>
      <c r="E62" s="467" t="s">
        <v>1208</v>
      </c>
      <c r="F62" s="484" t="s">
        <v>1089</v>
      </c>
      <c r="G62" s="467" t="s">
        <v>1825</v>
      </c>
      <c r="H62" s="471"/>
      <c r="I62" s="471">
        <v>0</v>
      </c>
      <c r="J62" s="471">
        <v>0</v>
      </c>
      <c r="K62" s="471">
        <f t="shared" si="0"/>
        <v>0</v>
      </c>
      <c r="L62" s="472"/>
    </row>
    <row r="63" spans="1:12" x14ac:dyDescent="0.25">
      <c r="A63" s="467" t="s">
        <v>864</v>
      </c>
      <c r="B63" s="467" t="s">
        <v>668</v>
      </c>
      <c r="C63" s="467" t="s">
        <v>830</v>
      </c>
      <c r="D63" s="484" t="s">
        <v>880</v>
      </c>
      <c r="E63" s="467" t="s">
        <v>1209</v>
      </c>
      <c r="F63" s="484" t="s">
        <v>1091</v>
      </c>
      <c r="G63" s="467" t="s">
        <v>1827</v>
      </c>
      <c r="H63" s="471"/>
      <c r="I63" s="471">
        <v>0</v>
      </c>
      <c r="J63" s="471">
        <v>0</v>
      </c>
      <c r="K63" s="471">
        <f t="shared" si="0"/>
        <v>0</v>
      </c>
      <c r="L63" s="472"/>
    </row>
    <row r="64" spans="1:12" x14ac:dyDescent="0.25">
      <c r="A64" s="467" t="s">
        <v>864</v>
      </c>
      <c r="B64" s="467" t="s">
        <v>668</v>
      </c>
      <c r="C64" s="467" t="s">
        <v>830</v>
      </c>
      <c r="D64" s="484" t="s">
        <v>881</v>
      </c>
      <c r="E64" s="467" t="s">
        <v>1210</v>
      </c>
      <c r="F64" s="484" t="s">
        <v>1091</v>
      </c>
      <c r="G64" s="467" t="s">
        <v>1827</v>
      </c>
      <c r="H64" s="471"/>
      <c r="I64" s="471">
        <v>0</v>
      </c>
      <c r="J64" s="471">
        <v>0</v>
      </c>
      <c r="K64" s="471">
        <f t="shared" si="0"/>
        <v>0</v>
      </c>
      <c r="L64" s="472"/>
    </row>
    <row r="65" spans="1:12" x14ac:dyDescent="0.25">
      <c r="A65" s="467" t="s">
        <v>864</v>
      </c>
      <c r="B65" s="467" t="s">
        <v>668</v>
      </c>
      <c r="C65" s="467" t="s">
        <v>830</v>
      </c>
      <c r="D65" s="484" t="s">
        <v>882</v>
      </c>
      <c r="E65" s="467" t="s">
        <v>1211</v>
      </c>
      <c r="F65" s="484" t="s">
        <v>1093</v>
      </c>
      <c r="G65" s="467" t="s">
        <v>1837</v>
      </c>
      <c r="H65" s="471"/>
      <c r="I65" s="471">
        <v>0</v>
      </c>
      <c r="J65" s="471">
        <v>0</v>
      </c>
      <c r="K65" s="471">
        <f t="shared" si="0"/>
        <v>0</v>
      </c>
      <c r="L65" s="472"/>
    </row>
    <row r="66" spans="1:12" x14ac:dyDescent="0.25">
      <c r="A66" s="467" t="s">
        <v>864</v>
      </c>
      <c r="B66" s="467" t="s">
        <v>668</v>
      </c>
      <c r="C66" s="467" t="s">
        <v>830</v>
      </c>
      <c r="D66" s="484" t="s">
        <v>883</v>
      </c>
      <c r="E66" s="467" t="s">
        <v>1212</v>
      </c>
      <c r="F66" s="484" t="s">
        <v>1091</v>
      </c>
      <c r="G66" s="467" t="s">
        <v>1827</v>
      </c>
      <c r="H66" s="471"/>
      <c r="I66" s="471">
        <v>0</v>
      </c>
      <c r="J66" s="471">
        <v>0</v>
      </c>
      <c r="K66" s="471">
        <f t="shared" si="0"/>
        <v>0</v>
      </c>
      <c r="L66" s="472"/>
    </row>
    <row r="67" spans="1:12" x14ac:dyDescent="0.25">
      <c r="A67" s="467" t="s">
        <v>864</v>
      </c>
      <c r="B67" s="467" t="s">
        <v>668</v>
      </c>
      <c r="C67" s="467" t="s">
        <v>830</v>
      </c>
      <c r="D67" s="484" t="s">
        <v>883</v>
      </c>
      <c r="E67" s="467" t="s">
        <v>1212</v>
      </c>
      <c r="F67" s="484" t="s">
        <v>1093</v>
      </c>
      <c r="G67" s="467" t="s">
        <v>1837</v>
      </c>
      <c r="H67" s="471"/>
      <c r="I67" s="471">
        <v>0</v>
      </c>
      <c r="J67" s="471">
        <v>0</v>
      </c>
      <c r="K67" s="471">
        <f t="shared" si="0"/>
        <v>0</v>
      </c>
      <c r="L67" s="472"/>
    </row>
    <row r="68" spans="1:12" x14ac:dyDescent="0.25">
      <c r="A68" s="467" t="s">
        <v>864</v>
      </c>
      <c r="B68" s="467" t="s">
        <v>668</v>
      </c>
      <c r="C68" s="467" t="s">
        <v>830</v>
      </c>
      <c r="D68" s="484" t="s">
        <v>1094</v>
      </c>
      <c r="E68" s="467" t="s">
        <v>1198</v>
      </c>
      <c r="F68" s="484" t="s">
        <v>542</v>
      </c>
      <c r="G68" s="467" t="s">
        <v>1681</v>
      </c>
      <c r="H68" s="471"/>
      <c r="I68" s="471">
        <v>0</v>
      </c>
      <c r="J68" s="471">
        <v>0</v>
      </c>
      <c r="K68" s="471">
        <f t="shared" si="0"/>
        <v>0</v>
      </c>
      <c r="L68" s="472"/>
    </row>
    <row r="69" spans="1:12" x14ac:dyDescent="0.25">
      <c r="A69" s="467" t="s">
        <v>864</v>
      </c>
      <c r="B69" s="467" t="s">
        <v>668</v>
      </c>
      <c r="C69" s="467" t="s">
        <v>830</v>
      </c>
      <c r="D69" s="484" t="s">
        <v>891</v>
      </c>
      <c r="E69" s="467" t="s">
        <v>1213</v>
      </c>
      <c r="F69" s="484" t="s">
        <v>1095</v>
      </c>
      <c r="G69" s="467" t="s">
        <v>1838</v>
      </c>
      <c r="H69" s="471"/>
      <c r="I69" s="471">
        <v>0</v>
      </c>
      <c r="J69" s="471">
        <v>0</v>
      </c>
      <c r="K69" s="471">
        <f t="shared" si="0"/>
        <v>0</v>
      </c>
      <c r="L69" s="472"/>
    </row>
    <row r="70" spans="1:12" x14ac:dyDescent="0.25">
      <c r="A70" s="467" t="s">
        <v>864</v>
      </c>
      <c r="B70" s="467" t="s">
        <v>668</v>
      </c>
      <c r="C70" s="467" t="s">
        <v>830</v>
      </c>
      <c r="D70" s="484" t="s">
        <v>892</v>
      </c>
      <c r="E70" s="467" t="s">
        <v>1214</v>
      </c>
      <c r="F70" s="484" t="s">
        <v>1095</v>
      </c>
      <c r="G70" s="467" t="s">
        <v>1838</v>
      </c>
      <c r="H70" s="471"/>
      <c r="I70" s="471">
        <v>0</v>
      </c>
      <c r="J70" s="471">
        <v>0</v>
      </c>
      <c r="K70" s="471">
        <f t="shared" si="0"/>
        <v>0</v>
      </c>
      <c r="L70" s="472"/>
    </row>
    <row r="71" spans="1:12" x14ac:dyDescent="0.25">
      <c r="A71" s="467" t="s">
        <v>864</v>
      </c>
      <c r="B71" s="467" t="s">
        <v>668</v>
      </c>
      <c r="C71" s="467" t="s">
        <v>830</v>
      </c>
      <c r="D71" s="484" t="s">
        <v>1839</v>
      </c>
      <c r="E71" s="467" t="s">
        <v>1840</v>
      </c>
      <c r="F71" s="484" t="s">
        <v>1095</v>
      </c>
      <c r="G71" s="467" t="s">
        <v>1838</v>
      </c>
      <c r="H71" s="471"/>
      <c r="I71" s="471">
        <v>0</v>
      </c>
      <c r="J71" s="471">
        <v>0</v>
      </c>
      <c r="K71" s="471">
        <f t="shared" si="0"/>
        <v>0</v>
      </c>
      <c r="L71" s="472"/>
    </row>
    <row r="72" spans="1:12" x14ac:dyDescent="0.25">
      <c r="A72" s="467" t="s">
        <v>864</v>
      </c>
      <c r="B72" s="467" t="s">
        <v>668</v>
      </c>
      <c r="C72" s="467" t="s">
        <v>830</v>
      </c>
      <c r="D72" s="484" t="s">
        <v>893</v>
      </c>
      <c r="E72" s="467" t="s">
        <v>1215</v>
      </c>
      <c r="F72" s="484" t="s">
        <v>1095</v>
      </c>
      <c r="G72" s="467" t="s">
        <v>1838</v>
      </c>
      <c r="H72" s="471"/>
      <c r="I72" s="471">
        <v>0</v>
      </c>
      <c r="J72" s="471">
        <v>0</v>
      </c>
      <c r="K72" s="471">
        <f t="shared" si="0"/>
        <v>0</v>
      </c>
      <c r="L72" s="472"/>
    </row>
    <row r="73" spans="1:12" x14ac:dyDescent="0.25">
      <c r="A73" s="467" t="s">
        <v>864</v>
      </c>
      <c r="B73" s="467" t="s">
        <v>668</v>
      </c>
      <c r="C73" s="467" t="s">
        <v>830</v>
      </c>
      <c r="D73" s="484" t="s">
        <v>894</v>
      </c>
      <c r="E73" s="467" t="s">
        <v>1216</v>
      </c>
      <c r="F73" s="484" t="s">
        <v>31</v>
      </c>
      <c r="G73" s="467" t="s">
        <v>1740</v>
      </c>
      <c r="H73" s="471"/>
      <c r="I73" s="471">
        <v>0</v>
      </c>
      <c r="J73" s="471">
        <v>0</v>
      </c>
      <c r="K73" s="471">
        <f t="shared" si="0"/>
        <v>0</v>
      </c>
      <c r="L73" s="472"/>
    </row>
    <row r="74" spans="1:12" x14ac:dyDescent="0.25">
      <c r="A74" s="467" t="s">
        <v>864</v>
      </c>
      <c r="B74" s="467" t="s">
        <v>668</v>
      </c>
      <c r="C74" s="467" t="s">
        <v>830</v>
      </c>
      <c r="D74" s="484" t="s">
        <v>895</v>
      </c>
      <c r="E74" s="467" t="s">
        <v>1217</v>
      </c>
      <c r="F74" s="484" t="s">
        <v>1095</v>
      </c>
      <c r="G74" s="467" t="s">
        <v>1838</v>
      </c>
      <c r="H74" s="471"/>
      <c r="I74" s="471">
        <v>0</v>
      </c>
      <c r="J74" s="471">
        <v>0</v>
      </c>
      <c r="K74" s="471">
        <f t="shared" si="0"/>
        <v>0</v>
      </c>
      <c r="L74" s="472"/>
    </row>
    <row r="75" spans="1:12" x14ac:dyDescent="0.25">
      <c r="A75" s="467" t="s">
        <v>864</v>
      </c>
      <c r="B75" s="467" t="s">
        <v>668</v>
      </c>
      <c r="C75" s="467" t="s">
        <v>830</v>
      </c>
      <c r="D75" s="484" t="s">
        <v>895</v>
      </c>
      <c r="E75" s="467" t="s">
        <v>1217</v>
      </c>
      <c r="F75" s="484" t="s">
        <v>988</v>
      </c>
      <c r="G75" s="467" t="s">
        <v>1781</v>
      </c>
      <c r="H75" s="471"/>
      <c r="I75" s="471">
        <v>0</v>
      </c>
      <c r="J75" s="471">
        <v>0</v>
      </c>
      <c r="K75" s="471">
        <f t="shared" ref="K75:K138" si="1">+H75+J75</f>
        <v>0</v>
      </c>
      <c r="L75" s="472"/>
    </row>
    <row r="76" spans="1:12" x14ac:dyDescent="0.25">
      <c r="A76" s="467" t="s">
        <v>864</v>
      </c>
      <c r="B76" s="467" t="s">
        <v>668</v>
      </c>
      <c r="C76" s="467" t="s">
        <v>830</v>
      </c>
      <c r="D76" s="484" t="s">
        <v>896</v>
      </c>
      <c r="E76" s="467" t="s">
        <v>1218</v>
      </c>
      <c r="F76" s="484" t="s">
        <v>1096</v>
      </c>
      <c r="G76" s="467" t="s">
        <v>1841</v>
      </c>
      <c r="H76" s="471"/>
      <c r="I76" s="471">
        <v>0</v>
      </c>
      <c r="J76" s="471">
        <v>0</v>
      </c>
      <c r="K76" s="471">
        <f t="shared" si="1"/>
        <v>0</v>
      </c>
      <c r="L76" s="472"/>
    </row>
    <row r="77" spans="1:12" x14ac:dyDescent="0.25">
      <c r="A77" s="467" t="s">
        <v>864</v>
      </c>
      <c r="B77" s="467" t="s">
        <v>668</v>
      </c>
      <c r="C77" s="467" t="s">
        <v>830</v>
      </c>
      <c r="D77" s="484" t="s">
        <v>897</v>
      </c>
      <c r="E77" s="467" t="s">
        <v>1220</v>
      </c>
      <c r="F77" s="484" t="s">
        <v>1097</v>
      </c>
      <c r="G77" s="467" t="s">
        <v>1842</v>
      </c>
      <c r="H77" s="471"/>
      <c r="I77" s="471">
        <v>0</v>
      </c>
      <c r="J77" s="471">
        <v>0</v>
      </c>
      <c r="K77" s="471">
        <f t="shared" si="1"/>
        <v>0</v>
      </c>
      <c r="L77" s="472"/>
    </row>
    <row r="78" spans="1:12" x14ac:dyDescent="0.25">
      <c r="A78" s="467" t="s">
        <v>864</v>
      </c>
      <c r="B78" s="467" t="s">
        <v>668</v>
      </c>
      <c r="C78" s="467" t="s">
        <v>830</v>
      </c>
      <c r="D78" s="484" t="s">
        <v>898</v>
      </c>
      <c r="E78" s="467" t="s">
        <v>1221</v>
      </c>
      <c r="F78" s="484" t="s">
        <v>1097</v>
      </c>
      <c r="G78" s="467" t="s">
        <v>1842</v>
      </c>
      <c r="H78" s="471"/>
      <c r="I78" s="471">
        <v>0</v>
      </c>
      <c r="J78" s="471">
        <v>0</v>
      </c>
      <c r="K78" s="471">
        <f t="shared" si="1"/>
        <v>0</v>
      </c>
      <c r="L78" s="472"/>
    </row>
    <row r="79" spans="1:12" x14ac:dyDescent="0.25">
      <c r="A79" s="467" t="s">
        <v>864</v>
      </c>
      <c r="B79" s="467" t="s">
        <v>668</v>
      </c>
      <c r="C79" s="467" t="s">
        <v>830</v>
      </c>
      <c r="D79" s="484" t="s">
        <v>899</v>
      </c>
      <c r="E79" s="467" t="s">
        <v>1223</v>
      </c>
      <c r="F79" s="484" t="s">
        <v>999</v>
      </c>
      <c r="G79" s="467" t="s">
        <v>1843</v>
      </c>
      <c r="H79" s="471"/>
      <c r="I79" s="471">
        <v>0</v>
      </c>
      <c r="J79" s="471">
        <v>0</v>
      </c>
      <c r="K79" s="471">
        <f t="shared" si="1"/>
        <v>0</v>
      </c>
      <c r="L79" s="472"/>
    </row>
    <row r="80" spans="1:12" x14ac:dyDescent="0.25">
      <c r="A80" s="467" t="s">
        <v>864</v>
      </c>
      <c r="B80" s="467" t="s">
        <v>668</v>
      </c>
      <c r="C80" s="467" t="s">
        <v>830</v>
      </c>
      <c r="D80" s="484" t="s">
        <v>900</v>
      </c>
      <c r="E80" s="467" t="s">
        <v>1224</v>
      </c>
      <c r="F80" s="484" t="s">
        <v>999</v>
      </c>
      <c r="G80" s="467" t="s">
        <v>1843</v>
      </c>
      <c r="H80" s="471"/>
      <c r="I80" s="471">
        <v>0</v>
      </c>
      <c r="J80" s="471">
        <v>0</v>
      </c>
      <c r="K80" s="471">
        <f t="shared" si="1"/>
        <v>0</v>
      </c>
      <c r="L80" s="472"/>
    </row>
    <row r="81" spans="1:12" x14ac:dyDescent="0.25">
      <c r="A81" s="467" t="s">
        <v>864</v>
      </c>
      <c r="B81" s="467" t="s">
        <v>668</v>
      </c>
      <c r="C81" s="467" t="s">
        <v>830</v>
      </c>
      <c r="D81" s="484" t="s">
        <v>901</v>
      </c>
      <c r="E81" s="467" t="s">
        <v>1225</v>
      </c>
      <c r="F81" s="484" t="s">
        <v>999</v>
      </c>
      <c r="G81" s="467" t="s">
        <v>1843</v>
      </c>
      <c r="H81" s="471"/>
      <c r="I81" s="471">
        <v>0</v>
      </c>
      <c r="J81" s="471">
        <v>0</v>
      </c>
      <c r="K81" s="471">
        <f t="shared" si="1"/>
        <v>0</v>
      </c>
      <c r="L81" s="472"/>
    </row>
    <row r="82" spans="1:12" x14ac:dyDescent="0.25">
      <c r="A82" s="467" t="s">
        <v>864</v>
      </c>
      <c r="B82" s="467" t="s">
        <v>668</v>
      </c>
      <c r="C82" s="467" t="s">
        <v>830</v>
      </c>
      <c r="D82" s="484" t="s">
        <v>1000</v>
      </c>
      <c r="E82" s="467" t="s">
        <v>1222</v>
      </c>
      <c r="F82" s="484" t="s">
        <v>1097</v>
      </c>
      <c r="G82" s="467" t="s">
        <v>1842</v>
      </c>
      <c r="H82" s="471"/>
      <c r="I82" s="471">
        <v>0</v>
      </c>
      <c r="J82" s="471">
        <v>0</v>
      </c>
      <c r="K82" s="471">
        <f t="shared" si="1"/>
        <v>0</v>
      </c>
      <c r="L82" s="472"/>
    </row>
    <row r="83" spans="1:12" x14ac:dyDescent="0.25">
      <c r="A83" s="467" t="s">
        <v>864</v>
      </c>
      <c r="B83" s="467" t="s">
        <v>668</v>
      </c>
      <c r="C83" s="467" t="s">
        <v>830</v>
      </c>
      <c r="D83" s="484" t="s">
        <v>1844</v>
      </c>
      <c r="E83" s="467" t="s">
        <v>1845</v>
      </c>
      <c r="F83" s="484" t="s">
        <v>110</v>
      </c>
      <c r="G83" s="467" t="s">
        <v>1778</v>
      </c>
      <c r="H83" s="471"/>
      <c r="I83" s="471">
        <v>0</v>
      </c>
      <c r="J83" s="471">
        <v>0</v>
      </c>
      <c r="K83" s="471">
        <f t="shared" si="1"/>
        <v>0</v>
      </c>
      <c r="L83" s="472"/>
    </row>
    <row r="84" spans="1:12" x14ac:dyDescent="0.25">
      <c r="A84" s="467" t="s">
        <v>864</v>
      </c>
      <c r="B84" s="467" t="s">
        <v>668</v>
      </c>
      <c r="C84" s="467" t="s">
        <v>830</v>
      </c>
      <c r="D84" s="484" t="s">
        <v>903</v>
      </c>
      <c r="E84" s="467" t="s">
        <v>1219</v>
      </c>
      <c r="F84" s="484" t="s">
        <v>1096</v>
      </c>
      <c r="G84" s="467" t="s">
        <v>1841</v>
      </c>
      <c r="H84" s="471"/>
      <c r="I84" s="471">
        <v>0</v>
      </c>
      <c r="J84" s="471">
        <v>0</v>
      </c>
      <c r="K84" s="471">
        <f t="shared" si="1"/>
        <v>0</v>
      </c>
      <c r="L84" s="472"/>
    </row>
    <row r="85" spans="1:12" x14ac:dyDescent="0.25">
      <c r="A85" s="467" t="s">
        <v>864</v>
      </c>
      <c r="B85" s="467" t="s">
        <v>668</v>
      </c>
      <c r="C85" s="467" t="s">
        <v>830</v>
      </c>
      <c r="D85" s="484" t="s">
        <v>1846</v>
      </c>
      <c r="E85" s="467" t="s">
        <v>1847</v>
      </c>
      <c r="F85" s="484" t="s">
        <v>1848</v>
      </c>
      <c r="G85" s="467" t="s">
        <v>1849</v>
      </c>
      <c r="H85" s="471"/>
      <c r="I85" s="471">
        <v>0</v>
      </c>
      <c r="J85" s="471">
        <v>0</v>
      </c>
      <c r="K85" s="471">
        <f t="shared" si="1"/>
        <v>0</v>
      </c>
      <c r="L85" s="472"/>
    </row>
    <row r="86" spans="1:12" x14ac:dyDescent="0.25">
      <c r="A86" s="467" t="s">
        <v>864</v>
      </c>
      <c r="B86" s="467" t="s">
        <v>668</v>
      </c>
      <c r="C86" s="467" t="s">
        <v>830</v>
      </c>
      <c r="D86" s="484" t="s">
        <v>1846</v>
      </c>
      <c r="E86" s="467" t="s">
        <v>1847</v>
      </c>
      <c r="F86" s="484" t="s">
        <v>1095</v>
      </c>
      <c r="G86" s="467" t="s">
        <v>1838</v>
      </c>
      <c r="H86" s="471"/>
      <c r="I86" s="471">
        <v>0</v>
      </c>
      <c r="J86" s="471">
        <v>0</v>
      </c>
      <c r="K86" s="471">
        <f t="shared" si="1"/>
        <v>0</v>
      </c>
      <c r="L86" s="472"/>
    </row>
    <row r="87" spans="1:12" x14ac:dyDescent="0.25">
      <c r="A87" s="467" t="s">
        <v>864</v>
      </c>
      <c r="B87" s="467" t="s">
        <v>668</v>
      </c>
      <c r="C87" s="467" t="s">
        <v>830</v>
      </c>
      <c r="D87" s="484" t="s">
        <v>1846</v>
      </c>
      <c r="E87" s="467" t="s">
        <v>1847</v>
      </c>
      <c r="F87" s="484" t="s">
        <v>1097</v>
      </c>
      <c r="G87" s="467" t="s">
        <v>1842</v>
      </c>
      <c r="H87" s="471"/>
      <c r="I87" s="471">
        <v>0</v>
      </c>
      <c r="J87" s="471">
        <v>0</v>
      </c>
      <c r="K87" s="471">
        <f t="shared" si="1"/>
        <v>0</v>
      </c>
      <c r="L87" s="472"/>
    </row>
    <row r="88" spans="1:12" x14ac:dyDescent="0.25">
      <c r="A88" s="467" t="s">
        <v>864</v>
      </c>
      <c r="B88" s="467" t="s">
        <v>679</v>
      </c>
      <c r="C88" s="467" t="s">
        <v>830</v>
      </c>
      <c r="D88" s="484" t="s">
        <v>1078</v>
      </c>
      <c r="E88" s="467" t="s">
        <v>1193</v>
      </c>
      <c r="F88" s="484" t="s">
        <v>641</v>
      </c>
      <c r="G88" s="467" t="s">
        <v>1804</v>
      </c>
      <c r="H88" s="471"/>
      <c r="I88" s="471">
        <v>0</v>
      </c>
      <c r="J88" s="471">
        <v>0</v>
      </c>
      <c r="K88" s="471">
        <f t="shared" si="1"/>
        <v>0</v>
      </c>
      <c r="L88" s="472"/>
    </row>
    <row r="89" spans="1:12" x14ac:dyDescent="0.25">
      <c r="A89" s="467" t="s">
        <v>1644</v>
      </c>
      <c r="B89" s="467" t="s">
        <v>668</v>
      </c>
      <c r="C89" s="467" t="s">
        <v>830</v>
      </c>
      <c r="D89" s="484" t="s">
        <v>894</v>
      </c>
      <c r="E89" s="467" t="s">
        <v>1216</v>
      </c>
      <c r="F89" s="484" t="s">
        <v>31</v>
      </c>
      <c r="G89" s="467" t="s">
        <v>1740</v>
      </c>
      <c r="H89" s="471"/>
      <c r="I89" s="471">
        <v>0</v>
      </c>
      <c r="J89" s="471">
        <v>0</v>
      </c>
      <c r="K89" s="471">
        <f t="shared" si="1"/>
        <v>0</v>
      </c>
      <c r="L89" s="472"/>
    </row>
    <row r="90" spans="1:12" x14ac:dyDescent="0.25">
      <c r="A90" s="467" t="s">
        <v>1644</v>
      </c>
      <c r="B90" s="467" t="s">
        <v>668</v>
      </c>
      <c r="C90" s="467" t="s">
        <v>1226</v>
      </c>
      <c r="D90" s="484" t="s">
        <v>1850</v>
      </c>
      <c r="E90" s="467" t="s">
        <v>1851</v>
      </c>
      <c r="F90" s="484" t="s">
        <v>986</v>
      </c>
      <c r="G90" s="467" t="s">
        <v>1681</v>
      </c>
      <c r="H90" s="471"/>
      <c r="I90" s="471">
        <v>0</v>
      </c>
      <c r="J90" s="471">
        <v>0</v>
      </c>
      <c r="K90" s="471">
        <f t="shared" si="1"/>
        <v>0</v>
      </c>
      <c r="L90" s="472"/>
    </row>
    <row r="91" spans="1:12" x14ac:dyDescent="0.25">
      <c r="A91" s="467" t="s">
        <v>1644</v>
      </c>
      <c r="B91" s="467" t="s">
        <v>668</v>
      </c>
      <c r="C91" s="467" t="s">
        <v>1226</v>
      </c>
      <c r="D91" s="484" t="s">
        <v>586</v>
      </c>
      <c r="E91" s="467" t="s">
        <v>220</v>
      </c>
      <c r="F91" s="484" t="s">
        <v>544</v>
      </c>
      <c r="G91" s="467" t="s">
        <v>1679</v>
      </c>
      <c r="H91" s="471"/>
      <c r="I91" s="471">
        <v>0</v>
      </c>
      <c r="J91" s="471">
        <v>0</v>
      </c>
      <c r="K91" s="471">
        <f t="shared" si="1"/>
        <v>0</v>
      </c>
      <c r="L91" s="472"/>
    </row>
    <row r="92" spans="1:12" x14ac:dyDescent="0.25">
      <c r="A92" s="467" t="s">
        <v>1644</v>
      </c>
      <c r="B92" s="467" t="s">
        <v>668</v>
      </c>
      <c r="C92" s="467" t="s">
        <v>1226</v>
      </c>
      <c r="D92" s="484" t="s">
        <v>1852</v>
      </c>
      <c r="E92" s="467" t="s">
        <v>1853</v>
      </c>
      <c r="F92" s="484" t="s">
        <v>986</v>
      </c>
      <c r="G92" s="467" t="s">
        <v>1681</v>
      </c>
      <c r="H92" s="471"/>
      <c r="I92" s="471">
        <v>0</v>
      </c>
      <c r="J92" s="471">
        <v>0</v>
      </c>
      <c r="K92" s="471">
        <f t="shared" si="1"/>
        <v>0</v>
      </c>
      <c r="L92" s="472"/>
    </row>
    <row r="93" spans="1:12" x14ac:dyDescent="0.25">
      <c r="A93" s="467" t="s">
        <v>1644</v>
      </c>
      <c r="B93" s="467" t="s">
        <v>668</v>
      </c>
      <c r="C93" s="467" t="s">
        <v>1226</v>
      </c>
      <c r="D93" s="484" t="s">
        <v>1854</v>
      </c>
      <c r="E93" s="467" t="s">
        <v>1855</v>
      </c>
      <c r="F93" s="484" t="s">
        <v>986</v>
      </c>
      <c r="G93" s="467" t="s">
        <v>1681</v>
      </c>
      <c r="H93" s="471"/>
      <c r="I93" s="471">
        <v>0</v>
      </c>
      <c r="J93" s="471">
        <v>0</v>
      </c>
      <c r="K93" s="471">
        <f t="shared" si="1"/>
        <v>0</v>
      </c>
      <c r="L93" s="472"/>
    </row>
    <row r="94" spans="1:12" x14ac:dyDescent="0.25">
      <c r="A94" s="467" t="s">
        <v>1644</v>
      </c>
      <c r="B94" s="467" t="s">
        <v>668</v>
      </c>
      <c r="C94" s="467" t="s">
        <v>1226</v>
      </c>
      <c r="D94" s="484" t="s">
        <v>1856</v>
      </c>
      <c r="E94" s="467" t="s">
        <v>1857</v>
      </c>
      <c r="F94" s="484" t="s">
        <v>986</v>
      </c>
      <c r="G94" s="467" t="s">
        <v>1681</v>
      </c>
      <c r="H94" s="471"/>
      <c r="I94" s="471">
        <v>0</v>
      </c>
      <c r="J94" s="471">
        <v>0</v>
      </c>
      <c r="K94" s="471">
        <f t="shared" si="1"/>
        <v>0</v>
      </c>
      <c r="L94" s="472"/>
    </row>
    <row r="95" spans="1:12" x14ac:dyDescent="0.25">
      <c r="A95" s="467" t="s">
        <v>1644</v>
      </c>
      <c r="B95" s="467" t="s">
        <v>668</v>
      </c>
      <c r="C95" s="467" t="s">
        <v>1226</v>
      </c>
      <c r="D95" s="484" t="s">
        <v>1858</v>
      </c>
      <c r="E95" s="467" t="s">
        <v>1859</v>
      </c>
      <c r="F95" s="484" t="s">
        <v>986</v>
      </c>
      <c r="G95" s="467" t="s">
        <v>1681</v>
      </c>
      <c r="H95" s="471"/>
      <c r="I95" s="471">
        <v>0</v>
      </c>
      <c r="J95" s="471">
        <v>0</v>
      </c>
      <c r="K95" s="471">
        <f t="shared" si="1"/>
        <v>0</v>
      </c>
      <c r="L95" s="472"/>
    </row>
    <row r="96" spans="1:12" x14ac:dyDescent="0.25">
      <c r="A96" s="467" t="s">
        <v>1644</v>
      </c>
      <c r="B96" s="467" t="s">
        <v>668</v>
      </c>
      <c r="C96" s="467" t="s">
        <v>1226</v>
      </c>
      <c r="D96" s="484" t="s">
        <v>1860</v>
      </c>
      <c r="E96" s="467" t="s">
        <v>1861</v>
      </c>
      <c r="F96" s="484" t="s">
        <v>986</v>
      </c>
      <c r="G96" s="467" t="s">
        <v>1681</v>
      </c>
      <c r="H96" s="471"/>
      <c r="I96" s="471">
        <v>0</v>
      </c>
      <c r="J96" s="471">
        <v>0</v>
      </c>
      <c r="K96" s="471">
        <f t="shared" si="1"/>
        <v>0</v>
      </c>
      <c r="L96" s="472"/>
    </row>
    <row r="97" spans="1:12" x14ac:dyDescent="0.25">
      <c r="A97" s="467" t="s">
        <v>1644</v>
      </c>
      <c r="B97" s="467" t="s">
        <v>668</v>
      </c>
      <c r="C97" s="467" t="s">
        <v>1226</v>
      </c>
      <c r="D97" s="484" t="s">
        <v>1862</v>
      </c>
      <c r="E97" s="467" t="s">
        <v>1863</v>
      </c>
      <c r="F97" s="484" t="s">
        <v>986</v>
      </c>
      <c r="G97" s="467" t="s">
        <v>1681</v>
      </c>
      <c r="H97" s="471"/>
      <c r="I97" s="471">
        <v>0</v>
      </c>
      <c r="J97" s="471">
        <v>0</v>
      </c>
      <c r="K97" s="471">
        <f t="shared" si="1"/>
        <v>0</v>
      </c>
      <c r="L97" s="472"/>
    </row>
    <row r="98" spans="1:12" x14ac:dyDescent="0.25">
      <c r="A98" s="467" t="s">
        <v>1644</v>
      </c>
      <c r="B98" s="467" t="s">
        <v>668</v>
      </c>
      <c r="C98" s="467" t="s">
        <v>1226</v>
      </c>
      <c r="D98" s="484" t="s">
        <v>1864</v>
      </c>
      <c r="E98" s="467" t="s">
        <v>1865</v>
      </c>
      <c r="F98" s="484" t="s">
        <v>986</v>
      </c>
      <c r="G98" s="467" t="s">
        <v>1681</v>
      </c>
      <c r="H98" s="471"/>
      <c r="I98" s="471">
        <v>0</v>
      </c>
      <c r="J98" s="471">
        <v>0</v>
      </c>
      <c r="K98" s="471">
        <f t="shared" si="1"/>
        <v>0</v>
      </c>
      <c r="L98" s="472"/>
    </row>
    <row r="99" spans="1:12" x14ac:dyDescent="0.25">
      <c r="A99" s="467" t="s">
        <v>1644</v>
      </c>
      <c r="B99" s="467" t="s">
        <v>668</v>
      </c>
      <c r="C99" s="467" t="s">
        <v>1226</v>
      </c>
      <c r="D99" s="484" t="s">
        <v>1866</v>
      </c>
      <c r="E99" s="467" t="s">
        <v>1867</v>
      </c>
      <c r="F99" s="484" t="s">
        <v>986</v>
      </c>
      <c r="G99" s="467" t="s">
        <v>1681</v>
      </c>
      <c r="H99" s="471"/>
      <c r="I99" s="471">
        <v>0</v>
      </c>
      <c r="J99" s="471">
        <v>0</v>
      </c>
      <c r="K99" s="471">
        <f t="shared" si="1"/>
        <v>0</v>
      </c>
      <c r="L99" s="472"/>
    </row>
    <row r="100" spans="1:12" x14ac:dyDescent="0.25">
      <c r="A100" s="467" t="s">
        <v>1644</v>
      </c>
      <c r="B100" s="467" t="s">
        <v>668</v>
      </c>
      <c r="C100" s="467" t="s">
        <v>1226</v>
      </c>
      <c r="D100" s="484" t="s">
        <v>1868</v>
      </c>
      <c r="E100" s="467" t="s">
        <v>1869</v>
      </c>
      <c r="F100" s="484" t="s">
        <v>986</v>
      </c>
      <c r="G100" s="467" t="s">
        <v>1681</v>
      </c>
      <c r="H100" s="471"/>
      <c r="I100" s="471">
        <v>0</v>
      </c>
      <c r="J100" s="471">
        <v>0</v>
      </c>
      <c r="K100" s="471">
        <f t="shared" si="1"/>
        <v>0</v>
      </c>
      <c r="L100" s="472"/>
    </row>
    <row r="101" spans="1:12" x14ac:dyDescent="0.25">
      <c r="A101" s="467" t="s">
        <v>1644</v>
      </c>
      <c r="B101" s="467" t="s">
        <v>668</v>
      </c>
      <c r="C101" s="467" t="s">
        <v>1226</v>
      </c>
      <c r="D101" s="484" t="s">
        <v>1870</v>
      </c>
      <c r="E101" s="467" t="s">
        <v>1871</v>
      </c>
      <c r="F101" s="484" t="s">
        <v>986</v>
      </c>
      <c r="G101" s="467" t="s">
        <v>1681</v>
      </c>
      <c r="H101" s="471"/>
      <c r="I101" s="471">
        <v>0</v>
      </c>
      <c r="J101" s="471">
        <v>0</v>
      </c>
      <c r="K101" s="471">
        <f t="shared" si="1"/>
        <v>0</v>
      </c>
      <c r="L101" s="472"/>
    </row>
    <row r="102" spans="1:12" x14ac:dyDescent="0.25">
      <c r="A102" s="467" t="s">
        <v>1644</v>
      </c>
      <c r="B102" s="467" t="s">
        <v>668</v>
      </c>
      <c r="C102" s="467" t="s">
        <v>1226</v>
      </c>
      <c r="D102" s="484" t="s">
        <v>1872</v>
      </c>
      <c r="E102" s="467" t="s">
        <v>1873</v>
      </c>
      <c r="F102" s="484" t="s">
        <v>986</v>
      </c>
      <c r="G102" s="467" t="s">
        <v>1681</v>
      </c>
      <c r="H102" s="471"/>
      <c r="I102" s="471">
        <v>0</v>
      </c>
      <c r="J102" s="471">
        <v>0</v>
      </c>
      <c r="K102" s="471">
        <f t="shared" si="1"/>
        <v>0</v>
      </c>
      <c r="L102" s="472"/>
    </row>
    <row r="103" spans="1:12" x14ac:dyDescent="0.25">
      <c r="A103" s="467" t="s">
        <v>1644</v>
      </c>
      <c r="B103" s="467" t="s">
        <v>668</v>
      </c>
      <c r="C103" s="467" t="s">
        <v>1226</v>
      </c>
      <c r="D103" s="484" t="s">
        <v>1874</v>
      </c>
      <c r="E103" s="467" t="s">
        <v>1875</v>
      </c>
      <c r="F103" s="484" t="s">
        <v>986</v>
      </c>
      <c r="G103" s="467" t="s">
        <v>1681</v>
      </c>
      <c r="H103" s="471"/>
      <c r="I103" s="471">
        <v>0</v>
      </c>
      <c r="J103" s="471">
        <v>0</v>
      </c>
      <c r="K103" s="471">
        <f t="shared" si="1"/>
        <v>0</v>
      </c>
      <c r="L103" s="472"/>
    </row>
    <row r="104" spans="1:12" x14ac:dyDescent="0.25">
      <c r="A104" s="467" t="s">
        <v>1644</v>
      </c>
      <c r="B104" s="467" t="s">
        <v>668</v>
      </c>
      <c r="C104" s="467" t="s">
        <v>1226</v>
      </c>
      <c r="D104" s="484" t="s">
        <v>1876</v>
      </c>
      <c r="E104" s="467" t="s">
        <v>1877</v>
      </c>
      <c r="F104" s="484" t="s">
        <v>1084</v>
      </c>
      <c r="G104" s="467" t="s">
        <v>1828</v>
      </c>
      <c r="H104" s="471"/>
      <c r="I104" s="471">
        <v>0</v>
      </c>
      <c r="J104" s="471">
        <v>0</v>
      </c>
      <c r="K104" s="471">
        <f t="shared" si="1"/>
        <v>0</v>
      </c>
      <c r="L104" s="472"/>
    </row>
    <row r="105" spans="1:12" x14ac:dyDescent="0.25">
      <c r="A105" s="467" t="s">
        <v>1644</v>
      </c>
      <c r="B105" s="467" t="s">
        <v>668</v>
      </c>
      <c r="C105" s="467" t="s">
        <v>1226</v>
      </c>
      <c r="D105" s="484" t="s">
        <v>590</v>
      </c>
      <c r="E105" s="467" t="s">
        <v>707</v>
      </c>
      <c r="F105" s="484" t="s">
        <v>986</v>
      </c>
      <c r="G105" s="467" t="s">
        <v>1681</v>
      </c>
      <c r="H105" s="471"/>
      <c r="I105" s="471">
        <v>0</v>
      </c>
      <c r="J105" s="471">
        <v>0</v>
      </c>
      <c r="K105" s="471">
        <f t="shared" si="1"/>
        <v>0</v>
      </c>
      <c r="L105" s="472"/>
    </row>
    <row r="106" spans="1:12" x14ac:dyDescent="0.25">
      <c r="A106" s="467" t="s">
        <v>1644</v>
      </c>
      <c r="B106" s="467" t="s">
        <v>668</v>
      </c>
      <c r="C106" s="467" t="s">
        <v>1226</v>
      </c>
      <c r="D106" s="484" t="s">
        <v>1878</v>
      </c>
      <c r="E106" s="467" t="s">
        <v>1879</v>
      </c>
      <c r="F106" s="484" t="s">
        <v>986</v>
      </c>
      <c r="G106" s="467" t="s">
        <v>1681</v>
      </c>
      <c r="H106" s="471"/>
      <c r="I106" s="471">
        <v>0</v>
      </c>
      <c r="J106" s="471">
        <v>0</v>
      </c>
      <c r="K106" s="471">
        <f t="shared" si="1"/>
        <v>0</v>
      </c>
      <c r="L106" s="472"/>
    </row>
    <row r="107" spans="1:12" x14ac:dyDescent="0.25">
      <c r="A107" s="467" t="s">
        <v>1644</v>
      </c>
      <c r="B107" s="467" t="s">
        <v>668</v>
      </c>
      <c r="C107" s="467" t="s">
        <v>1226</v>
      </c>
      <c r="D107" s="484" t="s">
        <v>587</v>
      </c>
      <c r="E107" s="467" t="s">
        <v>1230</v>
      </c>
      <c r="F107" s="484" t="s">
        <v>993</v>
      </c>
      <c r="G107" s="467" t="s">
        <v>1832</v>
      </c>
      <c r="H107" s="471"/>
      <c r="I107" s="471">
        <v>0</v>
      </c>
      <c r="J107" s="471">
        <v>0</v>
      </c>
      <c r="K107" s="471">
        <f t="shared" si="1"/>
        <v>0</v>
      </c>
      <c r="L107" s="472"/>
    </row>
    <row r="108" spans="1:12" x14ac:dyDescent="0.25">
      <c r="A108" s="467" t="s">
        <v>1644</v>
      </c>
      <c r="B108" s="467" t="s">
        <v>668</v>
      </c>
      <c r="C108" s="467" t="s">
        <v>1226</v>
      </c>
      <c r="D108" s="484" t="s">
        <v>1880</v>
      </c>
      <c r="E108" s="467" t="s">
        <v>1881</v>
      </c>
      <c r="F108" s="484" t="s">
        <v>986</v>
      </c>
      <c r="G108" s="467" t="s">
        <v>1681</v>
      </c>
      <c r="H108" s="471"/>
      <c r="I108" s="471">
        <v>0</v>
      </c>
      <c r="J108" s="471">
        <v>0</v>
      </c>
      <c r="K108" s="471">
        <f t="shared" si="1"/>
        <v>0</v>
      </c>
      <c r="L108" s="472"/>
    </row>
    <row r="109" spans="1:12" x14ac:dyDescent="0.25">
      <c r="A109" s="467" t="s">
        <v>1644</v>
      </c>
      <c r="B109" s="467" t="s">
        <v>668</v>
      </c>
      <c r="C109" s="467" t="s">
        <v>1226</v>
      </c>
      <c r="D109" s="484" t="s">
        <v>1882</v>
      </c>
      <c r="E109" s="467" t="s">
        <v>1883</v>
      </c>
      <c r="F109" s="484" t="s">
        <v>986</v>
      </c>
      <c r="G109" s="467" t="s">
        <v>1681</v>
      </c>
      <c r="H109" s="471"/>
      <c r="I109" s="471">
        <v>0</v>
      </c>
      <c r="J109" s="471">
        <v>0</v>
      </c>
      <c r="K109" s="471">
        <f t="shared" si="1"/>
        <v>0</v>
      </c>
      <c r="L109" s="472"/>
    </row>
    <row r="110" spans="1:12" x14ac:dyDescent="0.25">
      <c r="A110" s="467" t="s">
        <v>1644</v>
      </c>
      <c r="B110" s="467" t="s">
        <v>668</v>
      </c>
      <c r="C110" s="467" t="s">
        <v>1226</v>
      </c>
      <c r="D110" s="484" t="s">
        <v>591</v>
      </c>
      <c r="E110" s="467" t="s">
        <v>1884</v>
      </c>
      <c r="F110" s="484" t="s">
        <v>986</v>
      </c>
      <c r="G110" s="467" t="s">
        <v>1681</v>
      </c>
      <c r="H110" s="471"/>
      <c r="I110" s="471">
        <v>0</v>
      </c>
      <c r="J110" s="471">
        <v>0</v>
      </c>
      <c r="K110" s="471">
        <f t="shared" si="1"/>
        <v>0</v>
      </c>
      <c r="L110" s="472"/>
    </row>
    <row r="111" spans="1:12" x14ac:dyDescent="0.25">
      <c r="A111" s="467" t="s">
        <v>1644</v>
      </c>
      <c r="B111" s="467" t="s">
        <v>668</v>
      </c>
      <c r="C111" s="467" t="s">
        <v>1226</v>
      </c>
      <c r="D111" s="484" t="s">
        <v>1885</v>
      </c>
      <c r="E111" s="467" t="s">
        <v>1886</v>
      </c>
      <c r="F111" s="484" t="s">
        <v>986</v>
      </c>
      <c r="G111" s="467" t="s">
        <v>1681</v>
      </c>
      <c r="H111" s="471"/>
      <c r="I111" s="471">
        <v>0</v>
      </c>
      <c r="J111" s="471">
        <v>0</v>
      </c>
      <c r="K111" s="471">
        <f t="shared" si="1"/>
        <v>0</v>
      </c>
      <c r="L111" s="472"/>
    </row>
    <row r="112" spans="1:12" x14ac:dyDescent="0.25">
      <c r="A112" s="467" t="s">
        <v>1644</v>
      </c>
      <c r="B112" s="467" t="s">
        <v>668</v>
      </c>
      <c r="C112" s="467" t="s">
        <v>1226</v>
      </c>
      <c r="D112" s="484" t="s">
        <v>1098</v>
      </c>
      <c r="E112" s="467" t="s">
        <v>708</v>
      </c>
      <c r="F112" s="484" t="s">
        <v>544</v>
      </c>
      <c r="G112" s="467" t="s">
        <v>1679</v>
      </c>
      <c r="H112" s="471"/>
      <c r="I112" s="471">
        <v>0</v>
      </c>
      <c r="J112" s="471">
        <v>0</v>
      </c>
      <c r="K112" s="471">
        <f t="shared" si="1"/>
        <v>0</v>
      </c>
      <c r="L112" s="472"/>
    </row>
    <row r="113" spans="1:12" x14ac:dyDescent="0.25">
      <c r="A113" s="467" t="s">
        <v>1644</v>
      </c>
      <c r="B113" s="467" t="s">
        <v>668</v>
      </c>
      <c r="C113" s="467" t="s">
        <v>1226</v>
      </c>
      <c r="D113" s="484" t="s">
        <v>1098</v>
      </c>
      <c r="E113" s="467" t="s">
        <v>708</v>
      </c>
      <c r="F113" s="484" t="s">
        <v>986</v>
      </c>
      <c r="G113" s="467" t="s">
        <v>1681</v>
      </c>
      <c r="H113" s="471"/>
      <c r="I113" s="471">
        <v>0</v>
      </c>
      <c r="J113" s="471">
        <v>0</v>
      </c>
      <c r="K113" s="471">
        <f t="shared" si="1"/>
        <v>0</v>
      </c>
      <c r="L113" s="472"/>
    </row>
    <row r="114" spans="1:12" x14ac:dyDescent="0.25">
      <c r="A114" s="467" t="s">
        <v>1644</v>
      </c>
      <c r="B114" s="467" t="s">
        <v>668</v>
      </c>
      <c r="C114" s="467" t="s">
        <v>1226</v>
      </c>
      <c r="D114" s="484" t="s">
        <v>1098</v>
      </c>
      <c r="E114" s="467" t="s">
        <v>708</v>
      </c>
      <c r="F114" s="484" t="s">
        <v>1089</v>
      </c>
      <c r="G114" s="467" t="s">
        <v>1825</v>
      </c>
      <c r="H114" s="471"/>
      <c r="I114" s="471">
        <v>0</v>
      </c>
      <c r="J114" s="471">
        <v>0</v>
      </c>
      <c r="K114" s="471">
        <f t="shared" si="1"/>
        <v>0</v>
      </c>
      <c r="L114" s="472"/>
    </row>
    <row r="115" spans="1:12" x14ac:dyDescent="0.25">
      <c r="A115" s="467" t="s">
        <v>1644</v>
      </c>
      <c r="B115" s="467" t="s">
        <v>668</v>
      </c>
      <c r="C115" s="467" t="s">
        <v>1226</v>
      </c>
      <c r="D115" s="484" t="s">
        <v>1887</v>
      </c>
      <c r="E115" s="467" t="s">
        <v>1888</v>
      </c>
      <c r="F115" s="484" t="s">
        <v>986</v>
      </c>
      <c r="G115" s="467" t="s">
        <v>1681</v>
      </c>
      <c r="H115" s="471"/>
      <c r="I115" s="471">
        <v>0</v>
      </c>
      <c r="J115" s="471">
        <v>0</v>
      </c>
      <c r="K115" s="471">
        <f t="shared" si="1"/>
        <v>0</v>
      </c>
      <c r="L115" s="472"/>
    </row>
    <row r="116" spans="1:12" x14ac:dyDescent="0.25">
      <c r="A116" s="467" t="s">
        <v>1644</v>
      </c>
      <c r="B116" s="467" t="s">
        <v>668</v>
      </c>
      <c r="C116" s="467" t="s">
        <v>1226</v>
      </c>
      <c r="D116" s="484" t="s">
        <v>588</v>
      </c>
      <c r="E116" s="467" t="s">
        <v>589</v>
      </c>
      <c r="F116" s="484" t="s">
        <v>993</v>
      </c>
      <c r="G116" s="467" t="s">
        <v>1832</v>
      </c>
      <c r="H116" s="471"/>
      <c r="I116" s="471">
        <v>0</v>
      </c>
      <c r="J116" s="471">
        <v>0</v>
      </c>
      <c r="K116" s="471">
        <f t="shared" si="1"/>
        <v>0</v>
      </c>
      <c r="L116" s="472"/>
    </row>
    <row r="117" spans="1:12" x14ac:dyDescent="0.25">
      <c r="A117" s="467" t="s">
        <v>1644</v>
      </c>
      <c r="B117" s="467" t="s">
        <v>668</v>
      </c>
      <c r="C117" s="467" t="s">
        <v>1226</v>
      </c>
      <c r="D117" s="484" t="s">
        <v>1889</v>
      </c>
      <c r="E117" s="467" t="s">
        <v>1890</v>
      </c>
      <c r="F117" s="484" t="s">
        <v>986</v>
      </c>
      <c r="G117" s="467" t="s">
        <v>1681</v>
      </c>
      <c r="H117" s="471"/>
      <c r="I117" s="471">
        <v>0</v>
      </c>
      <c r="J117" s="471">
        <v>0</v>
      </c>
      <c r="K117" s="471">
        <f t="shared" si="1"/>
        <v>0</v>
      </c>
      <c r="L117" s="472"/>
    </row>
    <row r="118" spans="1:12" x14ac:dyDescent="0.25">
      <c r="A118" s="467" t="s">
        <v>1644</v>
      </c>
      <c r="B118" s="467" t="s">
        <v>668</v>
      </c>
      <c r="C118" s="467" t="s">
        <v>1226</v>
      </c>
      <c r="D118" s="484" t="s">
        <v>592</v>
      </c>
      <c r="E118" s="467" t="s">
        <v>1228</v>
      </c>
      <c r="F118" s="484" t="s">
        <v>986</v>
      </c>
      <c r="G118" s="467" t="s">
        <v>1681</v>
      </c>
      <c r="H118" s="471"/>
      <c r="I118" s="471">
        <v>0</v>
      </c>
      <c r="J118" s="471">
        <v>0</v>
      </c>
      <c r="K118" s="471">
        <f t="shared" si="1"/>
        <v>0</v>
      </c>
      <c r="L118" s="472"/>
    </row>
    <row r="119" spans="1:12" x14ac:dyDescent="0.25">
      <c r="A119" s="467" t="s">
        <v>1644</v>
      </c>
      <c r="B119" s="467" t="s">
        <v>668</v>
      </c>
      <c r="C119" s="467" t="s">
        <v>1226</v>
      </c>
      <c r="D119" s="484" t="s">
        <v>592</v>
      </c>
      <c r="E119" s="467" t="s">
        <v>1228</v>
      </c>
      <c r="F119" s="484" t="s">
        <v>1229</v>
      </c>
      <c r="G119" s="467" t="s">
        <v>1737</v>
      </c>
      <c r="H119" s="471"/>
      <c r="I119" s="471">
        <v>0</v>
      </c>
      <c r="J119" s="471">
        <v>0</v>
      </c>
      <c r="K119" s="471">
        <f t="shared" si="1"/>
        <v>0</v>
      </c>
      <c r="L119" s="472"/>
    </row>
    <row r="120" spans="1:12" x14ac:dyDescent="0.25">
      <c r="A120" s="467" t="s">
        <v>1644</v>
      </c>
      <c r="B120" s="467" t="s">
        <v>668</v>
      </c>
      <c r="C120" s="467" t="s">
        <v>1226</v>
      </c>
      <c r="D120" s="484" t="s">
        <v>592</v>
      </c>
      <c r="E120" s="467" t="s">
        <v>1228</v>
      </c>
      <c r="F120" s="484" t="s">
        <v>993</v>
      </c>
      <c r="G120" s="467" t="s">
        <v>1832</v>
      </c>
      <c r="H120" s="471"/>
      <c r="I120" s="471">
        <v>0</v>
      </c>
      <c r="J120" s="471">
        <v>0</v>
      </c>
      <c r="K120" s="471">
        <f t="shared" si="1"/>
        <v>0</v>
      </c>
      <c r="L120" s="472"/>
    </row>
    <row r="121" spans="1:12" x14ac:dyDescent="0.25">
      <c r="A121" s="467" t="s">
        <v>1644</v>
      </c>
      <c r="B121" s="467" t="s">
        <v>668</v>
      </c>
      <c r="C121" s="467" t="s">
        <v>1226</v>
      </c>
      <c r="D121" s="484" t="s">
        <v>572</v>
      </c>
      <c r="E121" s="467" t="s">
        <v>1227</v>
      </c>
      <c r="F121" s="484" t="s">
        <v>544</v>
      </c>
      <c r="G121" s="467" t="s">
        <v>1679</v>
      </c>
      <c r="H121" s="471"/>
      <c r="I121" s="471">
        <v>0</v>
      </c>
      <c r="J121" s="471">
        <v>0</v>
      </c>
      <c r="K121" s="471">
        <f t="shared" si="1"/>
        <v>0</v>
      </c>
      <c r="L121" s="472"/>
    </row>
    <row r="122" spans="1:12" x14ac:dyDescent="0.25">
      <c r="A122" s="467" t="s">
        <v>1644</v>
      </c>
      <c r="B122" s="467" t="s">
        <v>668</v>
      </c>
      <c r="C122" s="467" t="s">
        <v>1226</v>
      </c>
      <c r="D122" s="484" t="s">
        <v>572</v>
      </c>
      <c r="E122" s="467" t="s">
        <v>1227</v>
      </c>
      <c r="F122" s="484" t="s">
        <v>986</v>
      </c>
      <c r="G122" s="467" t="s">
        <v>1681</v>
      </c>
      <c r="H122" s="471"/>
      <c r="I122" s="471">
        <v>0</v>
      </c>
      <c r="J122" s="471">
        <v>0</v>
      </c>
      <c r="K122" s="471">
        <f t="shared" si="1"/>
        <v>0</v>
      </c>
      <c r="L122" s="472"/>
    </row>
    <row r="123" spans="1:12" x14ac:dyDescent="0.25">
      <c r="A123" s="467" t="s">
        <v>1644</v>
      </c>
      <c r="B123" s="467" t="s">
        <v>668</v>
      </c>
      <c r="C123" s="467" t="s">
        <v>1226</v>
      </c>
      <c r="D123" s="484" t="s">
        <v>1891</v>
      </c>
      <c r="E123" s="467" t="s">
        <v>1892</v>
      </c>
      <c r="F123" s="484" t="s">
        <v>986</v>
      </c>
      <c r="G123" s="467" t="s">
        <v>1681</v>
      </c>
      <c r="H123" s="471"/>
      <c r="I123" s="471">
        <v>0</v>
      </c>
      <c r="J123" s="471">
        <v>0</v>
      </c>
      <c r="K123" s="471">
        <f t="shared" si="1"/>
        <v>0</v>
      </c>
      <c r="L123" s="472"/>
    </row>
    <row r="124" spans="1:12" x14ac:dyDescent="0.25">
      <c r="A124" s="467" t="s">
        <v>1644</v>
      </c>
      <c r="B124" s="467" t="s">
        <v>668</v>
      </c>
      <c r="C124" s="467" t="s">
        <v>1226</v>
      </c>
      <c r="D124" s="484" t="s">
        <v>1893</v>
      </c>
      <c r="E124" s="467" t="s">
        <v>1894</v>
      </c>
      <c r="F124" s="484" t="s">
        <v>986</v>
      </c>
      <c r="G124" s="467" t="s">
        <v>1681</v>
      </c>
      <c r="H124" s="471"/>
      <c r="I124" s="471">
        <v>0</v>
      </c>
      <c r="J124" s="471">
        <v>0</v>
      </c>
      <c r="K124" s="471">
        <f t="shared" si="1"/>
        <v>0</v>
      </c>
      <c r="L124" s="472"/>
    </row>
    <row r="125" spans="1:12" x14ac:dyDescent="0.25">
      <c r="A125" s="467" t="s">
        <v>1644</v>
      </c>
      <c r="B125" s="467" t="s">
        <v>668</v>
      </c>
      <c r="C125" s="467" t="s">
        <v>1226</v>
      </c>
      <c r="D125" s="484" t="s">
        <v>1895</v>
      </c>
      <c r="E125" s="467" t="s">
        <v>1896</v>
      </c>
      <c r="F125" s="484" t="s">
        <v>986</v>
      </c>
      <c r="G125" s="467" t="s">
        <v>1681</v>
      </c>
      <c r="H125" s="471"/>
      <c r="I125" s="471">
        <v>0</v>
      </c>
      <c r="J125" s="471">
        <v>0</v>
      </c>
      <c r="K125" s="471">
        <f t="shared" si="1"/>
        <v>0</v>
      </c>
      <c r="L125" s="472"/>
    </row>
    <row r="126" spans="1:12" x14ac:dyDescent="0.25">
      <c r="A126" s="467" t="s">
        <v>1644</v>
      </c>
      <c r="B126" s="467" t="s">
        <v>668</v>
      </c>
      <c r="C126" s="467" t="s">
        <v>1226</v>
      </c>
      <c r="D126" s="484" t="s">
        <v>1897</v>
      </c>
      <c r="E126" s="467" t="s">
        <v>1898</v>
      </c>
      <c r="F126" s="484" t="s">
        <v>544</v>
      </c>
      <c r="G126" s="467" t="s">
        <v>1679</v>
      </c>
      <c r="H126" s="471"/>
      <c r="I126" s="471">
        <v>0</v>
      </c>
      <c r="J126" s="471">
        <v>0</v>
      </c>
      <c r="K126" s="471">
        <f t="shared" si="1"/>
        <v>0</v>
      </c>
      <c r="L126" s="472"/>
    </row>
    <row r="127" spans="1:12" x14ac:dyDescent="0.25">
      <c r="A127" s="467" t="s">
        <v>1644</v>
      </c>
      <c r="B127" s="467" t="s">
        <v>668</v>
      </c>
      <c r="C127" s="467" t="s">
        <v>770</v>
      </c>
      <c r="D127" s="484" t="s">
        <v>772</v>
      </c>
      <c r="E127" s="467" t="s">
        <v>1235</v>
      </c>
      <c r="F127" s="484" t="s">
        <v>1102</v>
      </c>
      <c r="G127" s="467" t="s">
        <v>1899</v>
      </c>
      <c r="H127" s="471"/>
      <c r="I127" s="471">
        <v>0</v>
      </c>
      <c r="J127" s="471">
        <v>0</v>
      </c>
      <c r="K127" s="471">
        <f t="shared" si="1"/>
        <v>0</v>
      </c>
      <c r="L127" s="472"/>
    </row>
    <row r="128" spans="1:12" x14ac:dyDescent="0.25">
      <c r="A128" s="467" t="s">
        <v>1644</v>
      </c>
      <c r="B128" s="467" t="s">
        <v>668</v>
      </c>
      <c r="C128" s="467" t="s">
        <v>770</v>
      </c>
      <c r="D128" s="484" t="s">
        <v>772</v>
      </c>
      <c r="E128" s="467" t="s">
        <v>1235</v>
      </c>
      <c r="F128" s="484" t="s">
        <v>1087</v>
      </c>
      <c r="G128" s="467" t="s">
        <v>1831</v>
      </c>
      <c r="H128" s="471"/>
      <c r="I128" s="471">
        <v>0</v>
      </c>
      <c r="J128" s="471">
        <v>0</v>
      </c>
      <c r="K128" s="471">
        <f t="shared" si="1"/>
        <v>0</v>
      </c>
      <c r="L128" s="472"/>
    </row>
    <row r="129" spans="1:12" x14ac:dyDescent="0.25">
      <c r="A129" s="467" t="s">
        <v>1644</v>
      </c>
      <c r="B129" s="467" t="s">
        <v>668</v>
      </c>
      <c r="C129" s="467" t="s">
        <v>770</v>
      </c>
      <c r="D129" s="484" t="s">
        <v>772</v>
      </c>
      <c r="E129" s="467" t="s">
        <v>1235</v>
      </c>
      <c r="F129" s="484" t="s">
        <v>1088</v>
      </c>
      <c r="G129" s="467" t="s">
        <v>1826</v>
      </c>
      <c r="H129" s="471"/>
      <c r="I129" s="471">
        <v>0</v>
      </c>
      <c r="J129" s="471">
        <v>0</v>
      </c>
      <c r="K129" s="471">
        <f t="shared" si="1"/>
        <v>0</v>
      </c>
      <c r="L129" s="472"/>
    </row>
    <row r="130" spans="1:12" x14ac:dyDescent="0.25">
      <c r="A130" s="467" t="s">
        <v>1644</v>
      </c>
      <c r="B130" s="467" t="s">
        <v>668</v>
      </c>
      <c r="C130" s="467" t="s">
        <v>770</v>
      </c>
      <c r="D130" s="484" t="s">
        <v>773</v>
      </c>
      <c r="E130" s="467" t="s">
        <v>1236</v>
      </c>
      <c r="F130" s="484" t="s">
        <v>1087</v>
      </c>
      <c r="G130" s="467" t="s">
        <v>1831</v>
      </c>
      <c r="H130" s="471"/>
      <c r="I130" s="471">
        <v>0</v>
      </c>
      <c r="J130" s="471">
        <v>0</v>
      </c>
      <c r="K130" s="471">
        <f t="shared" si="1"/>
        <v>0</v>
      </c>
      <c r="L130" s="472"/>
    </row>
    <row r="131" spans="1:12" x14ac:dyDescent="0.25">
      <c r="A131" s="467" t="s">
        <v>1644</v>
      </c>
      <c r="B131" s="467" t="s">
        <v>668</v>
      </c>
      <c r="C131" s="467" t="s">
        <v>770</v>
      </c>
      <c r="D131" s="484" t="s">
        <v>774</v>
      </c>
      <c r="E131" s="467" t="s">
        <v>1237</v>
      </c>
      <c r="F131" s="484" t="s">
        <v>1088</v>
      </c>
      <c r="G131" s="467" t="s">
        <v>1826</v>
      </c>
      <c r="H131" s="471"/>
      <c r="I131" s="471">
        <v>0</v>
      </c>
      <c r="J131" s="471">
        <v>0</v>
      </c>
      <c r="K131" s="471">
        <f t="shared" si="1"/>
        <v>0</v>
      </c>
      <c r="L131" s="472"/>
    </row>
    <row r="132" spans="1:12" x14ac:dyDescent="0.25">
      <c r="A132" s="467" t="s">
        <v>1644</v>
      </c>
      <c r="B132" s="467" t="s">
        <v>668</v>
      </c>
      <c r="C132" s="467" t="s">
        <v>770</v>
      </c>
      <c r="D132" s="484" t="s">
        <v>775</v>
      </c>
      <c r="E132" s="467" t="s">
        <v>1238</v>
      </c>
      <c r="F132" s="484" t="s">
        <v>993</v>
      </c>
      <c r="G132" s="467" t="s">
        <v>1832</v>
      </c>
      <c r="H132" s="471"/>
      <c r="I132" s="471">
        <v>0</v>
      </c>
      <c r="J132" s="471">
        <v>0</v>
      </c>
      <c r="K132" s="471">
        <f t="shared" si="1"/>
        <v>0</v>
      </c>
      <c r="L132" s="472"/>
    </row>
    <row r="133" spans="1:12" x14ac:dyDescent="0.25">
      <c r="A133" s="467" t="s">
        <v>1644</v>
      </c>
      <c r="B133" s="467" t="s">
        <v>668</v>
      </c>
      <c r="C133" s="467" t="s">
        <v>770</v>
      </c>
      <c r="D133" s="484" t="s">
        <v>776</v>
      </c>
      <c r="E133" s="467" t="s">
        <v>777</v>
      </c>
      <c r="F133" s="484" t="s">
        <v>993</v>
      </c>
      <c r="G133" s="467" t="s">
        <v>1832</v>
      </c>
      <c r="H133" s="471"/>
      <c r="I133" s="471">
        <v>0</v>
      </c>
      <c r="J133" s="471">
        <v>0</v>
      </c>
      <c r="K133" s="471">
        <f t="shared" si="1"/>
        <v>0</v>
      </c>
      <c r="L133" s="472"/>
    </row>
    <row r="134" spans="1:12" x14ac:dyDescent="0.25">
      <c r="A134" s="467" t="s">
        <v>1644</v>
      </c>
      <c r="B134" s="467" t="s">
        <v>668</v>
      </c>
      <c r="C134" s="467" t="s">
        <v>770</v>
      </c>
      <c r="D134" s="484" t="s">
        <v>1900</v>
      </c>
      <c r="E134" s="467" t="s">
        <v>1901</v>
      </c>
      <c r="F134" s="484" t="s">
        <v>308</v>
      </c>
      <c r="G134" s="467" t="s">
        <v>1691</v>
      </c>
      <c r="H134" s="471"/>
      <c r="I134" s="471">
        <v>0</v>
      </c>
      <c r="J134" s="471">
        <v>0</v>
      </c>
      <c r="K134" s="471">
        <f t="shared" si="1"/>
        <v>0</v>
      </c>
      <c r="L134" s="472"/>
    </row>
    <row r="135" spans="1:12" x14ac:dyDescent="0.25">
      <c r="A135" s="467" t="s">
        <v>1644</v>
      </c>
      <c r="B135" s="467" t="s">
        <v>668</v>
      </c>
      <c r="C135" s="467" t="s">
        <v>770</v>
      </c>
      <c r="D135" s="484" t="s">
        <v>1239</v>
      </c>
      <c r="E135" s="467" t="s">
        <v>1240</v>
      </c>
      <c r="F135" s="484" t="s">
        <v>993</v>
      </c>
      <c r="G135" s="467" t="s">
        <v>1832</v>
      </c>
      <c r="H135" s="471"/>
      <c r="I135" s="471">
        <v>0</v>
      </c>
      <c r="J135" s="471">
        <v>0</v>
      </c>
      <c r="K135" s="471">
        <f t="shared" si="1"/>
        <v>0</v>
      </c>
      <c r="L135" s="472"/>
    </row>
    <row r="136" spans="1:12" x14ac:dyDescent="0.25">
      <c r="A136" s="467" t="s">
        <v>1644</v>
      </c>
      <c r="B136" s="467" t="s">
        <v>668</v>
      </c>
      <c r="C136" s="467" t="s">
        <v>770</v>
      </c>
      <c r="D136" s="484" t="s">
        <v>778</v>
      </c>
      <c r="E136" s="467" t="s">
        <v>1241</v>
      </c>
      <c r="F136" s="484" t="s">
        <v>993</v>
      </c>
      <c r="G136" s="467" t="s">
        <v>1832</v>
      </c>
      <c r="H136" s="471"/>
      <c r="I136" s="471">
        <v>0</v>
      </c>
      <c r="J136" s="471">
        <v>0</v>
      </c>
      <c r="K136" s="471">
        <f t="shared" si="1"/>
        <v>0</v>
      </c>
      <c r="L136" s="472"/>
    </row>
    <row r="137" spans="1:12" x14ac:dyDescent="0.25">
      <c r="A137" s="467" t="s">
        <v>1644</v>
      </c>
      <c r="B137" s="467" t="s">
        <v>668</v>
      </c>
      <c r="C137" s="467" t="s">
        <v>770</v>
      </c>
      <c r="D137" s="484" t="s">
        <v>1099</v>
      </c>
      <c r="E137" s="467" t="s">
        <v>1234</v>
      </c>
      <c r="F137" s="484" t="s">
        <v>1101</v>
      </c>
      <c r="G137" s="467" t="s">
        <v>1902</v>
      </c>
      <c r="H137" s="471"/>
      <c r="I137" s="471">
        <v>0</v>
      </c>
      <c r="J137" s="471">
        <v>0</v>
      </c>
      <c r="K137" s="471">
        <f t="shared" si="1"/>
        <v>0</v>
      </c>
      <c r="L137" s="472"/>
    </row>
    <row r="138" spans="1:12" x14ac:dyDescent="0.25">
      <c r="A138" s="467" t="s">
        <v>1644</v>
      </c>
      <c r="B138" s="467" t="s">
        <v>668</v>
      </c>
      <c r="C138" s="467" t="s">
        <v>770</v>
      </c>
      <c r="D138" s="484" t="s">
        <v>1099</v>
      </c>
      <c r="E138" s="467" t="s">
        <v>1234</v>
      </c>
      <c r="F138" s="484" t="s">
        <v>302</v>
      </c>
      <c r="G138" s="467" t="s">
        <v>1684</v>
      </c>
      <c r="H138" s="471"/>
      <c r="I138" s="471">
        <v>0</v>
      </c>
      <c r="J138" s="471">
        <v>0</v>
      </c>
      <c r="K138" s="471">
        <f t="shared" si="1"/>
        <v>0</v>
      </c>
      <c r="L138" s="472"/>
    </row>
    <row r="139" spans="1:12" x14ac:dyDescent="0.25">
      <c r="A139" s="467" t="s">
        <v>1644</v>
      </c>
      <c r="B139" s="467" t="s">
        <v>668</v>
      </c>
      <c r="C139" s="467" t="s">
        <v>770</v>
      </c>
      <c r="D139" s="484" t="s">
        <v>1099</v>
      </c>
      <c r="E139" s="467" t="s">
        <v>1234</v>
      </c>
      <c r="F139" s="484" t="s">
        <v>308</v>
      </c>
      <c r="G139" s="467" t="s">
        <v>1691</v>
      </c>
      <c r="H139" s="471"/>
      <c r="I139" s="471">
        <v>0</v>
      </c>
      <c r="J139" s="471">
        <v>0</v>
      </c>
      <c r="K139" s="471">
        <f t="shared" ref="K139:K202" si="2">+H139+J139</f>
        <v>0</v>
      </c>
      <c r="L139" s="472"/>
    </row>
    <row r="140" spans="1:12" x14ac:dyDescent="0.25">
      <c r="A140" s="467" t="s">
        <v>1644</v>
      </c>
      <c r="B140" s="467" t="s">
        <v>668</v>
      </c>
      <c r="C140" s="467" t="s">
        <v>770</v>
      </c>
      <c r="D140" s="484" t="s">
        <v>1099</v>
      </c>
      <c r="E140" s="467" t="s">
        <v>1234</v>
      </c>
      <c r="F140" s="484" t="s">
        <v>321</v>
      </c>
      <c r="G140" s="467" t="s">
        <v>1703</v>
      </c>
      <c r="H140" s="471"/>
      <c r="I140" s="471">
        <v>0</v>
      </c>
      <c r="J140" s="471">
        <v>0</v>
      </c>
      <c r="K140" s="471">
        <f t="shared" si="2"/>
        <v>0</v>
      </c>
      <c r="L140" s="472"/>
    </row>
    <row r="141" spans="1:12" x14ac:dyDescent="0.25">
      <c r="A141" s="467" t="s">
        <v>1644</v>
      </c>
      <c r="B141" s="467" t="s">
        <v>668</v>
      </c>
      <c r="C141" s="467" t="s">
        <v>770</v>
      </c>
      <c r="D141" s="484" t="s">
        <v>1099</v>
      </c>
      <c r="E141" s="467" t="s">
        <v>1234</v>
      </c>
      <c r="F141" s="484" t="s">
        <v>327</v>
      </c>
      <c r="G141" s="467" t="s">
        <v>1707</v>
      </c>
      <c r="H141" s="471"/>
      <c r="I141" s="471">
        <v>0</v>
      </c>
      <c r="J141" s="471">
        <v>0</v>
      </c>
      <c r="K141" s="471">
        <f t="shared" si="2"/>
        <v>0</v>
      </c>
      <c r="L141" s="472"/>
    </row>
    <row r="142" spans="1:12" x14ac:dyDescent="0.25">
      <c r="A142" s="467" t="s">
        <v>1644</v>
      </c>
      <c r="B142" s="467" t="s">
        <v>668</v>
      </c>
      <c r="C142" s="467" t="s">
        <v>770</v>
      </c>
      <c r="D142" s="484" t="s">
        <v>1099</v>
      </c>
      <c r="E142" s="467" t="s">
        <v>1234</v>
      </c>
      <c r="F142" s="484" t="s">
        <v>104</v>
      </c>
      <c r="G142" s="467" t="s">
        <v>1772</v>
      </c>
      <c r="H142" s="471"/>
      <c r="I142" s="471">
        <v>0</v>
      </c>
      <c r="J142" s="471">
        <v>0</v>
      </c>
      <c r="K142" s="471">
        <f t="shared" si="2"/>
        <v>0</v>
      </c>
      <c r="L142" s="472"/>
    </row>
    <row r="143" spans="1:12" x14ac:dyDescent="0.25">
      <c r="A143" s="467" t="s">
        <v>1644</v>
      </c>
      <c r="B143" s="467" t="s">
        <v>668</v>
      </c>
      <c r="C143" s="467" t="s">
        <v>770</v>
      </c>
      <c r="D143" s="484" t="s">
        <v>1100</v>
      </c>
      <c r="E143" s="467" t="s">
        <v>1233</v>
      </c>
      <c r="F143" s="484" t="s">
        <v>986</v>
      </c>
      <c r="G143" s="467" t="s">
        <v>1681</v>
      </c>
      <c r="H143" s="471"/>
      <c r="I143" s="471">
        <v>0</v>
      </c>
      <c r="J143" s="471">
        <v>0</v>
      </c>
      <c r="K143" s="471">
        <f t="shared" si="2"/>
        <v>0</v>
      </c>
      <c r="L143" s="472"/>
    </row>
    <row r="144" spans="1:12" x14ac:dyDescent="0.25">
      <c r="A144" s="467" t="s">
        <v>1644</v>
      </c>
      <c r="B144" s="467" t="s">
        <v>668</v>
      </c>
      <c r="C144" s="467" t="s">
        <v>770</v>
      </c>
      <c r="D144" s="484" t="s">
        <v>1903</v>
      </c>
      <c r="E144" s="467" t="s">
        <v>1904</v>
      </c>
      <c r="F144" s="484" t="s">
        <v>986</v>
      </c>
      <c r="G144" s="467" t="s">
        <v>1681</v>
      </c>
      <c r="H144" s="471"/>
      <c r="I144" s="471">
        <v>0</v>
      </c>
      <c r="J144" s="471">
        <v>0</v>
      </c>
      <c r="K144" s="471">
        <f t="shared" si="2"/>
        <v>0</v>
      </c>
      <c r="L144" s="472"/>
    </row>
    <row r="145" spans="1:12" x14ac:dyDescent="0.25">
      <c r="A145" s="467" t="s">
        <v>1644</v>
      </c>
      <c r="B145" s="467" t="s">
        <v>668</v>
      </c>
      <c r="C145" s="467" t="s">
        <v>809</v>
      </c>
      <c r="D145" s="484" t="s">
        <v>541</v>
      </c>
      <c r="E145" s="467" t="s">
        <v>1247</v>
      </c>
      <c r="F145" s="484" t="s">
        <v>1089</v>
      </c>
      <c r="G145" s="467" t="s">
        <v>1825</v>
      </c>
      <c r="H145" s="471"/>
      <c r="I145" s="471">
        <v>0</v>
      </c>
      <c r="J145" s="471">
        <v>0</v>
      </c>
      <c r="K145" s="471">
        <f t="shared" si="2"/>
        <v>0</v>
      </c>
      <c r="L145" s="472"/>
    </row>
    <row r="146" spans="1:12" x14ac:dyDescent="0.25">
      <c r="A146" s="467" t="s">
        <v>1644</v>
      </c>
      <c r="B146" s="467" t="s">
        <v>668</v>
      </c>
      <c r="C146" s="467" t="s">
        <v>809</v>
      </c>
      <c r="D146" s="484" t="s">
        <v>1905</v>
      </c>
      <c r="E146" s="467" t="s">
        <v>1906</v>
      </c>
      <c r="F146" s="484" t="s">
        <v>986</v>
      </c>
      <c r="G146" s="467" t="s">
        <v>1681</v>
      </c>
      <c r="H146" s="471"/>
      <c r="I146" s="471">
        <v>0</v>
      </c>
      <c r="J146" s="471">
        <v>0</v>
      </c>
      <c r="K146" s="471">
        <f t="shared" si="2"/>
        <v>0</v>
      </c>
      <c r="L146" s="472"/>
    </row>
    <row r="147" spans="1:12" x14ac:dyDescent="0.25">
      <c r="A147" s="467" t="s">
        <v>1644</v>
      </c>
      <c r="B147" s="467" t="s">
        <v>668</v>
      </c>
      <c r="C147" s="467" t="s">
        <v>809</v>
      </c>
      <c r="D147" s="484" t="s">
        <v>779</v>
      </c>
      <c r="E147" s="467" t="s">
        <v>1248</v>
      </c>
      <c r="F147" s="484" t="s">
        <v>993</v>
      </c>
      <c r="G147" s="467" t="s">
        <v>1832</v>
      </c>
      <c r="H147" s="471"/>
      <c r="I147" s="471">
        <v>0</v>
      </c>
      <c r="J147" s="471">
        <v>0</v>
      </c>
      <c r="K147" s="471">
        <f t="shared" si="2"/>
        <v>0</v>
      </c>
      <c r="L147" s="472"/>
    </row>
    <row r="148" spans="1:12" x14ac:dyDescent="0.25">
      <c r="A148" s="467" t="s">
        <v>1644</v>
      </c>
      <c r="B148" s="467" t="s">
        <v>668</v>
      </c>
      <c r="C148" s="467" t="s">
        <v>809</v>
      </c>
      <c r="D148" s="484" t="s">
        <v>578</v>
      </c>
      <c r="E148" s="467" t="s">
        <v>1244</v>
      </c>
      <c r="F148" s="484" t="s">
        <v>308</v>
      </c>
      <c r="G148" s="467" t="s">
        <v>1691</v>
      </c>
      <c r="H148" s="471"/>
      <c r="I148" s="471">
        <v>0</v>
      </c>
      <c r="J148" s="471">
        <v>0</v>
      </c>
      <c r="K148" s="471">
        <f t="shared" si="2"/>
        <v>0</v>
      </c>
      <c r="L148" s="472"/>
    </row>
    <row r="149" spans="1:12" x14ac:dyDescent="0.25">
      <c r="A149" s="467" t="s">
        <v>1644</v>
      </c>
      <c r="B149" s="467" t="s">
        <v>668</v>
      </c>
      <c r="C149" s="467" t="s">
        <v>809</v>
      </c>
      <c r="D149" s="484" t="s">
        <v>578</v>
      </c>
      <c r="E149" s="467" t="s">
        <v>1244</v>
      </c>
      <c r="F149" s="484" t="s">
        <v>1087</v>
      </c>
      <c r="G149" s="467" t="s">
        <v>1831</v>
      </c>
      <c r="H149" s="471"/>
      <c r="I149" s="471">
        <v>0</v>
      </c>
      <c r="J149" s="471">
        <v>0</v>
      </c>
      <c r="K149" s="471">
        <f t="shared" si="2"/>
        <v>0</v>
      </c>
      <c r="L149" s="472"/>
    </row>
    <row r="150" spans="1:12" x14ac:dyDescent="0.25">
      <c r="A150" s="467" t="s">
        <v>1644</v>
      </c>
      <c r="B150" s="467" t="s">
        <v>668</v>
      </c>
      <c r="C150" s="467" t="s">
        <v>809</v>
      </c>
      <c r="D150" s="484" t="s">
        <v>578</v>
      </c>
      <c r="E150" s="467" t="s">
        <v>1244</v>
      </c>
      <c r="F150" s="484" t="s">
        <v>1088</v>
      </c>
      <c r="G150" s="467" t="s">
        <v>1826</v>
      </c>
      <c r="H150" s="471"/>
      <c r="I150" s="471">
        <v>0</v>
      </c>
      <c r="J150" s="471">
        <v>0</v>
      </c>
      <c r="K150" s="471">
        <f t="shared" si="2"/>
        <v>0</v>
      </c>
      <c r="L150" s="472"/>
    </row>
    <row r="151" spans="1:12" x14ac:dyDescent="0.25">
      <c r="A151" s="467" t="s">
        <v>1644</v>
      </c>
      <c r="B151" s="467" t="s">
        <v>668</v>
      </c>
      <c r="C151" s="467" t="s">
        <v>809</v>
      </c>
      <c r="D151" s="484" t="s">
        <v>578</v>
      </c>
      <c r="E151" s="467" t="s">
        <v>1244</v>
      </c>
      <c r="F151" s="484" t="s">
        <v>993</v>
      </c>
      <c r="G151" s="467" t="s">
        <v>1832</v>
      </c>
      <c r="H151" s="471"/>
      <c r="I151" s="471">
        <v>0</v>
      </c>
      <c r="J151" s="471">
        <v>0</v>
      </c>
      <c r="K151" s="471">
        <f t="shared" si="2"/>
        <v>0</v>
      </c>
      <c r="L151" s="472"/>
    </row>
    <row r="152" spans="1:12" x14ac:dyDescent="0.25">
      <c r="A152" s="467" t="s">
        <v>1644</v>
      </c>
      <c r="B152" s="467" t="s">
        <v>668</v>
      </c>
      <c r="C152" s="467" t="s">
        <v>809</v>
      </c>
      <c r="D152" s="484" t="s">
        <v>579</v>
      </c>
      <c r="E152" s="467" t="s">
        <v>1249</v>
      </c>
      <c r="F152" s="484" t="s">
        <v>993</v>
      </c>
      <c r="G152" s="467" t="s">
        <v>1832</v>
      </c>
      <c r="H152" s="471"/>
      <c r="I152" s="471">
        <v>0</v>
      </c>
      <c r="J152" s="471">
        <v>0</v>
      </c>
      <c r="K152" s="471">
        <f t="shared" si="2"/>
        <v>0</v>
      </c>
      <c r="L152" s="472"/>
    </row>
    <row r="153" spans="1:12" x14ac:dyDescent="0.25">
      <c r="A153" s="467" t="s">
        <v>1644</v>
      </c>
      <c r="B153" s="467" t="s">
        <v>668</v>
      </c>
      <c r="C153" s="467" t="s">
        <v>809</v>
      </c>
      <c r="D153" s="484" t="s">
        <v>580</v>
      </c>
      <c r="E153" s="467" t="s">
        <v>215</v>
      </c>
      <c r="F153" s="484" t="s">
        <v>308</v>
      </c>
      <c r="G153" s="467" t="s">
        <v>1691</v>
      </c>
      <c r="H153" s="471"/>
      <c r="I153" s="471">
        <v>0</v>
      </c>
      <c r="J153" s="471">
        <v>0</v>
      </c>
      <c r="K153" s="471">
        <f t="shared" si="2"/>
        <v>0</v>
      </c>
      <c r="L153" s="472"/>
    </row>
    <row r="154" spans="1:12" x14ac:dyDescent="0.25">
      <c r="A154" s="467" t="s">
        <v>1644</v>
      </c>
      <c r="B154" s="467" t="s">
        <v>668</v>
      </c>
      <c r="C154" s="467" t="s">
        <v>809</v>
      </c>
      <c r="D154" s="484" t="s">
        <v>580</v>
      </c>
      <c r="E154" s="467" t="s">
        <v>215</v>
      </c>
      <c r="F154" s="484" t="s">
        <v>1087</v>
      </c>
      <c r="G154" s="467" t="s">
        <v>1831</v>
      </c>
      <c r="H154" s="471"/>
      <c r="I154" s="471">
        <v>0</v>
      </c>
      <c r="J154" s="471">
        <v>0</v>
      </c>
      <c r="K154" s="471">
        <f t="shared" si="2"/>
        <v>0</v>
      </c>
      <c r="L154" s="472"/>
    </row>
    <row r="155" spans="1:12" x14ac:dyDescent="0.25">
      <c r="A155" s="467" t="s">
        <v>1644</v>
      </c>
      <c r="B155" s="467" t="s">
        <v>668</v>
      </c>
      <c r="C155" s="467" t="s">
        <v>809</v>
      </c>
      <c r="D155" s="484" t="s">
        <v>580</v>
      </c>
      <c r="E155" s="467" t="s">
        <v>215</v>
      </c>
      <c r="F155" s="484" t="s">
        <v>1088</v>
      </c>
      <c r="G155" s="467" t="s">
        <v>1826</v>
      </c>
      <c r="H155" s="471"/>
      <c r="I155" s="471">
        <v>0</v>
      </c>
      <c r="J155" s="471">
        <v>0</v>
      </c>
      <c r="K155" s="471">
        <f t="shared" si="2"/>
        <v>0</v>
      </c>
      <c r="L155" s="472"/>
    </row>
    <row r="156" spans="1:12" x14ac:dyDescent="0.25">
      <c r="A156" s="467" t="s">
        <v>1644</v>
      </c>
      <c r="B156" s="467" t="s">
        <v>668</v>
      </c>
      <c r="C156" s="467" t="s">
        <v>809</v>
      </c>
      <c r="D156" s="484" t="s">
        <v>580</v>
      </c>
      <c r="E156" s="467" t="s">
        <v>215</v>
      </c>
      <c r="F156" s="484" t="s">
        <v>993</v>
      </c>
      <c r="G156" s="467" t="s">
        <v>1832</v>
      </c>
      <c r="H156" s="471"/>
      <c r="I156" s="471">
        <v>0</v>
      </c>
      <c r="J156" s="471">
        <v>0</v>
      </c>
      <c r="K156" s="471">
        <f t="shared" si="2"/>
        <v>0</v>
      </c>
      <c r="L156" s="472"/>
    </row>
    <row r="157" spans="1:12" x14ac:dyDescent="0.25">
      <c r="A157" s="467" t="s">
        <v>1644</v>
      </c>
      <c r="B157" s="467" t="s">
        <v>668</v>
      </c>
      <c r="C157" s="467" t="s">
        <v>809</v>
      </c>
      <c r="D157" s="484" t="s">
        <v>1002</v>
      </c>
      <c r="E157" s="467" t="s">
        <v>1250</v>
      </c>
      <c r="F157" s="484" t="s">
        <v>993</v>
      </c>
      <c r="G157" s="467" t="s">
        <v>1832</v>
      </c>
      <c r="H157" s="471"/>
      <c r="I157" s="471">
        <v>0</v>
      </c>
      <c r="J157" s="471">
        <v>0</v>
      </c>
      <c r="K157" s="471">
        <f t="shared" si="2"/>
        <v>0</v>
      </c>
      <c r="L157" s="472"/>
    </row>
    <row r="158" spans="1:12" x14ac:dyDescent="0.25">
      <c r="A158" s="467" t="s">
        <v>1644</v>
      </c>
      <c r="B158" s="467" t="s">
        <v>668</v>
      </c>
      <c r="C158" s="467" t="s">
        <v>809</v>
      </c>
      <c r="D158" s="484" t="s">
        <v>581</v>
      </c>
      <c r="E158" s="467" t="s">
        <v>1251</v>
      </c>
      <c r="F158" s="484" t="s">
        <v>993</v>
      </c>
      <c r="G158" s="467" t="s">
        <v>1832</v>
      </c>
      <c r="H158" s="471"/>
      <c r="I158" s="471">
        <v>0</v>
      </c>
      <c r="J158" s="471">
        <v>0</v>
      </c>
      <c r="K158" s="471">
        <f t="shared" si="2"/>
        <v>0</v>
      </c>
      <c r="L158" s="472"/>
    </row>
    <row r="159" spans="1:12" x14ac:dyDescent="0.25">
      <c r="A159" s="467" t="s">
        <v>1644</v>
      </c>
      <c r="B159" s="467" t="s">
        <v>668</v>
      </c>
      <c r="C159" s="467" t="s">
        <v>809</v>
      </c>
      <c r="D159" s="484" t="s">
        <v>1907</v>
      </c>
      <c r="E159" s="467" t="s">
        <v>1908</v>
      </c>
      <c r="F159" s="484" t="s">
        <v>986</v>
      </c>
      <c r="G159" s="467" t="s">
        <v>1681</v>
      </c>
      <c r="H159" s="471"/>
      <c r="I159" s="471">
        <v>0</v>
      </c>
      <c r="J159" s="471">
        <v>0</v>
      </c>
      <c r="K159" s="471">
        <f t="shared" si="2"/>
        <v>0</v>
      </c>
      <c r="L159" s="472"/>
    </row>
    <row r="160" spans="1:12" x14ac:dyDescent="0.25">
      <c r="A160" s="467" t="s">
        <v>1644</v>
      </c>
      <c r="B160" s="467" t="s">
        <v>668</v>
      </c>
      <c r="C160" s="467" t="s">
        <v>809</v>
      </c>
      <c r="D160" s="484" t="s">
        <v>1909</v>
      </c>
      <c r="E160" s="467" t="s">
        <v>1910</v>
      </c>
      <c r="F160" s="484" t="s">
        <v>986</v>
      </c>
      <c r="G160" s="467" t="s">
        <v>1681</v>
      </c>
      <c r="H160" s="471"/>
      <c r="I160" s="471">
        <v>0</v>
      </c>
      <c r="J160" s="471">
        <v>0</v>
      </c>
      <c r="K160" s="471">
        <f t="shared" si="2"/>
        <v>0</v>
      </c>
      <c r="L160" s="472"/>
    </row>
    <row r="161" spans="1:12" x14ac:dyDescent="0.25">
      <c r="A161" s="467" t="s">
        <v>1644</v>
      </c>
      <c r="B161" s="467" t="s">
        <v>668</v>
      </c>
      <c r="C161" s="467" t="s">
        <v>809</v>
      </c>
      <c r="D161" s="484" t="s">
        <v>1911</v>
      </c>
      <c r="E161" s="467" t="s">
        <v>1912</v>
      </c>
      <c r="F161" s="484" t="s">
        <v>986</v>
      </c>
      <c r="G161" s="467" t="s">
        <v>1681</v>
      </c>
      <c r="H161" s="471"/>
      <c r="I161" s="471">
        <v>0</v>
      </c>
      <c r="J161" s="471">
        <v>0</v>
      </c>
      <c r="K161" s="471">
        <f t="shared" si="2"/>
        <v>0</v>
      </c>
      <c r="L161" s="472"/>
    </row>
    <row r="162" spans="1:12" x14ac:dyDescent="0.25">
      <c r="A162" s="467" t="s">
        <v>1644</v>
      </c>
      <c r="B162" s="467" t="s">
        <v>668</v>
      </c>
      <c r="C162" s="467" t="s">
        <v>809</v>
      </c>
      <c r="D162" s="484" t="s">
        <v>582</v>
      </c>
      <c r="E162" s="467" t="s">
        <v>1243</v>
      </c>
      <c r="F162" s="484" t="s">
        <v>993</v>
      </c>
      <c r="G162" s="467" t="s">
        <v>1832</v>
      </c>
      <c r="H162" s="471"/>
      <c r="I162" s="471">
        <v>0</v>
      </c>
      <c r="J162" s="471">
        <v>0</v>
      </c>
      <c r="K162" s="471">
        <f t="shared" si="2"/>
        <v>0</v>
      </c>
      <c r="L162" s="472"/>
    </row>
    <row r="163" spans="1:12" x14ac:dyDescent="0.25">
      <c r="A163" s="467" t="s">
        <v>1644</v>
      </c>
      <c r="B163" s="467" t="s">
        <v>668</v>
      </c>
      <c r="C163" s="467" t="s">
        <v>809</v>
      </c>
      <c r="D163" s="484" t="s">
        <v>583</v>
      </c>
      <c r="E163" s="467" t="s">
        <v>1245</v>
      </c>
      <c r="F163" s="484" t="s">
        <v>308</v>
      </c>
      <c r="G163" s="467" t="s">
        <v>1691</v>
      </c>
      <c r="H163" s="471"/>
      <c r="I163" s="471">
        <v>0</v>
      </c>
      <c r="J163" s="471">
        <v>0</v>
      </c>
      <c r="K163" s="471">
        <f t="shared" si="2"/>
        <v>0</v>
      </c>
      <c r="L163" s="472"/>
    </row>
    <row r="164" spans="1:12" x14ac:dyDescent="0.25">
      <c r="A164" s="467" t="s">
        <v>1644</v>
      </c>
      <c r="B164" s="467" t="s">
        <v>668</v>
      </c>
      <c r="C164" s="467" t="s">
        <v>809</v>
      </c>
      <c r="D164" s="484" t="s">
        <v>583</v>
      </c>
      <c r="E164" s="467" t="s">
        <v>1245</v>
      </c>
      <c r="F164" s="484" t="s">
        <v>993</v>
      </c>
      <c r="G164" s="467" t="s">
        <v>1832</v>
      </c>
      <c r="H164" s="471"/>
      <c r="I164" s="471">
        <v>0</v>
      </c>
      <c r="J164" s="471">
        <v>0</v>
      </c>
      <c r="K164" s="471">
        <f t="shared" si="2"/>
        <v>0</v>
      </c>
      <c r="L164" s="472"/>
    </row>
    <row r="165" spans="1:12" x14ac:dyDescent="0.25">
      <c r="A165" s="467" t="s">
        <v>1644</v>
      </c>
      <c r="B165" s="467" t="s">
        <v>668</v>
      </c>
      <c r="C165" s="467" t="s">
        <v>809</v>
      </c>
      <c r="D165" s="484" t="s">
        <v>584</v>
      </c>
      <c r="E165" s="467" t="s">
        <v>1246</v>
      </c>
      <c r="F165" s="484" t="s">
        <v>308</v>
      </c>
      <c r="G165" s="467" t="s">
        <v>1691</v>
      </c>
      <c r="H165" s="471"/>
      <c r="I165" s="471">
        <v>0</v>
      </c>
      <c r="J165" s="471">
        <v>0</v>
      </c>
      <c r="K165" s="471">
        <f t="shared" si="2"/>
        <v>0</v>
      </c>
      <c r="L165" s="472"/>
    </row>
    <row r="166" spans="1:12" x14ac:dyDescent="0.25">
      <c r="A166" s="467" t="s">
        <v>1644</v>
      </c>
      <c r="B166" s="467" t="s">
        <v>668</v>
      </c>
      <c r="C166" s="467" t="s">
        <v>809</v>
      </c>
      <c r="D166" s="484" t="s">
        <v>584</v>
      </c>
      <c r="E166" s="467" t="s">
        <v>1246</v>
      </c>
      <c r="F166" s="484" t="s">
        <v>667</v>
      </c>
      <c r="G166" s="467" t="s">
        <v>1698</v>
      </c>
      <c r="H166" s="471"/>
      <c r="I166" s="471">
        <v>0</v>
      </c>
      <c r="J166" s="471">
        <v>0</v>
      </c>
      <c r="K166" s="471">
        <f t="shared" si="2"/>
        <v>0</v>
      </c>
      <c r="L166" s="472"/>
    </row>
    <row r="167" spans="1:12" x14ac:dyDescent="0.25">
      <c r="A167" s="467" t="s">
        <v>1644</v>
      </c>
      <c r="B167" s="467" t="s">
        <v>668</v>
      </c>
      <c r="C167" s="467" t="s">
        <v>809</v>
      </c>
      <c r="D167" s="484" t="s">
        <v>584</v>
      </c>
      <c r="E167" s="467" t="s">
        <v>1246</v>
      </c>
      <c r="F167" s="484" t="s">
        <v>1087</v>
      </c>
      <c r="G167" s="467" t="s">
        <v>1831</v>
      </c>
      <c r="H167" s="471"/>
      <c r="I167" s="471">
        <v>0</v>
      </c>
      <c r="J167" s="471">
        <v>0</v>
      </c>
      <c r="K167" s="471">
        <f t="shared" si="2"/>
        <v>0</v>
      </c>
      <c r="L167" s="472"/>
    </row>
    <row r="168" spans="1:12" x14ac:dyDescent="0.25">
      <c r="A168" s="467" t="s">
        <v>1644</v>
      </c>
      <c r="B168" s="467" t="s">
        <v>668</v>
      </c>
      <c r="C168" s="467" t="s">
        <v>809</v>
      </c>
      <c r="D168" s="484" t="s">
        <v>584</v>
      </c>
      <c r="E168" s="467" t="s">
        <v>1246</v>
      </c>
      <c r="F168" s="484" t="s">
        <v>1088</v>
      </c>
      <c r="G168" s="467" t="s">
        <v>1826</v>
      </c>
      <c r="H168" s="471"/>
      <c r="I168" s="471">
        <v>0</v>
      </c>
      <c r="J168" s="471">
        <v>0</v>
      </c>
      <c r="K168" s="471">
        <f t="shared" si="2"/>
        <v>0</v>
      </c>
      <c r="L168" s="472"/>
    </row>
    <row r="169" spans="1:12" x14ac:dyDescent="0.25">
      <c r="A169" s="467" t="s">
        <v>1644</v>
      </c>
      <c r="B169" s="467" t="s">
        <v>668</v>
      </c>
      <c r="C169" s="467" t="s">
        <v>809</v>
      </c>
      <c r="D169" s="484" t="s">
        <v>584</v>
      </c>
      <c r="E169" s="467" t="s">
        <v>1246</v>
      </c>
      <c r="F169" s="484" t="s">
        <v>993</v>
      </c>
      <c r="G169" s="467" t="s">
        <v>1832</v>
      </c>
      <c r="H169" s="471"/>
      <c r="I169" s="471">
        <v>0</v>
      </c>
      <c r="J169" s="471">
        <v>0</v>
      </c>
      <c r="K169" s="471">
        <f t="shared" si="2"/>
        <v>0</v>
      </c>
      <c r="L169" s="472"/>
    </row>
    <row r="170" spans="1:12" x14ac:dyDescent="0.25">
      <c r="A170" s="467" t="s">
        <v>1644</v>
      </c>
      <c r="B170" s="467" t="s">
        <v>668</v>
      </c>
      <c r="C170" s="467" t="s">
        <v>809</v>
      </c>
      <c r="D170" s="484" t="s">
        <v>585</v>
      </c>
      <c r="E170" s="467" t="s">
        <v>216</v>
      </c>
      <c r="F170" s="484" t="s">
        <v>993</v>
      </c>
      <c r="G170" s="467" t="s">
        <v>1832</v>
      </c>
      <c r="H170" s="471"/>
      <c r="I170" s="471">
        <v>0</v>
      </c>
      <c r="J170" s="471">
        <v>0</v>
      </c>
      <c r="K170" s="471">
        <f t="shared" si="2"/>
        <v>0</v>
      </c>
      <c r="L170" s="472"/>
    </row>
    <row r="171" spans="1:12" x14ac:dyDescent="0.25">
      <c r="A171" s="467" t="s">
        <v>1644</v>
      </c>
      <c r="B171" s="467" t="s">
        <v>668</v>
      </c>
      <c r="C171" s="467" t="s">
        <v>809</v>
      </c>
      <c r="D171" s="484" t="s">
        <v>577</v>
      </c>
      <c r="E171" s="467" t="s">
        <v>1242</v>
      </c>
      <c r="F171" s="484" t="s">
        <v>544</v>
      </c>
      <c r="G171" s="467" t="s">
        <v>1679</v>
      </c>
      <c r="H171" s="471"/>
      <c r="I171" s="471">
        <v>0</v>
      </c>
      <c r="J171" s="471">
        <v>0</v>
      </c>
      <c r="K171" s="471">
        <f t="shared" si="2"/>
        <v>0</v>
      </c>
      <c r="L171" s="472"/>
    </row>
    <row r="172" spans="1:12" x14ac:dyDescent="0.25">
      <c r="A172" s="467" t="s">
        <v>1644</v>
      </c>
      <c r="B172" s="467" t="s">
        <v>668</v>
      </c>
      <c r="C172" s="467" t="s">
        <v>809</v>
      </c>
      <c r="D172" s="484" t="s">
        <v>1003</v>
      </c>
      <c r="E172" s="467" t="s">
        <v>1913</v>
      </c>
      <c r="F172" s="484" t="s">
        <v>986</v>
      </c>
      <c r="G172" s="467" t="s">
        <v>1681</v>
      </c>
      <c r="H172" s="471"/>
      <c r="I172" s="471">
        <v>0</v>
      </c>
      <c r="J172" s="471">
        <v>0</v>
      </c>
      <c r="K172" s="471">
        <f t="shared" si="2"/>
        <v>0</v>
      </c>
      <c r="L172" s="472"/>
    </row>
    <row r="173" spans="1:12" x14ac:dyDescent="0.25">
      <c r="A173" s="467" t="s">
        <v>1644</v>
      </c>
      <c r="B173" s="467" t="s">
        <v>668</v>
      </c>
      <c r="C173" s="467" t="s">
        <v>809</v>
      </c>
      <c r="D173" s="484" t="s">
        <v>1914</v>
      </c>
      <c r="E173" s="467" t="s">
        <v>1915</v>
      </c>
      <c r="F173" s="484" t="s">
        <v>986</v>
      </c>
      <c r="G173" s="467" t="s">
        <v>1681</v>
      </c>
      <c r="H173" s="471"/>
      <c r="I173" s="471">
        <v>0</v>
      </c>
      <c r="J173" s="471">
        <v>0</v>
      </c>
      <c r="K173" s="471">
        <f t="shared" si="2"/>
        <v>0</v>
      </c>
      <c r="L173" s="472"/>
    </row>
    <row r="174" spans="1:12" x14ac:dyDescent="0.25">
      <c r="A174" s="467" t="s">
        <v>1644</v>
      </c>
      <c r="B174" s="467" t="s">
        <v>668</v>
      </c>
      <c r="C174" s="467" t="s">
        <v>809</v>
      </c>
      <c r="D174" s="484" t="s">
        <v>1916</v>
      </c>
      <c r="E174" s="467" t="s">
        <v>1917</v>
      </c>
      <c r="F174" s="484" t="s">
        <v>986</v>
      </c>
      <c r="G174" s="467" t="s">
        <v>1681</v>
      </c>
      <c r="H174" s="471"/>
      <c r="I174" s="471">
        <v>0</v>
      </c>
      <c r="J174" s="471">
        <v>0</v>
      </c>
      <c r="K174" s="471">
        <f t="shared" si="2"/>
        <v>0</v>
      </c>
      <c r="L174" s="472"/>
    </row>
    <row r="175" spans="1:12" x14ac:dyDescent="0.25">
      <c r="A175" s="467" t="s">
        <v>1644</v>
      </c>
      <c r="B175" s="467" t="s">
        <v>668</v>
      </c>
      <c r="C175" s="467" t="s">
        <v>809</v>
      </c>
      <c r="D175" s="484" t="s">
        <v>1918</v>
      </c>
      <c r="E175" s="467" t="s">
        <v>1919</v>
      </c>
      <c r="F175" s="484" t="s">
        <v>986</v>
      </c>
      <c r="G175" s="467" t="s">
        <v>1681</v>
      </c>
      <c r="H175" s="471"/>
      <c r="I175" s="471">
        <v>0</v>
      </c>
      <c r="J175" s="471">
        <v>0</v>
      </c>
      <c r="K175" s="471">
        <f t="shared" si="2"/>
        <v>0</v>
      </c>
      <c r="L175" s="472"/>
    </row>
    <row r="176" spans="1:12" x14ac:dyDescent="0.25">
      <c r="A176" s="467" t="s">
        <v>1644</v>
      </c>
      <c r="B176" s="467" t="s">
        <v>668</v>
      </c>
      <c r="C176" s="467" t="s">
        <v>809</v>
      </c>
      <c r="D176" s="484" t="s">
        <v>1920</v>
      </c>
      <c r="E176" s="467" t="s">
        <v>1921</v>
      </c>
      <c r="F176" s="484" t="s">
        <v>986</v>
      </c>
      <c r="G176" s="467" t="s">
        <v>1681</v>
      </c>
      <c r="H176" s="471"/>
      <c r="I176" s="471">
        <v>0</v>
      </c>
      <c r="J176" s="471">
        <v>0</v>
      </c>
      <c r="K176" s="471">
        <f t="shared" si="2"/>
        <v>0</v>
      </c>
      <c r="L176" s="472"/>
    </row>
    <row r="177" spans="1:12" x14ac:dyDescent="0.25">
      <c r="A177" s="467" t="s">
        <v>1644</v>
      </c>
      <c r="B177" s="467" t="s">
        <v>668</v>
      </c>
      <c r="C177" s="467" t="s">
        <v>809</v>
      </c>
      <c r="D177" s="484" t="s">
        <v>1922</v>
      </c>
      <c r="E177" s="467" t="s">
        <v>1923</v>
      </c>
      <c r="F177" s="484" t="s">
        <v>986</v>
      </c>
      <c r="G177" s="467" t="s">
        <v>1681</v>
      </c>
      <c r="H177" s="471"/>
      <c r="I177" s="471">
        <v>0</v>
      </c>
      <c r="J177" s="471">
        <v>0</v>
      </c>
      <c r="K177" s="471">
        <f t="shared" si="2"/>
        <v>0</v>
      </c>
      <c r="L177" s="472"/>
    </row>
    <row r="178" spans="1:12" x14ac:dyDescent="0.25">
      <c r="A178" s="467" t="s">
        <v>1644</v>
      </c>
      <c r="B178" s="467" t="s">
        <v>668</v>
      </c>
      <c r="C178" s="467" t="s">
        <v>809</v>
      </c>
      <c r="D178" s="484" t="s">
        <v>1924</v>
      </c>
      <c r="E178" s="467" t="s">
        <v>1925</v>
      </c>
      <c r="F178" s="484" t="s">
        <v>986</v>
      </c>
      <c r="G178" s="467" t="s">
        <v>1681</v>
      </c>
      <c r="H178" s="471"/>
      <c r="I178" s="471">
        <v>0</v>
      </c>
      <c r="J178" s="471">
        <v>0</v>
      </c>
      <c r="K178" s="471">
        <f t="shared" si="2"/>
        <v>0</v>
      </c>
      <c r="L178" s="472"/>
    </row>
    <row r="179" spans="1:12" x14ac:dyDescent="0.25">
      <c r="A179" s="467" t="s">
        <v>1644</v>
      </c>
      <c r="B179" s="467" t="s">
        <v>668</v>
      </c>
      <c r="C179" s="467" t="s">
        <v>809</v>
      </c>
      <c r="D179" s="484" t="s">
        <v>1004</v>
      </c>
      <c r="E179" s="467" t="s">
        <v>1005</v>
      </c>
      <c r="F179" s="484" t="s">
        <v>986</v>
      </c>
      <c r="G179" s="467" t="s">
        <v>1681</v>
      </c>
      <c r="H179" s="471"/>
      <c r="I179" s="471">
        <v>0</v>
      </c>
      <c r="J179" s="471">
        <v>0</v>
      </c>
      <c r="K179" s="471">
        <f t="shared" si="2"/>
        <v>0</v>
      </c>
      <c r="L179" s="472"/>
    </row>
    <row r="180" spans="1:12" x14ac:dyDescent="0.25">
      <c r="A180" s="467" t="s">
        <v>1644</v>
      </c>
      <c r="B180" s="467" t="s">
        <v>668</v>
      </c>
      <c r="C180" s="467" t="s">
        <v>809</v>
      </c>
      <c r="D180" s="484" t="s">
        <v>1926</v>
      </c>
      <c r="E180" s="467" t="s">
        <v>1927</v>
      </c>
      <c r="F180" s="484" t="s">
        <v>986</v>
      </c>
      <c r="G180" s="467" t="s">
        <v>1681</v>
      </c>
      <c r="H180" s="471"/>
      <c r="I180" s="471">
        <v>0</v>
      </c>
      <c r="J180" s="471">
        <v>0</v>
      </c>
      <c r="K180" s="471">
        <f t="shared" si="2"/>
        <v>0</v>
      </c>
      <c r="L180" s="472"/>
    </row>
    <row r="181" spans="1:12" x14ac:dyDescent="0.25">
      <c r="A181" s="467" t="s">
        <v>1644</v>
      </c>
      <c r="B181" s="467" t="s">
        <v>668</v>
      </c>
      <c r="C181" s="467" t="s">
        <v>809</v>
      </c>
      <c r="D181" s="484" t="s">
        <v>1928</v>
      </c>
      <c r="E181" s="467" t="s">
        <v>1929</v>
      </c>
      <c r="F181" s="484" t="s">
        <v>986</v>
      </c>
      <c r="G181" s="467" t="s">
        <v>1681</v>
      </c>
      <c r="H181" s="471"/>
      <c r="I181" s="471">
        <v>0</v>
      </c>
      <c r="J181" s="471">
        <v>0</v>
      </c>
      <c r="K181" s="471">
        <f t="shared" si="2"/>
        <v>0</v>
      </c>
      <c r="L181" s="472"/>
    </row>
    <row r="182" spans="1:12" x14ac:dyDescent="0.25">
      <c r="A182" s="467" t="s">
        <v>1644</v>
      </c>
      <c r="B182" s="467" t="s">
        <v>668</v>
      </c>
      <c r="C182" s="467" t="s">
        <v>809</v>
      </c>
      <c r="D182" s="484" t="s">
        <v>1930</v>
      </c>
      <c r="E182" s="467" t="s">
        <v>1931</v>
      </c>
      <c r="F182" s="484" t="s">
        <v>986</v>
      </c>
      <c r="G182" s="467" t="s">
        <v>1681</v>
      </c>
      <c r="H182" s="471"/>
      <c r="I182" s="471">
        <v>0</v>
      </c>
      <c r="J182" s="471">
        <v>0</v>
      </c>
      <c r="K182" s="471">
        <f t="shared" si="2"/>
        <v>0</v>
      </c>
      <c r="L182" s="472"/>
    </row>
    <row r="183" spans="1:12" x14ac:dyDescent="0.25">
      <c r="A183" s="467" t="s">
        <v>1644</v>
      </c>
      <c r="B183" s="467" t="s">
        <v>668</v>
      </c>
      <c r="C183" s="467" t="s">
        <v>809</v>
      </c>
      <c r="D183" s="484" t="s">
        <v>1932</v>
      </c>
      <c r="E183" s="467" t="s">
        <v>1933</v>
      </c>
      <c r="F183" s="484" t="s">
        <v>986</v>
      </c>
      <c r="G183" s="467" t="s">
        <v>1681</v>
      </c>
      <c r="H183" s="471"/>
      <c r="I183" s="471">
        <v>0</v>
      </c>
      <c r="J183" s="471">
        <v>0</v>
      </c>
      <c r="K183" s="471">
        <f t="shared" si="2"/>
        <v>0</v>
      </c>
      <c r="L183" s="472"/>
    </row>
    <row r="184" spans="1:12" x14ac:dyDescent="0.25">
      <c r="A184" s="467" t="s">
        <v>1644</v>
      </c>
      <c r="B184" s="467" t="s">
        <v>668</v>
      </c>
      <c r="C184" s="467" t="s">
        <v>809</v>
      </c>
      <c r="D184" s="484" t="s">
        <v>1934</v>
      </c>
      <c r="E184" s="467" t="s">
        <v>1935</v>
      </c>
      <c r="F184" s="484" t="s">
        <v>986</v>
      </c>
      <c r="G184" s="467" t="s">
        <v>1681</v>
      </c>
      <c r="H184" s="471"/>
      <c r="I184" s="471">
        <v>0</v>
      </c>
      <c r="J184" s="471">
        <v>0</v>
      </c>
      <c r="K184" s="471">
        <f t="shared" si="2"/>
        <v>0</v>
      </c>
      <c r="L184" s="472"/>
    </row>
    <row r="185" spans="1:12" x14ac:dyDescent="0.25">
      <c r="A185" s="467" t="s">
        <v>1644</v>
      </c>
      <c r="B185" s="467" t="s">
        <v>668</v>
      </c>
      <c r="C185" s="467" t="s">
        <v>809</v>
      </c>
      <c r="D185" s="484" t="s">
        <v>1936</v>
      </c>
      <c r="E185" s="467" t="s">
        <v>1937</v>
      </c>
      <c r="F185" s="484" t="s">
        <v>986</v>
      </c>
      <c r="G185" s="467" t="s">
        <v>1681</v>
      </c>
      <c r="H185" s="471"/>
      <c r="I185" s="471">
        <v>0</v>
      </c>
      <c r="J185" s="471">
        <v>0</v>
      </c>
      <c r="K185" s="471">
        <f t="shared" si="2"/>
        <v>0</v>
      </c>
      <c r="L185" s="472"/>
    </row>
    <row r="186" spans="1:12" x14ac:dyDescent="0.25">
      <c r="A186" s="467" t="s">
        <v>1644</v>
      </c>
      <c r="B186" s="467" t="s">
        <v>668</v>
      </c>
      <c r="C186" s="467" t="s">
        <v>809</v>
      </c>
      <c r="D186" s="484" t="s">
        <v>1938</v>
      </c>
      <c r="E186" s="467" t="s">
        <v>1939</v>
      </c>
      <c r="F186" s="484" t="s">
        <v>986</v>
      </c>
      <c r="G186" s="467" t="s">
        <v>1681</v>
      </c>
      <c r="H186" s="471"/>
      <c r="I186" s="471">
        <v>0</v>
      </c>
      <c r="J186" s="471">
        <v>0</v>
      </c>
      <c r="K186" s="471">
        <f t="shared" si="2"/>
        <v>0</v>
      </c>
      <c r="L186" s="472"/>
    </row>
    <row r="187" spans="1:12" x14ac:dyDescent="0.25">
      <c r="A187" s="467" t="s">
        <v>1644</v>
      </c>
      <c r="B187" s="467" t="s">
        <v>668</v>
      </c>
      <c r="C187" s="467" t="s">
        <v>809</v>
      </c>
      <c r="D187" s="484" t="s">
        <v>1940</v>
      </c>
      <c r="E187" s="467" t="s">
        <v>1941</v>
      </c>
      <c r="F187" s="484" t="s">
        <v>986</v>
      </c>
      <c r="G187" s="467" t="s">
        <v>1681</v>
      </c>
      <c r="H187" s="471"/>
      <c r="I187" s="471">
        <v>0</v>
      </c>
      <c r="J187" s="471">
        <v>0</v>
      </c>
      <c r="K187" s="471">
        <f t="shared" si="2"/>
        <v>0</v>
      </c>
      <c r="L187" s="472"/>
    </row>
    <row r="188" spans="1:12" x14ac:dyDescent="0.25">
      <c r="A188" s="467" t="s">
        <v>1644</v>
      </c>
      <c r="B188" s="467" t="s">
        <v>668</v>
      </c>
      <c r="C188" s="467" t="s">
        <v>809</v>
      </c>
      <c r="D188" s="484" t="s">
        <v>1942</v>
      </c>
      <c r="E188" s="467" t="s">
        <v>1943</v>
      </c>
      <c r="F188" s="484" t="s">
        <v>986</v>
      </c>
      <c r="G188" s="467" t="s">
        <v>1681</v>
      </c>
      <c r="H188" s="471"/>
      <c r="I188" s="471">
        <v>0</v>
      </c>
      <c r="J188" s="471">
        <v>0</v>
      </c>
      <c r="K188" s="471">
        <f t="shared" si="2"/>
        <v>0</v>
      </c>
      <c r="L188" s="472"/>
    </row>
    <row r="189" spans="1:12" x14ac:dyDescent="0.25">
      <c r="A189" s="467" t="s">
        <v>1644</v>
      </c>
      <c r="B189" s="467" t="s">
        <v>668</v>
      </c>
      <c r="C189" s="467" t="s">
        <v>809</v>
      </c>
      <c r="D189" s="484" t="s">
        <v>1944</v>
      </c>
      <c r="E189" s="467" t="s">
        <v>1945</v>
      </c>
      <c r="F189" s="484" t="s">
        <v>986</v>
      </c>
      <c r="G189" s="467" t="s">
        <v>1681</v>
      </c>
      <c r="H189" s="471"/>
      <c r="I189" s="471">
        <v>0</v>
      </c>
      <c r="J189" s="471">
        <v>0</v>
      </c>
      <c r="K189" s="471">
        <f t="shared" si="2"/>
        <v>0</v>
      </c>
      <c r="L189" s="472"/>
    </row>
    <row r="190" spans="1:12" x14ac:dyDescent="0.25">
      <c r="A190" s="467" t="s">
        <v>1644</v>
      </c>
      <c r="B190" s="467" t="s">
        <v>668</v>
      </c>
      <c r="C190" s="467" t="s">
        <v>809</v>
      </c>
      <c r="D190" s="484" t="s">
        <v>1946</v>
      </c>
      <c r="E190" s="467" t="s">
        <v>1947</v>
      </c>
      <c r="F190" s="484" t="s">
        <v>986</v>
      </c>
      <c r="G190" s="467" t="s">
        <v>1681</v>
      </c>
      <c r="H190" s="471"/>
      <c r="I190" s="471">
        <v>0</v>
      </c>
      <c r="J190" s="471">
        <v>0</v>
      </c>
      <c r="K190" s="471">
        <f t="shared" si="2"/>
        <v>0</v>
      </c>
      <c r="L190" s="472"/>
    </row>
    <row r="191" spans="1:12" x14ac:dyDescent="0.25">
      <c r="A191" s="467" t="s">
        <v>1644</v>
      </c>
      <c r="B191" s="467" t="s">
        <v>668</v>
      </c>
      <c r="C191" s="467" t="s">
        <v>809</v>
      </c>
      <c r="D191" s="484" t="s">
        <v>1948</v>
      </c>
      <c r="E191" s="467" t="s">
        <v>1949</v>
      </c>
      <c r="F191" s="484" t="s">
        <v>986</v>
      </c>
      <c r="G191" s="467" t="s">
        <v>1681</v>
      </c>
      <c r="H191" s="471"/>
      <c r="I191" s="471">
        <v>0</v>
      </c>
      <c r="J191" s="471">
        <v>0</v>
      </c>
      <c r="K191" s="471">
        <f t="shared" si="2"/>
        <v>0</v>
      </c>
      <c r="L191" s="472"/>
    </row>
    <row r="192" spans="1:12" x14ac:dyDescent="0.25">
      <c r="A192" s="467" t="s">
        <v>1644</v>
      </c>
      <c r="B192" s="467" t="s">
        <v>668</v>
      </c>
      <c r="C192" s="467" t="s">
        <v>809</v>
      </c>
      <c r="D192" s="484" t="s">
        <v>1950</v>
      </c>
      <c r="E192" s="467" t="s">
        <v>1951</v>
      </c>
      <c r="F192" s="484" t="s">
        <v>986</v>
      </c>
      <c r="G192" s="467" t="s">
        <v>1681</v>
      </c>
      <c r="H192" s="471"/>
      <c r="I192" s="471">
        <v>0</v>
      </c>
      <c r="J192" s="471">
        <v>0</v>
      </c>
      <c r="K192" s="471">
        <f t="shared" si="2"/>
        <v>0</v>
      </c>
      <c r="L192" s="472"/>
    </row>
    <row r="193" spans="1:12" x14ac:dyDescent="0.25">
      <c r="A193" s="467" t="s">
        <v>1644</v>
      </c>
      <c r="B193" s="467" t="s">
        <v>668</v>
      </c>
      <c r="C193" s="467" t="s">
        <v>809</v>
      </c>
      <c r="D193" s="484" t="s">
        <v>1952</v>
      </c>
      <c r="E193" s="467" t="s">
        <v>1953</v>
      </c>
      <c r="F193" s="484" t="s">
        <v>986</v>
      </c>
      <c r="G193" s="467" t="s">
        <v>1681</v>
      </c>
      <c r="H193" s="471"/>
      <c r="I193" s="471">
        <v>0</v>
      </c>
      <c r="J193" s="471">
        <v>0</v>
      </c>
      <c r="K193" s="471">
        <f t="shared" si="2"/>
        <v>0</v>
      </c>
      <c r="L193" s="472"/>
    </row>
    <row r="194" spans="1:12" x14ac:dyDescent="0.25">
      <c r="A194" s="467" t="s">
        <v>1644</v>
      </c>
      <c r="B194" s="467" t="s">
        <v>668</v>
      </c>
      <c r="C194" s="467" t="s">
        <v>809</v>
      </c>
      <c r="D194" s="484" t="s">
        <v>1954</v>
      </c>
      <c r="E194" s="467" t="s">
        <v>1955</v>
      </c>
      <c r="F194" s="484" t="s">
        <v>986</v>
      </c>
      <c r="G194" s="467" t="s">
        <v>1681</v>
      </c>
      <c r="H194" s="471"/>
      <c r="I194" s="471">
        <v>0</v>
      </c>
      <c r="J194" s="471">
        <v>0</v>
      </c>
      <c r="K194" s="471">
        <f t="shared" si="2"/>
        <v>0</v>
      </c>
      <c r="L194" s="472"/>
    </row>
    <row r="195" spans="1:12" x14ac:dyDescent="0.25">
      <c r="A195" s="467" t="s">
        <v>1644</v>
      </c>
      <c r="B195" s="467" t="s">
        <v>668</v>
      </c>
      <c r="C195" s="467" t="s">
        <v>809</v>
      </c>
      <c r="D195" s="484" t="s">
        <v>1956</v>
      </c>
      <c r="E195" s="467" t="s">
        <v>1957</v>
      </c>
      <c r="F195" s="484" t="s">
        <v>986</v>
      </c>
      <c r="G195" s="467" t="s">
        <v>1681</v>
      </c>
      <c r="H195" s="471"/>
      <c r="I195" s="471">
        <v>0</v>
      </c>
      <c r="J195" s="471">
        <v>0</v>
      </c>
      <c r="K195" s="471">
        <f t="shared" si="2"/>
        <v>0</v>
      </c>
      <c r="L195" s="472"/>
    </row>
    <row r="196" spans="1:12" x14ac:dyDescent="0.25">
      <c r="A196" s="467" t="s">
        <v>1644</v>
      </c>
      <c r="B196" s="467" t="s">
        <v>668</v>
      </c>
      <c r="C196" s="467" t="s">
        <v>809</v>
      </c>
      <c r="D196" s="484" t="s">
        <v>1958</v>
      </c>
      <c r="E196" s="467" t="s">
        <v>1959</v>
      </c>
      <c r="F196" s="484" t="s">
        <v>986</v>
      </c>
      <c r="G196" s="467" t="s">
        <v>1681</v>
      </c>
      <c r="H196" s="471"/>
      <c r="I196" s="471">
        <v>0</v>
      </c>
      <c r="J196" s="471">
        <v>0</v>
      </c>
      <c r="K196" s="471">
        <f t="shared" si="2"/>
        <v>0</v>
      </c>
      <c r="L196" s="472"/>
    </row>
    <row r="197" spans="1:12" x14ac:dyDescent="0.25">
      <c r="A197" s="467" t="s">
        <v>1644</v>
      </c>
      <c r="B197" s="467" t="s">
        <v>668</v>
      </c>
      <c r="C197" s="467" t="s">
        <v>809</v>
      </c>
      <c r="D197" s="484" t="s">
        <v>1960</v>
      </c>
      <c r="E197" s="467" t="s">
        <v>1961</v>
      </c>
      <c r="F197" s="484" t="s">
        <v>986</v>
      </c>
      <c r="G197" s="467" t="s">
        <v>1681</v>
      </c>
      <c r="H197" s="471"/>
      <c r="I197" s="471">
        <v>0</v>
      </c>
      <c r="J197" s="471">
        <v>0</v>
      </c>
      <c r="K197" s="471">
        <f t="shared" si="2"/>
        <v>0</v>
      </c>
      <c r="L197" s="472"/>
    </row>
    <row r="198" spans="1:12" x14ac:dyDescent="0.25">
      <c r="A198" s="467" t="s">
        <v>1644</v>
      </c>
      <c r="B198" s="467" t="s">
        <v>668</v>
      </c>
      <c r="C198" s="467" t="s">
        <v>809</v>
      </c>
      <c r="D198" s="484" t="s">
        <v>1962</v>
      </c>
      <c r="E198" s="467" t="s">
        <v>1919</v>
      </c>
      <c r="F198" s="484" t="s">
        <v>986</v>
      </c>
      <c r="G198" s="467" t="s">
        <v>1681</v>
      </c>
      <c r="H198" s="471"/>
      <c r="I198" s="471">
        <v>0</v>
      </c>
      <c r="J198" s="471">
        <v>0</v>
      </c>
      <c r="K198" s="471">
        <f t="shared" si="2"/>
        <v>0</v>
      </c>
      <c r="L198" s="472"/>
    </row>
    <row r="199" spans="1:12" x14ac:dyDescent="0.25">
      <c r="A199" s="467" t="s">
        <v>1644</v>
      </c>
      <c r="B199" s="467" t="s">
        <v>668</v>
      </c>
      <c r="C199" s="467" t="s">
        <v>809</v>
      </c>
      <c r="D199" s="484" t="s">
        <v>1963</v>
      </c>
      <c r="E199" s="467" t="s">
        <v>1964</v>
      </c>
      <c r="F199" s="484" t="s">
        <v>986</v>
      </c>
      <c r="G199" s="467" t="s">
        <v>1681</v>
      </c>
      <c r="H199" s="471"/>
      <c r="I199" s="471">
        <v>0</v>
      </c>
      <c r="J199" s="471">
        <v>0</v>
      </c>
      <c r="K199" s="471">
        <f t="shared" si="2"/>
        <v>0</v>
      </c>
      <c r="L199" s="472"/>
    </row>
    <row r="200" spans="1:12" x14ac:dyDescent="0.25">
      <c r="A200" s="467" t="s">
        <v>1644</v>
      </c>
      <c r="B200" s="467" t="s">
        <v>668</v>
      </c>
      <c r="C200" s="467" t="s">
        <v>1074</v>
      </c>
      <c r="D200" s="484" t="s">
        <v>1963</v>
      </c>
      <c r="E200" s="467" t="s">
        <v>1964</v>
      </c>
      <c r="F200" s="484" t="s">
        <v>986</v>
      </c>
      <c r="G200" s="467" t="s">
        <v>1681</v>
      </c>
      <c r="H200" s="471"/>
      <c r="I200" s="471">
        <v>0</v>
      </c>
      <c r="J200" s="471">
        <v>0</v>
      </c>
      <c r="K200" s="471">
        <f t="shared" si="2"/>
        <v>0</v>
      </c>
      <c r="L200" s="472"/>
    </row>
    <row r="201" spans="1:12" x14ac:dyDescent="0.25">
      <c r="A201" s="467" t="s">
        <v>1644</v>
      </c>
      <c r="B201" s="467" t="s">
        <v>668</v>
      </c>
      <c r="C201" s="467" t="s">
        <v>815</v>
      </c>
      <c r="D201" s="484" t="s">
        <v>1003</v>
      </c>
      <c r="E201" s="467" t="s">
        <v>1913</v>
      </c>
      <c r="F201" s="484" t="s">
        <v>986</v>
      </c>
      <c r="G201" s="467" t="s">
        <v>1681</v>
      </c>
      <c r="H201" s="471"/>
      <c r="I201" s="471">
        <v>0</v>
      </c>
      <c r="J201" s="471">
        <v>0</v>
      </c>
      <c r="K201" s="471">
        <f t="shared" si="2"/>
        <v>0</v>
      </c>
      <c r="L201" s="472"/>
    </row>
    <row r="202" spans="1:12" x14ac:dyDescent="0.25">
      <c r="A202" s="467" t="s">
        <v>1644</v>
      </c>
      <c r="B202" s="467" t="s">
        <v>668</v>
      </c>
      <c r="C202" s="467" t="s">
        <v>815</v>
      </c>
      <c r="D202" s="484" t="s">
        <v>1965</v>
      </c>
      <c r="E202" s="467" t="s">
        <v>1966</v>
      </c>
      <c r="F202" s="484" t="s">
        <v>986</v>
      </c>
      <c r="G202" s="467" t="s">
        <v>1681</v>
      </c>
      <c r="H202" s="471"/>
      <c r="I202" s="471">
        <v>0</v>
      </c>
      <c r="J202" s="471">
        <v>0</v>
      </c>
      <c r="K202" s="471">
        <f t="shared" si="2"/>
        <v>0</v>
      </c>
      <c r="L202" s="472"/>
    </row>
    <row r="203" spans="1:12" x14ac:dyDescent="0.25">
      <c r="A203" s="467" t="s">
        <v>1644</v>
      </c>
      <c r="B203" s="467" t="s">
        <v>668</v>
      </c>
      <c r="C203" s="467" t="s">
        <v>815</v>
      </c>
      <c r="D203" s="484" t="s">
        <v>1967</v>
      </c>
      <c r="E203" s="467" t="s">
        <v>1968</v>
      </c>
      <c r="F203" s="484" t="s">
        <v>986</v>
      </c>
      <c r="G203" s="467" t="s">
        <v>1681</v>
      </c>
      <c r="H203" s="471"/>
      <c r="I203" s="471">
        <v>0</v>
      </c>
      <c r="J203" s="471">
        <v>0</v>
      </c>
      <c r="K203" s="471">
        <f t="shared" ref="K203:K266" si="3">+H203+J203</f>
        <v>0</v>
      </c>
      <c r="L203" s="472"/>
    </row>
    <row r="204" spans="1:12" x14ac:dyDescent="0.25">
      <c r="A204" s="467" t="s">
        <v>1644</v>
      </c>
      <c r="B204" s="467" t="s">
        <v>668</v>
      </c>
      <c r="C204" s="467" t="s">
        <v>815</v>
      </c>
      <c r="D204" s="484" t="s">
        <v>1969</v>
      </c>
      <c r="E204" s="467" t="s">
        <v>1970</v>
      </c>
      <c r="F204" s="484" t="s">
        <v>986</v>
      </c>
      <c r="G204" s="467" t="s">
        <v>1681</v>
      </c>
      <c r="H204" s="471"/>
      <c r="I204" s="471">
        <v>0</v>
      </c>
      <c r="J204" s="471">
        <v>0</v>
      </c>
      <c r="K204" s="471">
        <f t="shared" si="3"/>
        <v>0</v>
      </c>
      <c r="L204" s="472"/>
    </row>
    <row r="205" spans="1:12" x14ac:dyDescent="0.25">
      <c r="A205" s="467" t="s">
        <v>1644</v>
      </c>
      <c r="B205" s="467" t="s">
        <v>668</v>
      </c>
      <c r="C205" s="467" t="s">
        <v>1105</v>
      </c>
      <c r="D205" s="484" t="s">
        <v>572</v>
      </c>
      <c r="E205" s="467" t="s">
        <v>1227</v>
      </c>
      <c r="F205" s="484" t="s">
        <v>544</v>
      </c>
      <c r="G205" s="467" t="s">
        <v>1679</v>
      </c>
      <c r="H205" s="471"/>
      <c r="I205" s="471">
        <v>0</v>
      </c>
      <c r="J205" s="471">
        <v>0</v>
      </c>
      <c r="K205" s="471">
        <f t="shared" si="3"/>
        <v>0</v>
      </c>
      <c r="L205" s="472"/>
    </row>
    <row r="206" spans="1:12" x14ac:dyDescent="0.25">
      <c r="A206" s="467" t="s">
        <v>1644</v>
      </c>
      <c r="B206" s="467" t="s">
        <v>668</v>
      </c>
      <c r="C206" s="467" t="s">
        <v>1105</v>
      </c>
      <c r="D206" s="484" t="s">
        <v>572</v>
      </c>
      <c r="E206" s="467" t="s">
        <v>1227</v>
      </c>
      <c r="F206" s="484" t="s">
        <v>986</v>
      </c>
      <c r="G206" s="467" t="s">
        <v>1681</v>
      </c>
      <c r="H206" s="471"/>
      <c r="I206" s="471">
        <v>0</v>
      </c>
      <c r="J206" s="471">
        <v>0</v>
      </c>
      <c r="K206" s="471">
        <f t="shared" si="3"/>
        <v>0</v>
      </c>
      <c r="L206" s="472"/>
    </row>
    <row r="207" spans="1:12" x14ac:dyDescent="0.25">
      <c r="A207" s="467" t="s">
        <v>1644</v>
      </c>
      <c r="B207" s="467" t="s">
        <v>668</v>
      </c>
      <c r="C207" s="467" t="s">
        <v>1105</v>
      </c>
      <c r="D207" s="484" t="s">
        <v>573</v>
      </c>
      <c r="E207" s="467" t="s">
        <v>1252</v>
      </c>
      <c r="F207" s="484" t="s">
        <v>544</v>
      </c>
      <c r="G207" s="467" t="s">
        <v>1679</v>
      </c>
      <c r="H207" s="471"/>
      <c r="I207" s="471">
        <v>0</v>
      </c>
      <c r="J207" s="471">
        <v>0</v>
      </c>
      <c r="K207" s="471">
        <f t="shared" si="3"/>
        <v>0</v>
      </c>
      <c r="L207" s="472"/>
    </row>
    <row r="208" spans="1:12" x14ac:dyDescent="0.25">
      <c r="A208" s="467" t="s">
        <v>1644</v>
      </c>
      <c r="B208" s="467" t="s">
        <v>668</v>
      </c>
      <c r="C208" s="467" t="s">
        <v>1105</v>
      </c>
      <c r="D208" s="484" t="s">
        <v>574</v>
      </c>
      <c r="E208" s="467" t="s">
        <v>1255</v>
      </c>
      <c r="F208" s="484" t="s">
        <v>544</v>
      </c>
      <c r="G208" s="467" t="s">
        <v>1679</v>
      </c>
      <c r="H208" s="471"/>
      <c r="I208" s="471">
        <v>0</v>
      </c>
      <c r="J208" s="471">
        <v>0</v>
      </c>
      <c r="K208" s="471">
        <f t="shared" si="3"/>
        <v>0</v>
      </c>
      <c r="L208" s="472"/>
    </row>
    <row r="209" spans="1:12" x14ac:dyDescent="0.25">
      <c r="A209" s="467" t="s">
        <v>1644</v>
      </c>
      <c r="B209" s="467" t="s">
        <v>668</v>
      </c>
      <c r="C209" s="467" t="s">
        <v>1105</v>
      </c>
      <c r="D209" s="484" t="s">
        <v>574</v>
      </c>
      <c r="E209" s="467" t="s">
        <v>1255</v>
      </c>
      <c r="F209" s="484" t="s">
        <v>986</v>
      </c>
      <c r="G209" s="467" t="s">
        <v>1681</v>
      </c>
      <c r="H209" s="471"/>
      <c r="I209" s="471">
        <v>0</v>
      </c>
      <c r="J209" s="471">
        <v>0</v>
      </c>
      <c r="K209" s="471">
        <f t="shared" si="3"/>
        <v>0</v>
      </c>
      <c r="L209" s="472"/>
    </row>
    <row r="210" spans="1:12" x14ac:dyDescent="0.25">
      <c r="A210" s="467" t="s">
        <v>1644</v>
      </c>
      <c r="B210" s="467" t="s">
        <v>668</v>
      </c>
      <c r="C210" s="467" t="s">
        <v>1105</v>
      </c>
      <c r="D210" s="484" t="s">
        <v>575</v>
      </c>
      <c r="E210" s="467" t="s">
        <v>1253</v>
      </c>
      <c r="F210" s="484" t="s">
        <v>544</v>
      </c>
      <c r="G210" s="467" t="s">
        <v>1679</v>
      </c>
      <c r="H210" s="471"/>
      <c r="I210" s="471">
        <v>0</v>
      </c>
      <c r="J210" s="471">
        <v>0</v>
      </c>
      <c r="K210" s="471">
        <f t="shared" si="3"/>
        <v>0</v>
      </c>
      <c r="L210" s="472"/>
    </row>
    <row r="211" spans="1:12" x14ac:dyDescent="0.25">
      <c r="A211" s="467" t="s">
        <v>1644</v>
      </c>
      <c r="B211" s="467" t="s">
        <v>668</v>
      </c>
      <c r="C211" s="467" t="s">
        <v>1105</v>
      </c>
      <c r="D211" s="484" t="s">
        <v>575</v>
      </c>
      <c r="E211" s="467" t="s">
        <v>1253</v>
      </c>
      <c r="F211" s="484" t="s">
        <v>986</v>
      </c>
      <c r="G211" s="467" t="s">
        <v>1681</v>
      </c>
      <c r="H211" s="471"/>
      <c r="I211" s="471">
        <v>0</v>
      </c>
      <c r="J211" s="471">
        <v>0</v>
      </c>
      <c r="K211" s="471">
        <f t="shared" si="3"/>
        <v>0</v>
      </c>
      <c r="L211" s="472"/>
    </row>
    <row r="212" spans="1:12" x14ac:dyDescent="0.25">
      <c r="A212" s="467" t="s">
        <v>1644</v>
      </c>
      <c r="B212" s="467" t="s">
        <v>668</v>
      </c>
      <c r="C212" s="467" t="s">
        <v>1105</v>
      </c>
      <c r="D212" s="484" t="s">
        <v>576</v>
      </c>
      <c r="E212" s="467" t="s">
        <v>1254</v>
      </c>
      <c r="F212" s="484" t="s">
        <v>544</v>
      </c>
      <c r="G212" s="467" t="s">
        <v>1679</v>
      </c>
      <c r="H212" s="471"/>
      <c r="I212" s="471">
        <v>0</v>
      </c>
      <c r="J212" s="471">
        <v>0</v>
      </c>
      <c r="K212" s="471">
        <f t="shared" si="3"/>
        <v>0</v>
      </c>
      <c r="L212" s="472"/>
    </row>
    <row r="213" spans="1:12" x14ac:dyDescent="0.25">
      <c r="A213" s="467" t="s">
        <v>1644</v>
      </c>
      <c r="B213" s="467" t="s">
        <v>668</v>
      </c>
      <c r="C213" s="467" t="s">
        <v>1256</v>
      </c>
      <c r="D213" s="484" t="s">
        <v>560</v>
      </c>
      <c r="E213" s="467" t="s">
        <v>1258</v>
      </c>
      <c r="F213" s="484" t="s">
        <v>1106</v>
      </c>
      <c r="G213" s="467" t="s">
        <v>1971</v>
      </c>
      <c r="H213" s="471"/>
      <c r="I213" s="471">
        <v>0</v>
      </c>
      <c r="J213" s="471">
        <v>0</v>
      </c>
      <c r="K213" s="471">
        <f t="shared" si="3"/>
        <v>0</v>
      </c>
      <c r="L213" s="472"/>
    </row>
    <row r="214" spans="1:12" x14ac:dyDescent="0.25">
      <c r="A214" s="467" t="s">
        <v>1644</v>
      </c>
      <c r="B214" s="467" t="s">
        <v>668</v>
      </c>
      <c r="C214" s="467" t="s">
        <v>1256</v>
      </c>
      <c r="D214" s="484" t="s">
        <v>561</v>
      </c>
      <c r="E214" s="467" t="s">
        <v>1259</v>
      </c>
      <c r="F214" s="484" t="s">
        <v>1106</v>
      </c>
      <c r="G214" s="467" t="s">
        <v>1971</v>
      </c>
      <c r="H214" s="471"/>
      <c r="I214" s="471">
        <v>0</v>
      </c>
      <c r="J214" s="471">
        <v>0</v>
      </c>
      <c r="K214" s="471">
        <f t="shared" si="3"/>
        <v>0</v>
      </c>
      <c r="L214" s="472"/>
    </row>
    <row r="215" spans="1:12" x14ac:dyDescent="0.25">
      <c r="A215" s="467" t="s">
        <v>1644</v>
      </c>
      <c r="B215" s="467" t="s">
        <v>668</v>
      </c>
      <c r="C215" s="467" t="s">
        <v>1256</v>
      </c>
      <c r="D215" s="484" t="s">
        <v>562</v>
      </c>
      <c r="E215" s="467" t="s">
        <v>1260</v>
      </c>
      <c r="F215" s="484" t="s">
        <v>1106</v>
      </c>
      <c r="G215" s="467" t="s">
        <v>1971</v>
      </c>
      <c r="H215" s="471"/>
      <c r="I215" s="471">
        <v>0</v>
      </c>
      <c r="J215" s="471">
        <v>0</v>
      </c>
      <c r="K215" s="471">
        <f t="shared" si="3"/>
        <v>0</v>
      </c>
      <c r="L215" s="472"/>
    </row>
    <row r="216" spans="1:12" x14ac:dyDescent="0.25">
      <c r="A216" s="467" t="s">
        <v>1644</v>
      </c>
      <c r="B216" s="467" t="s">
        <v>668</v>
      </c>
      <c r="C216" s="467" t="s">
        <v>1256</v>
      </c>
      <c r="D216" s="484" t="s">
        <v>1972</v>
      </c>
      <c r="E216" s="467" t="s">
        <v>1973</v>
      </c>
      <c r="F216" s="484" t="s">
        <v>986</v>
      </c>
      <c r="G216" s="467" t="s">
        <v>1681</v>
      </c>
      <c r="H216" s="471"/>
      <c r="I216" s="471">
        <v>0</v>
      </c>
      <c r="J216" s="471">
        <v>3781</v>
      </c>
      <c r="K216" s="471">
        <f t="shared" si="3"/>
        <v>3781</v>
      </c>
      <c r="L216" s="472"/>
    </row>
    <row r="217" spans="1:12" x14ac:dyDescent="0.25">
      <c r="A217" s="467" t="s">
        <v>1644</v>
      </c>
      <c r="B217" s="467" t="s">
        <v>668</v>
      </c>
      <c r="C217" s="467" t="s">
        <v>1256</v>
      </c>
      <c r="D217" s="484" t="s">
        <v>558</v>
      </c>
      <c r="E217" s="467" t="s">
        <v>1257</v>
      </c>
      <c r="F217" s="484" t="s">
        <v>1089</v>
      </c>
      <c r="G217" s="467" t="s">
        <v>1825</v>
      </c>
      <c r="H217" s="471"/>
      <c r="I217" s="471">
        <v>0</v>
      </c>
      <c r="J217" s="471">
        <v>0</v>
      </c>
      <c r="K217" s="471">
        <f t="shared" si="3"/>
        <v>0</v>
      </c>
      <c r="L217" s="472"/>
    </row>
    <row r="218" spans="1:12" x14ac:dyDescent="0.25">
      <c r="A218" s="467" t="s">
        <v>1644</v>
      </c>
      <c r="B218" s="467" t="s">
        <v>668</v>
      </c>
      <c r="C218" s="467" t="s">
        <v>810</v>
      </c>
      <c r="D218" s="484" t="s">
        <v>547</v>
      </c>
      <c r="E218" s="467" t="s">
        <v>212</v>
      </c>
      <c r="F218" s="484" t="s">
        <v>1107</v>
      </c>
      <c r="G218" s="467" t="s">
        <v>1974</v>
      </c>
      <c r="H218" s="471"/>
      <c r="I218" s="471">
        <v>0</v>
      </c>
      <c r="J218" s="471">
        <v>0</v>
      </c>
      <c r="K218" s="471">
        <f t="shared" si="3"/>
        <v>0</v>
      </c>
      <c r="L218" s="472"/>
    </row>
    <row r="219" spans="1:12" x14ac:dyDescent="0.25">
      <c r="A219" s="467" t="s">
        <v>1644</v>
      </c>
      <c r="B219" s="467" t="s">
        <v>668</v>
      </c>
      <c r="C219" s="467" t="s">
        <v>810</v>
      </c>
      <c r="D219" s="484" t="s">
        <v>561</v>
      </c>
      <c r="E219" s="467" t="s">
        <v>1259</v>
      </c>
      <c r="F219" s="484" t="s">
        <v>1106</v>
      </c>
      <c r="G219" s="467" t="s">
        <v>1971</v>
      </c>
      <c r="H219" s="471"/>
      <c r="I219" s="471">
        <v>0</v>
      </c>
      <c r="J219" s="471">
        <v>0</v>
      </c>
      <c r="K219" s="471">
        <f t="shared" si="3"/>
        <v>0</v>
      </c>
      <c r="L219" s="472"/>
    </row>
    <row r="220" spans="1:12" x14ac:dyDescent="0.25">
      <c r="A220" s="467" t="s">
        <v>1644</v>
      </c>
      <c r="B220" s="467" t="s">
        <v>668</v>
      </c>
      <c r="C220" s="467" t="s">
        <v>810</v>
      </c>
      <c r="D220" s="484" t="s">
        <v>563</v>
      </c>
      <c r="E220" s="467" t="s">
        <v>564</v>
      </c>
      <c r="F220" s="484" t="s">
        <v>1106</v>
      </c>
      <c r="G220" s="467" t="s">
        <v>1971</v>
      </c>
      <c r="H220" s="471"/>
      <c r="I220" s="471">
        <v>0</v>
      </c>
      <c r="J220" s="471">
        <v>0</v>
      </c>
      <c r="K220" s="471">
        <f t="shared" si="3"/>
        <v>0</v>
      </c>
      <c r="L220" s="472"/>
    </row>
    <row r="221" spans="1:12" x14ac:dyDescent="0.25">
      <c r="A221" s="467" t="s">
        <v>1644</v>
      </c>
      <c r="B221" s="467" t="s">
        <v>668</v>
      </c>
      <c r="C221" s="467" t="s">
        <v>810</v>
      </c>
      <c r="D221" s="484" t="s">
        <v>1006</v>
      </c>
      <c r="E221" s="467" t="s">
        <v>1261</v>
      </c>
      <c r="F221" s="484" t="s">
        <v>1106</v>
      </c>
      <c r="G221" s="467" t="s">
        <v>1971</v>
      </c>
      <c r="H221" s="471"/>
      <c r="I221" s="471">
        <v>0</v>
      </c>
      <c r="J221" s="471">
        <v>0</v>
      </c>
      <c r="K221" s="471">
        <f t="shared" si="3"/>
        <v>0</v>
      </c>
      <c r="L221" s="472"/>
    </row>
    <row r="222" spans="1:12" x14ac:dyDescent="0.25">
      <c r="A222" s="467" t="s">
        <v>1644</v>
      </c>
      <c r="B222" s="467" t="s">
        <v>668</v>
      </c>
      <c r="C222" s="467" t="s">
        <v>810</v>
      </c>
      <c r="D222" s="484" t="s">
        <v>558</v>
      </c>
      <c r="E222" s="467" t="s">
        <v>1257</v>
      </c>
      <c r="F222" s="484" t="s">
        <v>1320</v>
      </c>
      <c r="G222" s="467" t="s">
        <v>1734</v>
      </c>
      <c r="H222" s="471"/>
      <c r="I222" s="471">
        <v>0</v>
      </c>
      <c r="J222" s="471">
        <v>0</v>
      </c>
      <c r="K222" s="471">
        <f t="shared" si="3"/>
        <v>0</v>
      </c>
      <c r="L222" s="472"/>
    </row>
    <row r="223" spans="1:12" x14ac:dyDescent="0.25">
      <c r="A223" s="467" t="s">
        <v>1644</v>
      </c>
      <c r="B223" s="467" t="s">
        <v>668</v>
      </c>
      <c r="C223" s="467" t="s">
        <v>810</v>
      </c>
      <c r="D223" s="484" t="s">
        <v>1975</v>
      </c>
      <c r="E223" s="467" t="s">
        <v>1976</v>
      </c>
      <c r="F223" s="484" t="s">
        <v>986</v>
      </c>
      <c r="G223" s="467" t="s">
        <v>1681</v>
      </c>
      <c r="H223" s="471"/>
      <c r="I223" s="471">
        <v>0</v>
      </c>
      <c r="J223" s="471">
        <v>0</v>
      </c>
      <c r="K223" s="471">
        <f t="shared" si="3"/>
        <v>0</v>
      </c>
      <c r="L223" s="472"/>
    </row>
    <row r="224" spans="1:12" x14ac:dyDescent="0.25">
      <c r="A224" s="467" t="s">
        <v>1644</v>
      </c>
      <c r="B224" s="467" t="s">
        <v>668</v>
      </c>
      <c r="C224" s="467" t="s">
        <v>1262</v>
      </c>
      <c r="D224" s="484" t="s">
        <v>563</v>
      </c>
      <c r="E224" s="467" t="s">
        <v>564</v>
      </c>
      <c r="F224" s="484" t="s">
        <v>1106</v>
      </c>
      <c r="G224" s="467" t="s">
        <v>1971</v>
      </c>
      <c r="H224" s="471"/>
      <c r="I224" s="471">
        <v>0</v>
      </c>
      <c r="J224" s="471">
        <v>0</v>
      </c>
      <c r="K224" s="471">
        <f t="shared" si="3"/>
        <v>0</v>
      </c>
      <c r="L224" s="472"/>
    </row>
    <row r="225" spans="1:12" x14ac:dyDescent="0.25">
      <c r="A225" s="467" t="s">
        <v>1644</v>
      </c>
      <c r="B225" s="467" t="s">
        <v>668</v>
      </c>
      <c r="C225" s="467" t="s">
        <v>1262</v>
      </c>
      <c r="D225" s="484" t="s">
        <v>1006</v>
      </c>
      <c r="E225" s="467" t="s">
        <v>1261</v>
      </c>
      <c r="F225" s="484" t="s">
        <v>1106</v>
      </c>
      <c r="G225" s="467" t="s">
        <v>1971</v>
      </c>
      <c r="H225" s="471"/>
      <c r="I225" s="471">
        <v>0</v>
      </c>
      <c r="J225" s="471">
        <v>0</v>
      </c>
      <c r="K225" s="471">
        <f t="shared" si="3"/>
        <v>0</v>
      </c>
      <c r="L225" s="472"/>
    </row>
    <row r="226" spans="1:12" x14ac:dyDescent="0.25">
      <c r="A226" s="467" t="s">
        <v>1644</v>
      </c>
      <c r="B226" s="467" t="s">
        <v>668</v>
      </c>
      <c r="C226" s="467" t="s">
        <v>1824</v>
      </c>
      <c r="D226" s="484" t="s">
        <v>551</v>
      </c>
      <c r="E226" s="467" t="s">
        <v>1263</v>
      </c>
      <c r="F226" s="484" t="s">
        <v>176</v>
      </c>
      <c r="G226" s="467" t="s">
        <v>1977</v>
      </c>
      <c r="H226" s="471"/>
      <c r="I226" s="471">
        <v>0</v>
      </c>
      <c r="J226" s="471">
        <v>0</v>
      </c>
      <c r="K226" s="471">
        <f t="shared" si="3"/>
        <v>0</v>
      </c>
      <c r="L226" s="472"/>
    </row>
    <row r="227" spans="1:12" x14ac:dyDescent="0.25">
      <c r="A227" s="467" t="s">
        <v>1644</v>
      </c>
      <c r="B227" s="467" t="s">
        <v>668</v>
      </c>
      <c r="C227" s="467" t="s">
        <v>1264</v>
      </c>
      <c r="D227" s="484" t="s">
        <v>552</v>
      </c>
      <c r="E227" s="467" t="s">
        <v>1265</v>
      </c>
      <c r="F227" s="484" t="s">
        <v>176</v>
      </c>
      <c r="G227" s="467" t="s">
        <v>1977</v>
      </c>
      <c r="H227" s="471"/>
      <c r="I227" s="471">
        <v>0</v>
      </c>
      <c r="J227" s="471">
        <v>0</v>
      </c>
      <c r="K227" s="471">
        <f t="shared" si="3"/>
        <v>0</v>
      </c>
      <c r="L227" s="472"/>
    </row>
    <row r="228" spans="1:12" x14ac:dyDescent="0.25">
      <c r="A228" s="467" t="s">
        <v>1644</v>
      </c>
      <c r="B228" s="467" t="s">
        <v>668</v>
      </c>
      <c r="C228" s="467" t="s">
        <v>1264</v>
      </c>
      <c r="D228" s="484" t="s">
        <v>554</v>
      </c>
      <c r="E228" s="467" t="s">
        <v>1266</v>
      </c>
      <c r="F228" s="484" t="s">
        <v>176</v>
      </c>
      <c r="G228" s="467" t="s">
        <v>1977</v>
      </c>
      <c r="H228" s="471"/>
      <c r="I228" s="471">
        <v>0</v>
      </c>
      <c r="J228" s="471">
        <v>0</v>
      </c>
      <c r="K228" s="471">
        <f t="shared" si="3"/>
        <v>0</v>
      </c>
      <c r="L228" s="472"/>
    </row>
    <row r="229" spans="1:12" x14ac:dyDescent="0.25">
      <c r="A229" s="467" t="s">
        <v>1644</v>
      </c>
      <c r="B229" s="467" t="s">
        <v>668</v>
      </c>
      <c r="C229" s="467" t="s">
        <v>1267</v>
      </c>
      <c r="D229" s="484" t="s">
        <v>566</v>
      </c>
      <c r="E229" s="467" t="s">
        <v>1268</v>
      </c>
      <c r="F229" s="484" t="s">
        <v>1106</v>
      </c>
      <c r="G229" s="467" t="s">
        <v>1971</v>
      </c>
      <c r="H229" s="471"/>
      <c r="I229" s="471">
        <v>0</v>
      </c>
      <c r="J229" s="471">
        <v>0</v>
      </c>
      <c r="K229" s="471">
        <f t="shared" si="3"/>
        <v>0</v>
      </c>
      <c r="L229" s="472"/>
    </row>
    <row r="230" spans="1:12" x14ac:dyDescent="0.25">
      <c r="A230" s="467" t="s">
        <v>1644</v>
      </c>
      <c r="B230" s="467" t="s">
        <v>668</v>
      </c>
      <c r="C230" s="467" t="s">
        <v>1075</v>
      </c>
      <c r="D230" s="484" t="s">
        <v>1001</v>
      </c>
      <c r="E230" s="467" t="s">
        <v>1231</v>
      </c>
      <c r="F230" s="484" t="s">
        <v>993</v>
      </c>
      <c r="G230" s="467" t="s">
        <v>1832</v>
      </c>
      <c r="H230" s="471"/>
      <c r="I230" s="471">
        <v>0</v>
      </c>
      <c r="J230" s="471">
        <v>0</v>
      </c>
      <c r="K230" s="471">
        <f t="shared" si="3"/>
        <v>0</v>
      </c>
      <c r="L230" s="472"/>
    </row>
    <row r="231" spans="1:12" x14ac:dyDescent="0.25">
      <c r="A231" s="467" t="s">
        <v>1644</v>
      </c>
      <c r="B231" s="467" t="s">
        <v>668</v>
      </c>
      <c r="C231" s="467" t="s">
        <v>1075</v>
      </c>
      <c r="D231" s="484" t="s">
        <v>771</v>
      </c>
      <c r="E231" s="467" t="s">
        <v>1232</v>
      </c>
      <c r="F231" s="484" t="s">
        <v>993</v>
      </c>
      <c r="G231" s="467" t="s">
        <v>1832</v>
      </c>
      <c r="H231" s="471"/>
      <c r="I231" s="471">
        <v>0</v>
      </c>
      <c r="J231" s="471">
        <v>0</v>
      </c>
      <c r="K231" s="471">
        <f t="shared" si="3"/>
        <v>0</v>
      </c>
      <c r="L231" s="472"/>
    </row>
    <row r="232" spans="1:12" x14ac:dyDescent="0.25">
      <c r="A232" s="467" t="s">
        <v>1644</v>
      </c>
      <c r="B232" s="467" t="s">
        <v>668</v>
      </c>
      <c r="C232" s="467" t="s">
        <v>1075</v>
      </c>
      <c r="D232" s="484" t="s">
        <v>1239</v>
      </c>
      <c r="E232" s="467" t="s">
        <v>1240</v>
      </c>
      <c r="F232" s="484" t="s">
        <v>993</v>
      </c>
      <c r="G232" s="467" t="s">
        <v>1832</v>
      </c>
      <c r="H232" s="471"/>
      <c r="I232" s="471">
        <v>0</v>
      </c>
      <c r="J232" s="471">
        <v>80137</v>
      </c>
      <c r="K232" s="471">
        <f t="shared" si="3"/>
        <v>80137</v>
      </c>
      <c r="L232" s="472"/>
    </row>
    <row r="233" spans="1:12" x14ac:dyDescent="0.25">
      <c r="A233" s="467" t="s">
        <v>1644</v>
      </c>
      <c r="B233" s="467" t="s">
        <v>668</v>
      </c>
      <c r="C233" s="467" t="s">
        <v>811</v>
      </c>
      <c r="D233" s="484" t="s">
        <v>553</v>
      </c>
      <c r="E233" s="467" t="s">
        <v>1269</v>
      </c>
      <c r="F233" s="484" t="s">
        <v>176</v>
      </c>
      <c r="G233" s="467" t="s">
        <v>1977</v>
      </c>
      <c r="H233" s="471"/>
      <c r="I233" s="471">
        <v>0</v>
      </c>
      <c r="J233" s="471">
        <v>0</v>
      </c>
      <c r="K233" s="471">
        <f t="shared" si="3"/>
        <v>0</v>
      </c>
      <c r="L233" s="472"/>
    </row>
    <row r="234" spans="1:12" x14ac:dyDescent="0.25">
      <c r="A234" s="467" t="s">
        <v>1644</v>
      </c>
      <c r="B234" s="467" t="s">
        <v>668</v>
      </c>
      <c r="C234" s="467" t="s">
        <v>811</v>
      </c>
      <c r="D234" s="484" t="s">
        <v>553</v>
      </c>
      <c r="E234" s="467" t="s">
        <v>1269</v>
      </c>
      <c r="F234" s="484" t="s">
        <v>110</v>
      </c>
      <c r="G234" s="467" t="s">
        <v>1778</v>
      </c>
      <c r="H234" s="471"/>
      <c r="I234" s="471">
        <v>0</v>
      </c>
      <c r="J234" s="471">
        <v>0</v>
      </c>
      <c r="K234" s="471">
        <f t="shared" si="3"/>
        <v>0</v>
      </c>
      <c r="L234" s="472"/>
    </row>
    <row r="235" spans="1:12" x14ac:dyDescent="0.25">
      <c r="A235" s="467" t="s">
        <v>1644</v>
      </c>
      <c r="B235" s="467" t="s">
        <v>668</v>
      </c>
      <c r="C235" s="467" t="s">
        <v>812</v>
      </c>
      <c r="D235" s="484" t="s">
        <v>549</v>
      </c>
      <c r="E235" s="467" t="s">
        <v>1270</v>
      </c>
      <c r="F235" s="484" t="s">
        <v>80</v>
      </c>
      <c r="G235" s="467" t="s">
        <v>1757</v>
      </c>
      <c r="H235" s="471"/>
      <c r="I235" s="471">
        <v>0</v>
      </c>
      <c r="J235" s="471">
        <v>0</v>
      </c>
      <c r="K235" s="471">
        <f t="shared" si="3"/>
        <v>0</v>
      </c>
      <c r="L235" s="472"/>
    </row>
    <row r="236" spans="1:12" x14ac:dyDescent="0.25">
      <c r="A236" s="467" t="s">
        <v>1644</v>
      </c>
      <c r="B236" s="467" t="s">
        <v>668</v>
      </c>
      <c r="C236" s="467" t="s">
        <v>1007</v>
      </c>
      <c r="D236" s="484" t="s">
        <v>1008</v>
      </c>
      <c r="E236" s="467" t="s">
        <v>1271</v>
      </c>
      <c r="F236" s="484" t="s">
        <v>1229</v>
      </c>
      <c r="G236" s="467" t="s">
        <v>1737</v>
      </c>
      <c r="H236" s="471"/>
      <c r="I236" s="471">
        <v>0</v>
      </c>
      <c r="J236" s="471">
        <v>0</v>
      </c>
      <c r="K236" s="471">
        <f t="shared" si="3"/>
        <v>0</v>
      </c>
      <c r="L236" s="472"/>
    </row>
    <row r="237" spans="1:12" x14ac:dyDescent="0.25">
      <c r="A237" s="467" t="s">
        <v>1644</v>
      </c>
      <c r="B237" s="467" t="s">
        <v>668</v>
      </c>
      <c r="C237" s="467" t="s">
        <v>813</v>
      </c>
      <c r="D237" s="484" t="s">
        <v>548</v>
      </c>
      <c r="E237" s="467" t="s">
        <v>1272</v>
      </c>
      <c r="F237" s="484" t="s">
        <v>176</v>
      </c>
      <c r="G237" s="467" t="s">
        <v>1977</v>
      </c>
      <c r="H237" s="471"/>
      <c r="I237" s="471">
        <v>0</v>
      </c>
      <c r="J237" s="471">
        <v>0</v>
      </c>
      <c r="K237" s="471">
        <f t="shared" si="3"/>
        <v>0</v>
      </c>
      <c r="L237" s="472"/>
    </row>
    <row r="238" spans="1:12" x14ac:dyDescent="0.25">
      <c r="A238" s="467" t="s">
        <v>1644</v>
      </c>
      <c r="B238" s="467" t="s">
        <v>668</v>
      </c>
      <c r="C238" s="467" t="s">
        <v>813</v>
      </c>
      <c r="D238" s="484" t="s">
        <v>548</v>
      </c>
      <c r="E238" s="467" t="s">
        <v>1272</v>
      </c>
      <c r="F238" s="484" t="s">
        <v>1089</v>
      </c>
      <c r="G238" s="467" t="s">
        <v>1825</v>
      </c>
      <c r="H238" s="471"/>
      <c r="I238" s="471">
        <v>0</v>
      </c>
      <c r="J238" s="471">
        <v>0</v>
      </c>
      <c r="K238" s="471">
        <f t="shared" si="3"/>
        <v>0</v>
      </c>
      <c r="L238" s="472"/>
    </row>
    <row r="239" spans="1:12" x14ac:dyDescent="0.25">
      <c r="A239" s="467" t="s">
        <v>1644</v>
      </c>
      <c r="B239" s="467" t="s">
        <v>668</v>
      </c>
      <c r="C239" s="467" t="s">
        <v>813</v>
      </c>
      <c r="D239" s="484" t="s">
        <v>548</v>
      </c>
      <c r="E239" s="467" t="s">
        <v>1272</v>
      </c>
      <c r="F239" s="484" t="s">
        <v>1106</v>
      </c>
      <c r="G239" s="467" t="s">
        <v>1971</v>
      </c>
      <c r="H239" s="471"/>
      <c r="I239" s="471">
        <v>0</v>
      </c>
      <c r="J239" s="471">
        <v>0</v>
      </c>
      <c r="K239" s="471">
        <f t="shared" si="3"/>
        <v>0</v>
      </c>
      <c r="L239" s="472"/>
    </row>
    <row r="240" spans="1:12" x14ac:dyDescent="0.25">
      <c r="A240" s="467" t="s">
        <v>1644</v>
      </c>
      <c r="B240" s="467" t="s">
        <v>668</v>
      </c>
      <c r="C240" s="467" t="s">
        <v>813</v>
      </c>
      <c r="D240" s="484" t="s">
        <v>559</v>
      </c>
      <c r="E240" s="467" t="s">
        <v>1273</v>
      </c>
      <c r="F240" s="484" t="s">
        <v>544</v>
      </c>
      <c r="G240" s="467" t="s">
        <v>1679</v>
      </c>
      <c r="H240" s="471"/>
      <c r="I240" s="471">
        <v>0</v>
      </c>
      <c r="J240" s="471">
        <v>0</v>
      </c>
      <c r="K240" s="471">
        <f t="shared" si="3"/>
        <v>0</v>
      </c>
      <c r="L240" s="472"/>
    </row>
    <row r="241" spans="1:12" x14ac:dyDescent="0.25">
      <c r="A241" s="467" t="s">
        <v>1644</v>
      </c>
      <c r="B241" s="467" t="s">
        <v>668</v>
      </c>
      <c r="C241" s="467" t="s">
        <v>813</v>
      </c>
      <c r="D241" s="484" t="s">
        <v>565</v>
      </c>
      <c r="E241" s="467" t="s">
        <v>1277</v>
      </c>
      <c r="F241" s="484" t="s">
        <v>308</v>
      </c>
      <c r="G241" s="467" t="s">
        <v>1691</v>
      </c>
      <c r="H241" s="471"/>
      <c r="I241" s="471">
        <v>0</v>
      </c>
      <c r="J241" s="471">
        <v>0</v>
      </c>
      <c r="K241" s="471">
        <f t="shared" si="3"/>
        <v>0</v>
      </c>
      <c r="L241" s="472"/>
    </row>
    <row r="242" spans="1:12" x14ac:dyDescent="0.25">
      <c r="A242" s="467" t="s">
        <v>1644</v>
      </c>
      <c r="B242" s="467" t="s">
        <v>668</v>
      </c>
      <c r="C242" s="467" t="s">
        <v>813</v>
      </c>
      <c r="D242" s="484" t="s">
        <v>565</v>
      </c>
      <c r="E242" s="467" t="s">
        <v>1277</v>
      </c>
      <c r="F242" s="484" t="s">
        <v>1087</v>
      </c>
      <c r="G242" s="467" t="s">
        <v>1831</v>
      </c>
      <c r="H242" s="471"/>
      <c r="I242" s="471">
        <v>0</v>
      </c>
      <c r="J242" s="471">
        <v>0</v>
      </c>
      <c r="K242" s="471">
        <f t="shared" si="3"/>
        <v>0</v>
      </c>
      <c r="L242" s="472"/>
    </row>
    <row r="243" spans="1:12" x14ac:dyDescent="0.25">
      <c r="A243" s="467" t="s">
        <v>1644</v>
      </c>
      <c r="B243" s="467" t="s">
        <v>668</v>
      </c>
      <c r="C243" s="467" t="s">
        <v>813</v>
      </c>
      <c r="D243" s="484" t="s">
        <v>565</v>
      </c>
      <c r="E243" s="467" t="s">
        <v>1277</v>
      </c>
      <c r="F243" s="484" t="s">
        <v>1088</v>
      </c>
      <c r="G243" s="467" t="s">
        <v>1826</v>
      </c>
      <c r="H243" s="471"/>
      <c r="I243" s="471">
        <v>0</v>
      </c>
      <c r="J243" s="471">
        <v>0</v>
      </c>
      <c r="K243" s="471">
        <f t="shared" si="3"/>
        <v>0</v>
      </c>
      <c r="L243" s="472"/>
    </row>
    <row r="244" spans="1:12" x14ac:dyDescent="0.25">
      <c r="A244" s="467" t="s">
        <v>1644</v>
      </c>
      <c r="B244" s="467" t="s">
        <v>668</v>
      </c>
      <c r="C244" s="467" t="s">
        <v>813</v>
      </c>
      <c r="D244" s="484" t="s">
        <v>565</v>
      </c>
      <c r="E244" s="467" t="s">
        <v>1277</v>
      </c>
      <c r="F244" s="484" t="s">
        <v>1106</v>
      </c>
      <c r="G244" s="467" t="s">
        <v>1971</v>
      </c>
      <c r="H244" s="471"/>
      <c r="I244" s="471">
        <v>0</v>
      </c>
      <c r="J244" s="471">
        <v>0</v>
      </c>
      <c r="K244" s="471">
        <f t="shared" si="3"/>
        <v>0</v>
      </c>
      <c r="L244" s="472"/>
    </row>
    <row r="245" spans="1:12" x14ac:dyDescent="0.25">
      <c r="A245" s="467" t="s">
        <v>1644</v>
      </c>
      <c r="B245" s="467" t="s">
        <v>668</v>
      </c>
      <c r="C245" s="467" t="s">
        <v>813</v>
      </c>
      <c r="D245" s="484" t="s">
        <v>567</v>
      </c>
      <c r="E245" s="467" t="s">
        <v>568</v>
      </c>
      <c r="F245" s="484" t="s">
        <v>1106</v>
      </c>
      <c r="G245" s="467" t="s">
        <v>1971</v>
      </c>
      <c r="H245" s="471"/>
      <c r="I245" s="471">
        <v>0</v>
      </c>
      <c r="J245" s="471">
        <v>0</v>
      </c>
      <c r="K245" s="471">
        <f t="shared" si="3"/>
        <v>0</v>
      </c>
      <c r="L245" s="472"/>
    </row>
    <row r="246" spans="1:12" x14ac:dyDescent="0.25">
      <c r="A246" s="467" t="s">
        <v>1644</v>
      </c>
      <c r="B246" s="467" t="s">
        <v>668</v>
      </c>
      <c r="C246" s="467" t="s">
        <v>813</v>
      </c>
      <c r="D246" s="484" t="s">
        <v>557</v>
      </c>
      <c r="E246" s="467" t="s">
        <v>1278</v>
      </c>
      <c r="F246" s="484" t="s">
        <v>667</v>
      </c>
      <c r="G246" s="467" t="s">
        <v>1698</v>
      </c>
      <c r="H246" s="471"/>
      <c r="I246" s="471">
        <v>0</v>
      </c>
      <c r="J246" s="471">
        <v>0</v>
      </c>
      <c r="K246" s="471">
        <f t="shared" si="3"/>
        <v>0</v>
      </c>
      <c r="L246" s="472"/>
    </row>
    <row r="247" spans="1:12" x14ac:dyDescent="0.25">
      <c r="A247" s="467" t="s">
        <v>1644</v>
      </c>
      <c r="B247" s="467" t="s">
        <v>668</v>
      </c>
      <c r="C247" s="467" t="s">
        <v>813</v>
      </c>
      <c r="D247" s="484" t="s">
        <v>557</v>
      </c>
      <c r="E247" s="467" t="s">
        <v>1278</v>
      </c>
      <c r="F247" s="484" t="s">
        <v>1089</v>
      </c>
      <c r="G247" s="467" t="s">
        <v>1825</v>
      </c>
      <c r="H247" s="471"/>
      <c r="I247" s="471">
        <v>0</v>
      </c>
      <c r="J247" s="471">
        <v>0</v>
      </c>
      <c r="K247" s="471">
        <f t="shared" si="3"/>
        <v>0</v>
      </c>
      <c r="L247" s="472"/>
    </row>
    <row r="248" spans="1:12" x14ac:dyDescent="0.25">
      <c r="A248" s="467" t="s">
        <v>1644</v>
      </c>
      <c r="B248" s="467" t="s">
        <v>668</v>
      </c>
      <c r="C248" s="467" t="s">
        <v>813</v>
      </c>
      <c r="D248" s="484" t="s">
        <v>557</v>
      </c>
      <c r="E248" s="467" t="s">
        <v>1278</v>
      </c>
      <c r="F248" s="484" t="s">
        <v>1106</v>
      </c>
      <c r="G248" s="467" t="s">
        <v>1971</v>
      </c>
      <c r="H248" s="471"/>
      <c r="I248" s="471">
        <v>0</v>
      </c>
      <c r="J248" s="471">
        <v>0</v>
      </c>
      <c r="K248" s="471">
        <f t="shared" si="3"/>
        <v>0</v>
      </c>
      <c r="L248" s="472"/>
    </row>
    <row r="249" spans="1:12" x14ac:dyDescent="0.25">
      <c r="A249" s="467" t="s">
        <v>1644</v>
      </c>
      <c r="B249" s="467" t="s">
        <v>668</v>
      </c>
      <c r="C249" s="467" t="s">
        <v>813</v>
      </c>
      <c r="D249" s="484" t="s">
        <v>569</v>
      </c>
      <c r="E249" s="467" t="s">
        <v>1279</v>
      </c>
      <c r="F249" s="484" t="s">
        <v>1106</v>
      </c>
      <c r="G249" s="467" t="s">
        <v>1971</v>
      </c>
      <c r="H249" s="471"/>
      <c r="I249" s="471">
        <v>0</v>
      </c>
      <c r="J249" s="471">
        <v>0</v>
      </c>
      <c r="K249" s="471">
        <f t="shared" si="3"/>
        <v>0</v>
      </c>
      <c r="L249" s="472"/>
    </row>
    <row r="250" spans="1:12" x14ac:dyDescent="0.25">
      <c r="A250" s="467" t="s">
        <v>1644</v>
      </c>
      <c r="B250" s="467" t="s">
        <v>668</v>
      </c>
      <c r="C250" s="467" t="s">
        <v>813</v>
      </c>
      <c r="D250" s="484" t="s">
        <v>1978</v>
      </c>
      <c r="E250" s="467" t="s">
        <v>1979</v>
      </c>
      <c r="F250" s="484" t="s">
        <v>986</v>
      </c>
      <c r="G250" s="467" t="s">
        <v>1681</v>
      </c>
      <c r="H250" s="471"/>
      <c r="I250" s="471">
        <v>0</v>
      </c>
      <c r="J250" s="471">
        <v>0</v>
      </c>
      <c r="K250" s="471">
        <f t="shared" si="3"/>
        <v>0</v>
      </c>
      <c r="L250" s="472"/>
    </row>
    <row r="251" spans="1:12" x14ac:dyDescent="0.25">
      <c r="A251" s="467" t="s">
        <v>1644</v>
      </c>
      <c r="B251" s="467" t="s">
        <v>668</v>
      </c>
      <c r="C251" s="467" t="s">
        <v>813</v>
      </c>
      <c r="D251" s="484" t="s">
        <v>570</v>
      </c>
      <c r="E251" s="467" t="s">
        <v>571</v>
      </c>
      <c r="F251" s="484" t="s">
        <v>544</v>
      </c>
      <c r="G251" s="467" t="s">
        <v>1679</v>
      </c>
      <c r="H251" s="471"/>
      <c r="I251" s="471">
        <v>0</v>
      </c>
      <c r="J251" s="471">
        <v>0</v>
      </c>
      <c r="K251" s="471">
        <f t="shared" si="3"/>
        <v>0</v>
      </c>
      <c r="L251" s="472"/>
    </row>
    <row r="252" spans="1:12" x14ac:dyDescent="0.25">
      <c r="A252" s="467" t="s">
        <v>1644</v>
      </c>
      <c r="B252" s="467" t="s">
        <v>668</v>
      </c>
      <c r="C252" s="467" t="s">
        <v>813</v>
      </c>
      <c r="D252" s="484" t="s">
        <v>570</v>
      </c>
      <c r="E252" s="467" t="s">
        <v>571</v>
      </c>
      <c r="F252" s="484" t="s">
        <v>986</v>
      </c>
      <c r="G252" s="467" t="s">
        <v>1681</v>
      </c>
      <c r="H252" s="471"/>
      <c r="I252" s="471">
        <v>0</v>
      </c>
      <c r="J252" s="471">
        <v>0</v>
      </c>
      <c r="K252" s="471">
        <f t="shared" si="3"/>
        <v>0</v>
      </c>
      <c r="L252" s="472"/>
    </row>
    <row r="253" spans="1:12" x14ac:dyDescent="0.25">
      <c r="A253" s="467" t="s">
        <v>1644</v>
      </c>
      <c r="B253" s="467" t="s">
        <v>668</v>
      </c>
      <c r="C253" s="467" t="s">
        <v>813</v>
      </c>
      <c r="D253" s="484" t="s">
        <v>570</v>
      </c>
      <c r="E253" s="467" t="s">
        <v>571</v>
      </c>
      <c r="F253" s="484" t="s">
        <v>353</v>
      </c>
      <c r="G253" s="467" t="s">
        <v>1721</v>
      </c>
      <c r="H253" s="471"/>
      <c r="I253" s="471">
        <v>0</v>
      </c>
      <c r="J253" s="471">
        <v>0</v>
      </c>
      <c r="K253" s="471">
        <f t="shared" si="3"/>
        <v>0</v>
      </c>
      <c r="L253" s="472"/>
    </row>
    <row r="254" spans="1:12" x14ac:dyDescent="0.25">
      <c r="A254" s="467" t="s">
        <v>1644</v>
      </c>
      <c r="B254" s="467" t="s">
        <v>668</v>
      </c>
      <c r="C254" s="467" t="s">
        <v>813</v>
      </c>
      <c r="D254" s="484" t="s">
        <v>570</v>
      </c>
      <c r="E254" s="467" t="s">
        <v>571</v>
      </c>
      <c r="F254" s="484" t="s">
        <v>1106</v>
      </c>
      <c r="G254" s="467" t="s">
        <v>1971</v>
      </c>
      <c r="H254" s="471"/>
      <c r="I254" s="471">
        <v>0</v>
      </c>
      <c r="J254" s="471">
        <v>0</v>
      </c>
      <c r="K254" s="471">
        <f t="shared" si="3"/>
        <v>0</v>
      </c>
      <c r="L254" s="472"/>
    </row>
    <row r="255" spans="1:12" x14ac:dyDescent="0.25">
      <c r="A255" s="467" t="s">
        <v>1644</v>
      </c>
      <c r="B255" s="467" t="s">
        <v>668</v>
      </c>
      <c r="C255" s="467" t="s">
        <v>813</v>
      </c>
      <c r="D255" s="484" t="s">
        <v>1108</v>
      </c>
      <c r="E255" s="467" t="s">
        <v>1274</v>
      </c>
      <c r="F255" s="484" t="s">
        <v>986</v>
      </c>
      <c r="G255" s="467" t="s">
        <v>1681</v>
      </c>
      <c r="H255" s="471"/>
      <c r="I255" s="471">
        <v>0</v>
      </c>
      <c r="J255" s="471">
        <v>0</v>
      </c>
      <c r="K255" s="471">
        <f t="shared" si="3"/>
        <v>0</v>
      </c>
      <c r="L255" s="472"/>
    </row>
    <row r="256" spans="1:12" x14ac:dyDescent="0.25">
      <c r="A256" s="467" t="s">
        <v>1644</v>
      </c>
      <c r="B256" s="467" t="s">
        <v>668</v>
      </c>
      <c r="C256" s="467" t="s">
        <v>813</v>
      </c>
      <c r="D256" s="484" t="s">
        <v>1275</v>
      </c>
      <c r="E256" s="467" t="s">
        <v>1276</v>
      </c>
      <c r="F256" s="484" t="s">
        <v>986</v>
      </c>
      <c r="G256" s="467" t="s">
        <v>1681</v>
      </c>
      <c r="H256" s="471"/>
      <c r="I256" s="471">
        <v>0</v>
      </c>
      <c r="J256" s="471">
        <v>0</v>
      </c>
      <c r="K256" s="471">
        <f t="shared" si="3"/>
        <v>0</v>
      </c>
      <c r="L256" s="472"/>
    </row>
    <row r="257" spans="1:12" x14ac:dyDescent="0.25">
      <c r="A257" s="467" t="s">
        <v>1644</v>
      </c>
      <c r="B257" s="467" t="s">
        <v>668</v>
      </c>
      <c r="C257" s="467" t="s">
        <v>814</v>
      </c>
      <c r="D257" s="484" t="s">
        <v>554</v>
      </c>
      <c r="E257" s="467" t="s">
        <v>1266</v>
      </c>
      <c r="F257" s="484" t="s">
        <v>176</v>
      </c>
      <c r="G257" s="467" t="s">
        <v>1977</v>
      </c>
      <c r="H257" s="471"/>
      <c r="I257" s="471">
        <v>0</v>
      </c>
      <c r="J257" s="471">
        <v>0</v>
      </c>
      <c r="K257" s="471">
        <f t="shared" si="3"/>
        <v>0</v>
      </c>
      <c r="L257" s="472"/>
    </row>
    <row r="258" spans="1:12" x14ac:dyDescent="0.25">
      <c r="A258" s="467" t="s">
        <v>1644</v>
      </c>
      <c r="B258" s="467" t="s">
        <v>668</v>
      </c>
      <c r="C258" s="467" t="s">
        <v>814</v>
      </c>
      <c r="D258" s="484" t="s">
        <v>558</v>
      </c>
      <c r="E258" s="467" t="s">
        <v>1257</v>
      </c>
      <c r="F258" s="484" t="s">
        <v>308</v>
      </c>
      <c r="G258" s="467" t="s">
        <v>1691</v>
      </c>
      <c r="H258" s="471"/>
      <c r="I258" s="471">
        <v>0</v>
      </c>
      <c r="J258" s="471">
        <v>0</v>
      </c>
      <c r="K258" s="471">
        <f t="shared" si="3"/>
        <v>0</v>
      </c>
      <c r="L258" s="472"/>
    </row>
    <row r="259" spans="1:12" x14ac:dyDescent="0.25">
      <c r="A259" s="467" t="s">
        <v>1644</v>
      </c>
      <c r="B259" s="467" t="s">
        <v>668</v>
      </c>
      <c r="C259" s="467" t="s">
        <v>814</v>
      </c>
      <c r="D259" s="484" t="s">
        <v>558</v>
      </c>
      <c r="E259" s="467" t="s">
        <v>1257</v>
      </c>
      <c r="F259" s="484" t="s">
        <v>1106</v>
      </c>
      <c r="G259" s="467" t="s">
        <v>1971</v>
      </c>
      <c r="H259" s="471"/>
      <c r="I259" s="471">
        <v>0</v>
      </c>
      <c r="J259" s="471">
        <v>0</v>
      </c>
      <c r="K259" s="471">
        <f t="shared" si="3"/>
        <v>0</v>
      </c>
      <c r="L259" s="472"/>
    </row>
    <row r="260" spans="1:12" x14ac:dyDescent="0.25">
      <c r="A260" s="467" t="s">
        <v>1644</v>
      </c>
      <c r="B260" s="467" t="s">
        <v>668</v>
      </c>
      <c r="C260" s="467" t="s">
        <v>818</v>
      </c>
      <c r="D260" s="484" t="s">
        <v>1109</v>
      </c>
      <c r="E260" s="467" t="s">
        <v>1280</v>
      </c>
      <c r="F260" s="484" t="s">
        <v>1110</v>
      </c>
      <c r="G260" s="467" t="s">
        <v>1980</v>
      </c>
      <c r="H260" s="471"/>
      <c r="I260" s="471">
        <v>92000</v>
      </c>
      <c r="J260" s="471">
        <v>0</v>
      </c>
      <c r="K260" s="471">
        <f t="shared" si="3"/>
        <v>0</v>
      </c>
      <c r="L260" s="472"/>
    </row>
    <row r="261" spans="1:12" x14ac:dyDescent="0.25">
      <c r="A261" s="467" t="s">
        <v>1644</v>
      </c>
      <c r="B261" s="467" t="s">
        <v>679</v>
      </c>
      <c r="C261" s="467" t="s">
        <v>1256</v>
      </c>
      <c r="D261" s="484" t="s">
        <v>706</v>
      </c>
      <c r="E261" s="467" t="s">
        <v>1281</v>
      </c>
      <c r="F261" s="484" t="s">
        <v>1111</v>
      </c>
      <c r="G261" s="467" t="s">
        <v>1981</v>
      </c>
      <c r="H261" s="471"/>
      <c r="I261" s="471">
        <v>0</v>
      </c>
      <c r="J261" s="471">
        <v>337705</v>
      </c>
      <c r="K261" s="471">
        <f t="shared" si="3"/>
        <v>337705</v>
      </c>
      <c r="L261" s="472"/>
    </row>
    <row r="262" spans="1:12" x14ac:dyDescent="0.25">
      <c r="A262" s="467" t="s">
        <v>1644</v>
      </c>
      <c r="B262" s="467" t="s">
        <v>679</v>
      </c>
      <c r="C262" s="467" t="s">
        <v>810</v>
      </c>
      <c r="D262" s="484" t="s">
        <v>1982</v>
      </c>
      <c r="E262" s="467" t="s">
        <v>1983</v>
      </c>
      <c r="F262" s="484" t="s">
        <v>638</v>
      </c>
      <c r="G262" s="467" t="s">
        <v>1799</v>
      </c>
      <c r="H262" s="471"/>
      <c r="I262" s="471">
        <v>0</v>
      </c>
      <c r="J262" s="471">
        <v>0</v>
      </c>
      <c r="K262" s="471">
        <f t="shared" si="3"/>
        <v>0</v>
      </c>
      <c r="L262" s="472"/>
    </row>
    <row r="263" spans="1:12" x14ac:dyDescent="0.25">
      <c r="A263" s="467" t="s">
        <v>1644</v>
      </c>
      <c r="B263" s="467" t="s">
        <v>679</v>
      </c>
      <c r="C263" s="467" t="s">
        <v>1075</v>
      </c>
      <c r="D263" s="484" t="s">
        <v>706</v>
      </c>
      <c r="E263" s="467" t="s">
        <v>1281</v>
      </c>
      <c r="F263" s="484" t="s">
        <v>1111</v>
      </c>
      <c r="G263" s="467" t="s">
        <v>1981</v>
      </c>
      <c r="H263" s="471"/>
      <c r="I263" s="471">
        <v>0</v>
      </c>
      <c r="J263" s="471">
        <v>80137</v>
      </c>
      <c r="K263" s="471">
        <f t="shared" si="3"/>
        <v>80137</v>
      </c>
      <c r="L263" s="472"/>
    </row>
    <row r="264" spans="1:12" x14ac:dyDescent="0.25">
      <c r="A264" s="467" t="s">
        <v>1644</v>
      </c>
      <c r="B264" s="467" t="s">
        <v>679</v>
      </c>
      <c r="C264" s="467" t="s">
        <v>814</v>
      </c>
      <c r="D264" s="484" t="s">
        <v>706</v>
      </c>
      <c r="E264" s="467" t="s">
        <v>1281</v>
      </c>
      <c r="F264" s="484" t="s">
        <v>1111</v>
      </c>
      <c r="G264" s="467" t="s">
        <v>1981</v>
      </c>
      <c r="H264" s="471"/>
      <c r="I264" s="471">
        <v>0</v>
      </c>
      <c r="J264" s="471">
        <v>5443489</v>
      </c>
      <c r="K264" s="471">
        <f t="shared" si="3"/>
        <v>5443489</v>
      </c>
      <c r="L264" s="472"/>
    </row>
    <row r="265" spans="1:12" x14ac:dyDescent="0.25">
      <c r="A265" s="467" t="s">
        <v>1644</v>
      </c>
      <c r="B265" s="467" t="s">
        <v>679</v>
      </c>
      <c r="C265" s="467"/>
      <c r="D265" s="484" t="s">
        <v>697</v>
      </c>
      <c r="E265" s="467" t="s">
        <v>1282</v>
      </c>
      <c r="F265" s="484" t="s">
        <v>1112</v>
      </c>
      <c r="G265" s="467" t="s">
        <v>1984</v>
      </c>
      <c r="H265" s="471"/>
      <c r="I265" s="471">
        <v>0</v>
      </c>
      <c r="J265" s="471">
        <v>0</v>
      </c>
      <c r="K265" s="471">
        <f t="shared" si="3"/>
        <v>0</v>
      </c>
      <c r="L265" s="472"/>
    </row>
    <row r="266" spans="1:12" x14ac:dyDescent="0.25">
      <c r="A266" s="467" t="s">
        <v>1644</v>
      </c>
      <c r="B266" s="467" t="s">
        <v>679</v>
      </c>
      <c r="C266" s="467"/>
      <c r="D266" s="484" t="s">
        <v>698</v>
      </c>
      <c r="E266" s="467" t="s">
        <v>1283</v>
      </c>
      <c r="F266" s="484" t="s">
        <v>1113</v>
      </c>
      <c r="G266" s="467" t="s">
        <v>1985</v>
      </c>
      <c r="H266" s="471"/>
      <c r="I266" s="471">
        <v>0</v>
      </c>
      <c r="J266" s="471">
        <v>0</v>
      </c>
      <c r="K266" s="471">
        <f t="shared" si="3"/>
        <v>0</v>
      </c>
      <c r="L266" s="472"/>
    </row>
    <row r="267" spans="1:12" x14ac:dyDescent="0.25">
      <c r="A267" s="467" t="s">
        <v>1644</v>
      </c>
      <c r="B267" s="467" t="s">
        <v>679</v>
      </c>
      <c r="C267" s="467"/>
      <c r="D267" s="484" t="s">
        <v>1986</v>
      </c>
      <c r="E267" s="467" t="s">
        <v>1987</v>
      </c>
      <c r="F267" s="484" t="s">
        <v>643</v>
      </c>
      <c r="G267" s="467" t="s">
        <v>539</v>
      </c>
      <c r="H267" s="471"/>
      <c r="I267" s="471">
        <v>0</v>
      </c>
      <c r="J267" s="471">
        <v>0</v>
      </c>
      <c r="K267" s="471">
        <f t="shared" ref="K267:K296" si="4">+H267+J267</f>
        <v>0</v>
      </c>
      <c r="L267" s="472"/>
    </row>
    <row r="268" spans="1:12" x14ac:dyDescent="0.25">
      <c r="A268" s="467" t="s">
        <v>1644</v>
      </c>
      <c r="B268" s="467" t="s">
        <v>679</v>
      </c>
      <c r="C268" s="467"/>
      <c r="D268" s="484" t="s">
        <v>1114</v>
      </c>
      <c r="E268" s="467" t="s">
        <v>1234</v>
      </c>
      <c r="F268" s="484" t="s">
        <v>643</v>
      </c>
      <c r="G268" s="467" t="s">
        <v>539</v>
      </c>
      <c r="H268" s="471"/>
      <c r="I268" s="471">
        <v>0</v>
      </c>
      <c r="J268" s="471">
        <v>0</v>
      </c>
      <c r="K268" s="471">
        <f t="shared" si="4"/>
        <v>0</v>
      </c>
      <c r="L268" s="472"/>
    </row>
    <row r="269" spans="1:12" x14ac:dyDescent="0.25">
      <c r="A269" s="467" t="s">
        <v>1644</v>
      </c>
      <c r="B269" s="467" t="s">
        <v>679</v>
      </c>
      <c r="C269" s="467"/>
      <c r="D269" s="484" t="s">
        <v>699</v>
      </c>
      <c r="E269" s="467" t="s">
        <v>1284</v>
      </c>
      <c r="F269" s="484" t="s">
        <v>1113</v>
      </c>
      <c r="G269" s="467" t="s">
        <v>1985</v>
      </c>
      <c r="H269" s="471"/>
      <c r="I269" s="471">
        <v>0</v>
      </c>
      <c r="J269" s="471">
        <v>0</v>
      </c>
      <c r="K269" s="471">
        <f t="shared" si="4"/>
        <v>0</v>
      </c>
      <c r="L269" s="472"/>
    </row>
    <row r="270" spans="1:12" x14ac:dyDescent="0.25">
      <c r="A270" s="467" t="s">
        <v>1644</v>
      </c>
      <c r="B270" s="467" t="s">
        <v>679</v>
      </c>
      <c r="C270" s="467"/>
      <c r="D270" s="484" t="s">
        <v>700</v>
      </c>
      <c r="E270" s="467" t="s">
        <v>1285</v>
      </c>
      <c r="F270" s="484" t="s">
        <v>1113</v>
      </c>
      <c r="G270" s="467" t="s">
        <v>1985</v>
      </c>
      <c r="H270" s="471"/>
      <c r="I270" s="471">
        <v>0</v>
      </c>
      <c r="J270" s="471">
        <v>0</v>
      </c>
      <c r="K270" s="471">
        <f t="shared" si="4"/>
        <v>0</v>
      </c>
      <c r="L270" s="472"/>
    </row>
    <row r="271" spans="1:12" x14ac:dyDescent="0.25">
      <c r="A271" s="467" t="s">
        <v>1644</v>
      </c>
      <c r="B271" s="467" t="s">
        <v>679</v>
      </c>
      <c r="C271" s="467"/>
      <c r="D271" s="484" t="s">
        <v>701</v>
      </c>
      <c r="E271" s="467" t="s">
        <v>1286</v>
      </c>
      <c r="F271" s="484" t="s">
        <v>1113</v>
      </c>
      <c r="G271" s="467" t="s">
        <v>1985</v>
      </c>
      <c r="H271" s="471"/>
      <c r="I271" s="471">
        <v>0</v>
      </c>
      <c r="J271" s="471">
        <v>0</v>
      </c>
      <c r="K271" s="471">
        <f t="shared" si="4"/>
        <v>0</v>
      </c>
      <c r="L271" s="472"/>
    </row>
    <row r="272" spans="1:12" x14ac:dyDescent="0.25">
      <c r="A272" s="467" t="s">
        <v>1644</v>
      </c>
      <c r="B272" s="467" t="s">
        <v>679</v>
      </c>
      <c r="C272" s="467"/>
      <c r="D272" s="484" t="s">
        <v>702</v>
      </c>
      <c r="E272" s="467" t="s">
        <v>1287</v>
      </c>
      <c r="F272" s="484" t="s">
        <v>1115</v>
      </c>
      <c r="G272" s="467" t="s">
        <v>1988</v>
      </c>
      <c r="H272" s="471"/>
      <c r="I272" s="471">
        <v>0</v>
      </c>
      <c r="J272" s="471">
        <v>0</v>
      </c>
      <c r="K272" s="471">
        <f t="shared" si="4"/>
        <v>0</v>
      </c>
      <c r="L272" s="472"/>
    </row>
    <row r="273" spans="1:12" x14ac:dyDescent="0.25">
      <c r="A273" s="467" t="s">
        <v>1644</v>
      </c>
      <c r="B273" s="467" t="s">
        <v>679</v>
      </c>
      <c r="C273" s="467"/>
      <c r="D273" s="484" t="s">
        <v>1982</v>
      </c>
      <c r="E273" s="467" t="s">
        <v>1983</v>
      </c>
      <c r="F273" s="484" t="s">
        <v>638</v>
      </c>
      <c r="G273" s="467" t="s">
        <v>1799</v>
      </c>
      <c r="H273" s="471"/>
      <c r="I273" s="471">
        <v>0</v>
      </c>
      <c r="J273" s="471">
        <v>0</v>
      </c>
      <c r="K273" s="471">
        <f t="shared" si="4"/>
        <v>0</v>
      </c>
      <c r="L273" s="472"/>
    </row>
    <row r="274" spans="1:12" x14ac:dyDescent="0.25">
      <c r="A274" s="467" t="s">
        <v>1644</v>
      </c>
      <c r="B274" s="467" t="s">
        <v>679</v>
      </c>
      <c r="C274" s="467"/>
      <c r="D274" s="484" t="s">
        <v>704</v>
      </c>
      <c r="E274" s="467" t="s">
        <v>994</v>
      </c>
      <c r="F274" s="484" t="s">
        <v>638</v>
      </c>
      <c r="G274" s="467" t="s">
        <v>1799</v>
      </c>
      <c r="H274" s="471"/>
      <c r="I274" s="471">
        <v>0</v>
      </c>
      <c r="J274" s="471">
        <v>0</v>
      </c>
      <c r="K274" s="471">
        <f t="shared" si="4"/>
        <v>0</v>
      </c>
      <c r="L274" s="472"/>
    </row>
    <row r="275" spans="1:12" x14ac:dyDescent="0.25">
      <c r="A275" s="467" t="s">
        <v>1644</v>
      </c>
      <c r="B275" s="467" t="s">
        <v>679</v>
      </c>
      <c r="C275" s="467"/>
      <c r="D275" s="484" t="s">
        <v>705</v>
      </c>
      <c r="E275" s="467" t="s">
        <v>995</v>
      </c>
      <c r="F275" s="484" t="s">
        <v>638</v>
      </c>
      <c r="G275" s="467" t="s">
        <v>1799</v>
      </c>
      <c r="H275" s="471"/>
      <c r="I275" s="471">
        <v>0</v>
      </c>
      <c r="J275" s="471">
        <v>0</v>
      </c>
      <c r="K275" s="471">
        <f t="shared" si="4"/>
        <v>0</v>
      </c>
      <c r="L275" s="472"/>
    </row>
    <row r="276" spans="1:12" x14ac:dyDescent="0.25">
      <c r="A276" s="467" t="s">
        <v>1644</v>
      </c>
      <c r="B276" s="467" t="s">
        <v>679</v>
      </c>
      <c r="C276" s="467"/>
      <c r="D276" s="484" t="s">
        <v>1989</v>
      </c>
      <c r="E276" s="467" t="s">
        <v>1990</v>
      </c>
      <c r="F276" s="484" t="s">
        <v>1991</v>
      </c>
      <c r="G276" s="467" t="s">
        <v>1992</v>
      </c>
      <c r="H276" s="471"/>
      <c r="I276" s="471">
        <v>0</v>
      </c>
      <c r="J276" s="471">
        <v>0</v>
      </c>
      <c r="K276" s="471">
        <f t="shared" si="4"/>
        <v>0</v>
      </c>
      <c r="L276" s="472"/>
    </row>
    <row r="277" spans="1:12" x14ac:dyDescent="0.25">
      <c r="A277" s="467" t="s">
        <v>902</v>
      </c>
      <c r="B277" s="467" t="s">
        <v>668</v>
      </c>
      <c r="C277" s="467" t="s">
        <v>830</v>
      </c>
      <c r="D277" s="484" t="s">
        <v>903</v>
      </c>
      <c r="E277" s="467" t="s">
        <v>1219</v>
      </c>
      <c r="F277" s="484" t="s">
        <v>1096</v>
      </c>
      <c r="G277" s="467" t="s">
        <v>1841</v>
      </c>
      <c r="H277" s="471"/>
      <c r="I277" s="471">
        <v>0</v>
      </c>
      <c r="J277" s="471">
        <v>0</v>
      </c>
      <c r="K277" s="471">
        <f t="shared" si="4"/>
        <v>0</v>
      </c>
      <c r="L277" s="472"/>
    </row>
    <row r="278" spans="1:12" x14ac:dyDescent="0.25">
      <c r="A278" s="467" t="s">
        <v>902</v>
      </c>
      <c r="B278" s="467" t="s">
        <v>668</v>
      </c>
      <c r="C278" s="467" t="s">
        <v>830</v>
      </c>
      <c r="D278" s="484" t="s">
        <v>904</v>
      </c>
      <c r="E278" s="467" t="s">
        <v>1288</v>
      </c>
      <c r="F278" s="484" t="s">
        <v>1096</v>
      </c>
      <c r="G278" s="467" t="s">
        <v>1841</v>
      </c>
      <c r="H278" s="471"/>
      <c r="I278" s="471">
        <v>0</v>
      </c>
      <c r="J278" s="471">
        <v>0</v>
      </c>
      <c r="K278" s="471">
        <f t="shared" si="4"/>
        <v>0</v>
      </c>
      <c r="L278" s="472"/>
    </row>
    <row r="279" spans="1:12" x14ac:dyDescent="0.25">
      <c r="A279" s="467" t="s">
        <v>902</v>
      </c>
      <c r="B279" s="467" t="s">
        <v>668</v>
      </c>
      <c r="C279" s="467" t="s">
        <v>830</v>
      </c>
      <c r="D279" s="484" t="s">
        <v>905</v>
      </c>
      <c r="E279" s="467" t="s">
        <v>906</v>
      </c>
      <c r="F279" s="484" t="s">
        <v>1096</v>
      </c>
      <c r="G279" s="467" t="s">
        <v>1841</v>
      </c>
      <c r="H279" s="471"/>
      <c r="I279" s="471">
        <v>0</v>
      </c>
      <c r="J279" s="471">
        <v>0</v>
      </c>
      <c r="K279" s="471">
        <f t="shared" si="4"/>
        <v>0</v>
      </c>
      <c r="L279" s="472"/>
    </row>
    <row r="280" spans="1:12" x14ac:dyDescent="0.25">
      <c r="A280" s="467" t="s">
        <v>902</v>
      </c>
      <c r="B280" s="467" t="s">
        <v>668</v>
      </c>
      <c r="C280" s="467" t="s">
        <v>830</v>
      </c>
      <c r="D280" s="484" t="s">
        <v>907</v>
      </c>
      <c r="E280" s="467" t="s">
        <v>1289</v>
      </c>
      <c r="F280" s="484" t="s">
        <v>1096</v>
      </c>
      <c r="G280" s="467" t="s">
        <v>1841</v>
      </c>
      <c r="H280" s="471"/>
      <c r="I280" s="471">
        <v>0</v>
      </c>
      <c r="J280" s="471">
        <v>0</v>
      </c>
      <c r="K280" s="471">
        <f t="shared" si="4"/>
        <v>0</v>
      </c>
      <c r="L280" s="472"/>
    </row>
    <row r="281" spans="1:12" x14ac:dyDescent="0.25">
      <c r="A281" s="467" t="s">
        <v>902</v>
      </c>
      <c r="B281" s="467" t="s">
        <v>668</v>
      </c>
      <c r="C281" s="467" t="s">
        <v>830</v>
      </c>
      <c r="D281" s="484" t="s">
        <v>908</v>
      </c>
      <c r="E281" s="467" t="s">
        <v>1290</v>
      </c>
      <c r="F281" s="484" t="s">
        <v>1096</v>
      </c>
      <c r="G281" s="467" t="s">
        <v>1841</v>
      </c>
      <c r="H281" s="471"/>
      <c r="I281" s="471">
        <v>0</v>
      </c>
      <c r="J281" s="471">
        <v>0</v>
      </c>
      <c r="K281" s="471">
        <f t="shared" si="4"/>
        <v>0</v>
      </c>
      <c r="L281" s="472"/>
    </row>
    <row r="282" spans="1:12" x14ac:dyDescent="0.25">
      <c r="A282" s="467" t="s">
        <v>902</v>
      </c>
      <c r="B282" s="467" t="s">
        <v>668</v>
      </c>
      <c r="C282" s="467" t="s">
        <v>830</v>
      </c>
      <c r="D282" s="484" t="s">
        <v>909</v>
      </c>
      <c r="E282" s="467" t="s">
        <v>1291</v>
      </c>
      <c r="F282" s="484" t="s">
        <v>1096</v>
      </c>
      <c r="G282" s="467" t="s">
        <v>1841</v>
      </c>
      <c r="H282" s="471"/>
      <c r="I282" s="471">
        <v>0</v>
      </c>
      <c r="J282" s="471">
        <v>0</v>
      </c>
      <c r="K282" s="471">
        <f t="shared" si="4"/>
        <v>0</v>
      </c>
      <c r="L282" s="472"/>
    </row>
    <row r="283" spans="1:12" x14ac:dyDescent="0.25">
      <c r="A283" s="467" t="s">
        <v>902</v>
      </c>
      <c r="B283" s="467" t="s">
        <v>668</v>
      </c>
      <c r="C283" s="467" t="s">
        <v>830</v>
      </c>
      <c r="D283" s="484" t="s">
        <v>910</v>
      </c>
      <c r="E283" s="467" t="s">
        <v>1292</v>
      </c>
      <c r="F283" s="484" t="s">
        <v>1096</v>
      </c>
      <c r="G283" s="467" t="s">
        <v>1841</v>
      </c>
      <c r="H283" s="471"/>
      <c r="I283" s="471">
        <v>0</v>
      </c>
      <c r="J283" s="471">
        <v>0</v>
      </c>
      <c r="K283" s="471">
        <f t="shared" si="4"/>
        <v>0</v>
      </c>
      <c r="L283" s="472"/>
    </row>
    <row r="284" spans="1:12" x14ac:dyDescent="0.25">
      <c r="A284" s="467" t="s">
        <v>902</v>
      </c>
      <c r="B284" s="467" t="s">
        <v>668</v>
      </c>
      <c r="C284" s="467" t="s">
        <v>830</v>
      </c>
      <c r="D284" s="484" t="s">
        <v>911</v>
      </c>
      <c r="E284" s="467" t="s">
        <v>1293</v>
      </c>
      <c r="F284" s="484" t="s">
        <v>1096</v>
      </c>
      <c r="G284" s="467" t="s">
        <v>1841</v>
      </c>
      <c r="H284" s="471"/>
      <c r="I284" s="471">
        <v>0</v>
      </c>
      <c r="J284" s="471">
        <v>0</v>
      </c>
      <c r="K284" s="471">
        <f t="shared" si="4"/>
        <v>0</v>
      </c>
      <c r="L284" s="472"/>
    </row>
    <row r="285" spans="1:12" x14ac:dyDescent="0.25">
      <c r="A285" s="467" t="s">
        <v>902</v>
      </c>
      <c r="B285" s="467" t="s">
        <v>668</v>
      </c>
      <c r="C285" s="467" t="s">
        <v>1077</v>
      </c>
      <c r="D285" s="484" t="s">
        <v>912</v>
      </c>
      <c r="E285" s="467" t="s">
        <v>1993</v>
      </c>
      <c r="F285" s="484" t="s">
        <v>1096</v>
      </c>
      <c r="G285" s="467" t="s">
        <v>1841</v>
      </c>
      <c r="H285" s="471"/>
      <c r="I285" s="471">
        <v>0</v>
      </c>
      <c r="J285" s="471">
        <v>0</v>
      </c>
      <c r="K285" s="471">
        <f t="shared" si="4"/>
        <v>0</v>
      </c>
      <c r="L285" s="472"/>
    </row>
    <row r="286" spans="1:12" x14ac:dyDescent="0.25">
      <c r="A286" s="467" t="s">
        <v>902</v>
      </c>
      <c r="B286" s="467" t="s">
        <v>668</v>
      </c>
      <c r="C286" s="467" t="s">
        <v>1226</v>
      </c>
      <c r="D286" s="484" t="s">
        <v>912</v>
      </c>
      <c r="E286" s="467" t="s">
        <v>1993</v>
      </c>
      <c r="F286" s="484" t="s">
        <v>1096</v>
      </c>
      <c r="G286" s="467" t="s">
        <v>1841</v>
      </c>
      <c r="H286" s="471"/>
      <c r="I286" s="471">
        <v>0</v>
      </c>
      <c r="J286" s="471">
        <v>0</v>
      </c>
      <c r="K286" s="471">
        <f t="shared" si="4"/>
        <v>0</v>
      </c>
      <c r="L286" s="472"/>
    </row>
    <row r="287" spans="1:12" x14ac:dyDescent="0.25">
      <c r="A287" s="467" t="s">
        <v>902</v>
      </c>
      <c r="B287" s="467" t="s">
        <v>668</v>
      </c>
      <c r="C287" s="467" t="s">
        <v>913</v>
      </c>
      <c r="D287" s="484" t="s">
        <v>912</v>
      </c>
      <c r="E287" s="467" t="s">
        <v>1993</v>
      </c>
      <c r="F287" s="484" t="s">
        <v>1096</v>
      </c>
      <c r="G287" s="467" t="s">
        <v>1841</v>
      </c>
      <c r="H287" s="471"/>
      <c r="I287" s="471">
        <v>0</v>
      </c>
      <c r="J287" s="471">
        <v>0</v>
      </c>
      <c r="K287" s="471">
        <f t="shared" si="4"/>
        <v>0</v>
      </c>
      <c r="L287" s="472"/>
    </row>
    <row r="288" spans="1:12" x14ac:dyDescent="0.25">
      <c r="A288" s="467" t="s">
        <v>902</v>
      </c>
      <c r="B288" s="467" t="s">
        <v>668</v>
      </c>
      <c r="C288" s="467" t="s">
        <v>1295</v>
      </c>
      <c r="D288" s="484" t="s">
        <v>912</v>
      </c>
      <c r="E288" s="467" t="s">
        <v>1993</v>
      </c>
      <c r="F288" s="484" t="s">
        <v>1096</v>
      </c>
      <c r="G288" s="467" t="s">
        <v>1841</v>
      </c>
      <c r="H288" s="471"/>
      <c r="I288" s="471">
        <v>0</v>
      </c>
      <c r="J288" s="471">
        <v>0</v>
      </c>
      <c r="K288" s="471">
        <f t="shared" si="4"/>
        <v>0</v>
      </c>
      <c r="L288" s="472"/>
    </row>
    <row r="289" spans="1:12" x14ac:dyDescent="0.25">
      <c r="A289" s="467" t="s">
        <v>902</v>
      </c>
      <c r="B289" s="467" t="s">
        <v>668</v>
      </c>
      <c r="C289" s="467" t="s">
        <v>914</v>
      </c>
      <c r="D289" s="484" t="s">
        <v>912</v>
      </c>
      <c r="E289" s="467" t="s">
        <v>1993</v>
      </c>
      <c r="F289" s="484" t="s">
        <v>1096</v>
      </c>
      <c r="G289" s="467" t="s">
        <v>1841</v>
      </c>
      <c r="H289" s="471"/>
      <c r="I289" s="471">
        <v>0</v>
      </c>
      <c r="J289" s="471">
        <v>0</v>
      </c>
      <c r="K289" s="471">
        <f t="shared" si="4"/>
        <v>0</v>
      </c>
      <c r="L289" s="472"/>
    </row>
    <row r="290" spans="1:12" x14ac:dyDescent="0.25">
      <c r="A290" s="467" t="s">
        <v>902</v>
      </c>
      <c r="B290" s="467" t="s">
        <v>668</v>
      </c>
      <c r="C290" s="467" t="s">
        <v>1256</v>
      </c>
      <c r="D290" s="484" t="s">
        <v>912</v>
      </c>
      <c r="E290" s="467" t="s">
        <v>1993</v>
      </c>
      <c r="F290" s="484" t="s">
        <v>1096</v>
      </c>
      <c r="G290" s="467" t="s">
        <v>1841</v>
      </c>
      <c r="H290" s="471"/>
      <c r="I290" s="471">
        <v>0</v>
      </c>
      <c r="J290" s="471">
        <v>0</v>
      </c>
      <c r="K290" s="471">
        <f t="shared" si="4"/>
        <v>0</v>
      </c>
      <c r="L290" s="472"/>
    </row>
    <row r="291" spans="1:12" x14ac:dyDescent="0.25">
      <c r="A291" s="467" t="s">
        <v>902</v>
      </c>
      <c r="B291" s="467" t="s">
        <v>668</v>
      </c>
      <c r="C291" s="467" t="s">
        <v>810</v>
      </c>
      <c r="D291" s="484" t="s">
        <v>912</v>
      </c>
      <c r="E291" s="467" t="s">
        <v>1993</v>
      </c>
      <c r="F291" s="484" t="s">
        <v>1096</v>
      </c>
      <c r="G291" s="467" t="s">
        <v>1841</v>
      </c>
      <c r="H291" s="471"/>
      <c r="I291" s="471">
        <v>0</v>
      </c>
      <c r="J291" s="471">
        <v>0</v>
      </c>
      <c r="K291" s="471">
        <f t="shared" si="4"/>
        <v>0</v>
      </c>
      <c r="L291" s="472"/>
    </row>
    <row r="292" spans="1:12" x14ac:dyDescent="0.25">
      <c r="A292" s="467" t="s">
        <v>902</v>
      </c>
      <c r="B292" s="467" t="s">
        <v>668</v>
      </c>
      <c r="C292" s="467" t="s">
        <v>810</v>
      </c>
      <c r="D292" s="484" t="s">
        <v>915</v>
      </c>
      <c r="E292" s="467" t="s">
        <v>1994</v>
      </c>
      <c r="F292" s="484" t="s">
        <v>1096</v>
      </c>
      <c r="G292" s="467" t="s">
        <v>1841</v>
      </c>
      <c r="H292" s="471"/>
      <c r="I292" s="471">
        <v>0</v>
      </c>
      <c r="J292" s="471">
        <v>0</v>
      </c>
      <c r="K292" s="471">
        <f t="shared" si="4"/>
        <v>0</v>
      </c>
      <c r="L292" s="472"/>
    </row>
    <row r="293" spans="1:12" x14ac:dyDescent="0.25">
      <c r="A293" s="467" t="s">
        <v>902</v>
      </c>
      <c r="B293" s="467" t="s">
        <v>668</v>
      </c>
      <c r="C293" s="467" t="s">
        <v>1296</v>
      </c>
      <c r="D293" s="484" t="s">
        <v>912</v>
      </c>
      <c r="E293" s="467" t="s">
        <v>1993</v>
      </c>
      <c r="F293" s="484" t="s">
        <v>1096</v>
      </c>
      <c r="G293" s="467" t="s">
        <v>1841</v>
      </c>
      <c r="H293" s="471"/>
      <c r="I293" s="471">
        <v>0</v>
      </c>
      <c r="J293" s="471">
        <v>0</v>
      </c>
      <c r="K293" s="471">
        <f t="shared" si="4"/>
        <v>0</v>
      </c>
      <c r="L293" s="472"/>
    </row>
    <row r="294" spans="1:12" x14ac:dyDescent="0.25">
      <c r="A294" s="467" t="s">
        <v>902</v>
      </c>
      <c r="B294" s="467" t="s">
        <v>668</v>
      </c>
      <c r="C294" s="467" t="s">
        <v>1075</v>
      </c>
      <c r="D294" s="484" t="s">
        <v>912</v>
      </c>
      <c r="E294" s="467" t="s">
        <v>1993</v>
      </c>
      <c r="F294" s="484" t="s">
        <v>1096</v>
      </c>
      <c r="G294" s="467" t="s">
        <v>1841</v>
      </c>
      <c r="H294" s="471"/>
      <c r="I294" s="471">
        <v>0</v>
      </c>
      <c r="J294" s="471">
        <v>0</v>
      </c>
      <c r="K294" s="471">
        <f t="shared" si="4"/>
        <v>0</v>
      </c>
      <c r="L294" s="472"/>
    </row>
    <row r="295" spans="1:12" x14ac:dyDescent="0.25">
      <c r="A295" s="467" t="s">
        <v>902</v>
      </c>
      <c r="B295" s="467" t="s">
        <v>668</v>
      </c>
      <c r="C295" s="467" t="s">
        <v>813</v>
      </c>
      <c r="D295" s="484" t="s">
        <v>915</v>
      </c>
      <c r="E295" s="467" t="s">
        <v>1994</v>
      </c>
      <c r="F295" s="484" t="s">
        <v>1096</v>
      </c>
      <c r="G295" s="467" t="s">
        <v>1841</v>
      </c>
      <c r="H295" s="471"/>
      <c r="I295" s="471">
        <v>0</v>
      </c>
      <c r="J295" s="471">
        <v>0</v>
      </c>
      <c r="K295" s="471">
        <f t="shared" si="4"/>
        <v>0</v>
      </c>
      <c r="L295" s="472"/>
    </row>
    <row r="296" spans="1:12" x14ac:dyDescent="0.25">
      <c r="A296" s="467" t="s">
        <v>902</v>
      </c>
      <c r="B296" s="467" t="s">
        <v>668</v>
      </c>
      <c r="C296" s="467" t="s">
        <v>821</v>
      </c>
      <c r="D296" s="484" t="s">
        <v>912</v>
      </c>
      <c r="E296" s="467" t="s">
        <v>1993</v>
      </c>
      <c r="F296" s="484" t="s">
        <v>1096</v>
      </c>
      <c r="G296" s="467" t="s">
        <v>1841</v>
      </c>
      <c r="H296" s="471"/>
      <c r="I296" s="471">
        <v>0</v>
      </c>
      <c r="J296" s="471">
        <v>0</v>
      </c>
      <c r="K296" s="471">
        <f t="shared" si="4"/>
        <v>0</v>
      </c>
      <c r="L296" s="472"/>
    </row>
    <row r="297" spans="1:12" x14ac:dyDescent="0.25">
      <c r="A297" s="467" t="s">
        <v>902</v>
      </c>
      <c r="B297" s="467" t="s">
        <v>679</v>
      </c>
      <c r="C297" s="467"/>
      <c r="D297" s="484" t="s">
        <v>1116</v>
      </c>
      <c r="E297" s="467" t="s">
        <v>1297</v>
      </c>
      <c r="F297" s="484" t="s">
        <v>638</v>
      </c>
      <c r="G297" s="467" t="s">
        <v>1799</v>
      </c>
      <c r="H297" s="471"/>
      <c r="I297" s="471">
        <v>0</v>
      </c>
      <c r="J297" s="471">
        <v>0</v>
      </c>
      <c r="K297" s="471">
        <f t="shared" ref="K297:K322" si="5">+H297+J297</f>
        <v>0</v>
      </c>
      <c r="L297" s="472"/>
    </row>
    <row r="298" spans="1:12" x14ac:dyDescent="0.25">
      <c r="A298" s="467" t="s">
        <v>902</v>
      </c>
      <c r="B298" s="467" t="s">
        <v>679</v>
      </c>
      <c r="C298" s="467"/>
      <c r="D298" s="484" t="s">
        <v>1116</v>
      </c>
      <c r="E298" s="467" t="s">
        <v>1297</v>
      </c>
      <c r="F298" s="484" t="s">
        <v>640</v>
      </c>
      <c r="G298" s="467" t="s">
        <v>1803</v>
      </c>
      <c r="H298" s="471"/>
      <c r="I298" s="471">
        <v>0</v>
      </c>
      <c r="J298" s="471">
        <v>0</v>
      </c>
      <c r="K298" s="471">
        <f t="shared" si="5"/>
        <v>0</v>
      </c>
      <c r="L298" s="472"/>
    </row>
    <row r="299" spans="1:12" x14ac:dyDescent="0.25">
      <c r="A299" s="467" t="s">
        <v>902</v>
      </c>
      <c r="B299" s="467" t="s">
        <v>679</v>
      </c>
      <c r="C299" s="467"/>
      <c r="D299" s="484" t="s">
        <v>1010</v>
      </c>
      <c r="E299" s="467" t="s">
        <v>1298</v>
      </c>
      <c r="F299" s="484" t="s">
        <v>640</v>
      </c>
      <c r="G299" s="467" t="s">
        <v>1803</v>
      </c>
      <c r="H299" s="471"/>
      <c r="I299" s="471">
        <v>0</v>
      </c>
      <c r="J299" s="471">
        <v>0</v>
      </c>
      <c r="K299" s="471">
        <f t="shared" si="5"/>
        <v>0</v>
      </c>
      <c r="L299" s="472"/>
    </row>
    <row r="300" spans="1:12" x14ac:dyDescent="0.25">
      <c r="A300" s="467" t="s">
        <v>936</v>
      </c>
      <c r="B300" s="467" t="s">
        <v>800</v>
      </c>
      <c r="C300" s="467" t="s">
        <v>959</v>
      </c>
      <c r="D300" s="484" t="s">
        <v>960</v>
      </c>
      <c r="E300" s="467" t="s">
        <v>1393</v>
      </c>
      <c r="F300" s="484" t="s">
        <v>1119</v>
      </c>
      <c r="G300" s="467" t="s">
        <v>2004</v>
      </c>
      <c r="H300" s="471"/>
      <c r="I300" s="471">
        <v>0</v>
      </c>
      <c r="J300" s="471">
        <v>0</v>
      </c>
      <c r="K300" s="471">
        <f t="shared" si="5"/>
        <v>0</v>
      </c>
      <c r="L300" s="472"/>
    </row>
    <row r="301" spans="1:12" x14ac:dyDescent="0.25">
      <c r="A301" s="467" t="s">
        <v>936</v>
      </c>
      <c r="B301" s="467" t="s">
        <v>800</v>
      </c>
      <c r="C301" s="467" t="s">
        <v>959</v>
      </c>
      <c r="D301" s="484" t="s">
        <v>960</v>
      </c>
      <c r="E301" s="467" t="s">
        <v>1393</v>
      </c>
      <c r="F301" s="484" t="s">
        <v>2005</v>
      </c>
      <c r="G301" s="467" t="s">
        <v>2006</v>
      </c>
      <c r="H301" s="471"/>
      <c r="I301" s="471">
        <v>0</v>
      </c>
      <c r="J301" s="471">
        <v>0</v>
      </c>
      <c r="K301" s="471">
        <f t="shared" si="5"/>
        <v>0</v>
      </c>
      <c r="L301" s="472"/>
    </row>
    <row r="302" spans="1:12" x14ac:dyDescent="0.25">
      <c r="A302" s="467" t="s">
        <v>936</v>
      </c>
      <c r="B302" s="467" t="s">
        <v>668</v>
      </c>
      <c r="C302" s="467" t="s">
        <v>830</v>
      </c>
      <c r="D302" s="484" t="s">
        <v>2007</v>
      </c>
      <c r="E302" s="467" t="s">
        <v>2008</v>
      </c>
      <c r="F302" s="484" t="s">
        <v>1102</v>
      </c>
      <c r="G302" s="467" t="s">
        <v>1899</v>
      </c>
      <c r="H302" s="471"/>
      <c r="I302" s="471">
        <v>0</v>
      </c>
      <c r="J302" s="471">
        <v>0</v>
      </c>
      <c r="K302" s="471">
        <f t="shared" si="5"/>
        <v>0</v>
      </c>
      <c r="L302" s="472"/>
    </row>
    <row r="303" spans="1:12" x14ac:dyDescent="0.25">
      <c r="A303" s="467" t="s">
        <v>936</v>
      </c>
      <c r="B303" s="467" t="s">
        <v>668</v>
      </c>
      <c r="C303" s="467" t="s">
        <v>830</v>
      </c>
      <c r="D303" s="484" t="s">
        <v>937</v>
      </c>
      <c r="E303" s="467" t="s">
        <v>1395</v>
      </c>
      <c r="F303" s="484" t="s">
        <v>1101</v>
      </c>
      <c r="G303" s="467" t="s">
        <v>1902</v>
      </c>
      <c r="H303" s="471"/>
      <c r="I303" s="471">
        <v>0</v>
      </c>
      <c r="J303" s="471">
        <v>18390</v>
      </c>
      <c r="K303" s="471">
        <f t="shared" si="5"/>
        <v>18390</v>
      </c>
      <c r="L303" s="472"/>
    </row>
    <row r="304" spans="1:12" x14ac:dyDescent="0.25">
      <c r="A304" s="467" t="s">
        <v>936</v>
      </c>
      <c r="B304" s="467" t="s">
        <v>668</v>
      </c>
      <c r="C304" s="467" t="s">
        <v>830</v>
      </c>
      <c r="D304" s="484" t="s">
        <v>937</v>
      </c>
      <c r="E304" s="467" t="s">
        <v>1395</v>
      </c>
      <c r="F304" s="484" t="s">
        <v>1087</v>
      </c>
      <c r="G304" s="467" t="s">
        <v>1831</v>
      </c>
      <c r="H304" s="471"/>
      <c r="I304" s="471">
        <v>0</v>
      </c>
      <c r="J304" s="471">
        <v>6500</v>
      </c>
      <c r="K304" s="471">
        <f t="shared" si="5"/>
        <v>6500</v>
      </c>
      <c r="L304" s="472"/>
    </row>
    <row r="305" spans="1:12" x14ac:dyDescent="0.25">
      <c r="A305" s="467" t="s">
        <v>936</v>
      </c>
      <c r="B305" s="467" t="s">
        <v>668</v>
      </c>
      <c r="C305" s="467" t="s">
        <v>830</v>
      </c>
      <c r="D305" s="484" t="s">
        <v>937</v>
      </c>
      <c r="E305" s="467" t="s">
        <v>1395</v>
      </c>
      <c r="F305" s="484" t="s">
        <v>1088</v>
      </c>
      <c r="G305" s="467" t="s">
        <v>1826</v>
      </c>
      <c r="H305" s="471"/>
      <c r="I305" s="471">
        <v>0</v>
      </c>
      <c r="J305" s="471">
        <v>159</v>
      </c>
      <c r="K305" s="471">
        <f t="shared" si="5"/>
        <v>159</v>
      </c>
      <c r="L305" s="472"/>
    </row>
    <row r="306" spans="1:12" x14ac:dyDescent="0.25">
      <c r="A306" s="467" t="s">
        <v>936</v>
      </c>
      <c r="B306" s="467" t="s">
        <v>668</v>
      </c>
      <c r="C306" s="467" t="s">
        <v>830</v>
      </c>
      <c r="D306" s="484" t="s">
        <v>2009</v>
      </c>
      <c r="E306" s="467" t="s">
        <v>2010</v>
      </c>
      <c r="F306" s="484" t="s">
        <v>1101</v>
      </c>
      <c r="G306" s="467" t="s">
        <v>1902</v>
      </c>
      <c r="H306" s="471"/>
      <c r="I306" s="471">
        <v>0</v>
      </c>
      <c r="J306" s="471">
        <v>0</v>
      </c>
      <c r="K306" s="471">
        <f t="shared" si="5"/>
        <v>0</v>
      </c>
      <c r="L306" s="472"/>
    </row>
    <row r="307" spans="1:12" x14ac:dyDescent="0.25">
      <c r="A307" s="467" t="s">
        <v>936</v>
      </c>
      <c r="B307" s="467" t="s">
        <v>668</v>
      </c>
      <c r="C307" s="467" t="s">
        <v>830</v>
      </c>
      <c r="D307" s="484" t="s">
        <v>938</v>
      </c>
      <c r="E307" s="467" t="s">
        <v>939</v>
      </c>
      <c r="F307" s="484" t="s">
        <v>1102</v>
      </c>
      <c r="G307" s="467" t="s">
        <v>1899</v>
      </c>
      <c r="H307" s="471"/>
      <c r="I307" s="471">
        <v>0</v>
      </c>
      <c r="J307" s="471">
        <v>0</v>
      </c>
      <c r="K307" s="471">
        <f t="shared" si="5"/>
        <v>0</v>
      </c>
      <c r="L307" s="472"/>
    </row>
    <row r="308" spans="1:12" x14ac:dyDescent="0.25">
      <c r="A308" s="467" t="s">
        <v>936</v>
      </c>
      <c r="B308" s="467" t="s">
        <v>668</v>
      </c>
      <c r="C308" s="467" t="s">
        <v>830</v>
      </c>
      <c r="D308" s="484" t="s">
        <v>938</v>
      </c>
      <c r="E308" s="467" t="s">
        <v>939</v>
      </c>
      <c r="F308" s="484" t="s">
        <v>1087</v>
      </c>
      <c r="G308" s="467" t="s">
        <v>1831</v>
      </c>
      <c r="H308" s="471"/>
      <c r="I308" s="471">
        <v>0</v>
      </c>
      <c r="J308" s="471">
        <v>0</v>
      </c>
      <c r="K308" s="471">
        <f t="shared" si="5"/>
        <v>0</v>
      </c>
      <c r="L308" s="472"/>
    </row>
    <row r="309" spans="1:12" x14ac:dyDescent="0.25">
      <c r="A309" s="467" t="s">
        <v>936</v>
      </c>
      <c r="B309" s="467" t="s">
        <v>668</v>
      </c>
      <c r="C309" s="467" t="s">
        <v>830</v>
      </c>
      <c r="D309" s="484" t="s">
        <v>938</v>
      </c>
      <c r="E309" s="467" t="s">
        <v>939</v>
      </c>
      <c r="F309" s="484" t="s">
        <v>1088</v>
      </c>
      <c r="G309" s="467" t="s">
        <v>1826</v>
      </c>
      <c r="H309" s="471"/>
      <c r="I309" s="471">
        <v>0</v>
      </c>
      <c r="J309" s="471">
        <v>0</v>
      </c>
      <c r="K309" s="471">
        <f t="shared" si="5"/>
        <v>0</v>
      </c>
      <c r="L309" s="472"/>
    </row>
    <row r="310" spans="1:12" x14ac:dyDescent="0.25">
      <c r="A310" s="467" t="s">
        <v>936</v>
      </c>
      <c r="B310" s="467" t="s">
        <v>668</v>
      </c>
      <c r="C310" s="467" t="s">
        <v>830</v>
      </c>
      <c r="D310" s="484" t="s">
        <v>940</v>
      </c>
      <c r="E310" s="467" t="s">
        <v>941</v>
      </c>
      <c r="F310" s="484" t="s">
        <v>306</v>
      </c>
      <c r="G310" s="467" t="s">
        <v>1686</v>
      </c>
      <c r="H310" s="471"/>
      <c r="I310" s="471">
        <v>0</v>
      </c>
      <c r="J310" s="471">
        <v>0</v>
      </c>
      <c r="K310" s="471">
        <f t="shared" si="5"/>
        <v>0</v>
      </c>
      <c r="L310" s="472"/>
    </row>
    <row r="311" spans="1:12" x14ac:dyDescent="0.25">
      <c r="A311" s="467" t="s">
        <v>936</v>
      </c>
      <c r="B311" s="467" t="s">
        <v>668</v>
      </c>
      <c r="C311" s="467" t="s">
        <v>830</v>
      </c>
      <c r="D311" s="484" t="s">
        <v>942</v>
      </c>
      <c r="E311" s="467" t="s">
        <v>1397</v>
      </c>
      <c r="F311" s="484" t="s">
        <v>308</v>
      </c>
      <c r="G311" s="467" t="s">
        <v>1691</v>
      </c>
      <c r="H311" s="471"/>
      <c r="I311" s="471">
        <v>0</v>
      </c>
      <c r="J311" s="471">
        <v>0</v>
      </c>
      <c r="K311" s="471">
        <f t="shared" si="5"/>
        <v>0</v>
      </c>
      <c r="L311" s="472"/>
    </row>
    <row r="312" spans="1:12" x14ac:dyDescent="0.25">
      <c r="A312" s="467" t="s">
        <v>936</v>
      </c>
      <c r="B312" s="467" t="s">
        <v>668</v>
      </c>
      <c r="C312" s="467" t="s">
        <v>830</v>
      </c>
      <c r="D312" s="484" t="s">
        <v>942</v>
      </c>
      <c r="E312" s="467" t="s">
        <v>1397</v>
      </c>
      <c r="F312" s="484" t="s">
        <v>1087</v>
      </c>
      <c r="G312" s="467" t="s">
        <v>1831</v>
      </c>
      <c r="H312" s="471"/>
      <c r="I312" s="471">
        <v>0</v>
      </c>
      <c r="J312" s="471">
        <v>0</v>
      </c>
      <c r="K312" s="471">
        <f t="shared" si="5"/>
        <v>0</v>
      </c>
      <c r="L312" s="472"/>
    </row>
    <row r="313" spans="1:12" x14ac:dyDescent="0.25">
      <c r="A313" s="467" t="s">
        <v>936</v>
      </c>
      <c r="B313" s="467" t="s">
        <v>668</v>
      </c>
      <c r="C313" s="467" t="s">
        <v>830</v>
      </c>
      <c r="D313" s="484" t="s">
        <v>942</v>
      </c>
      <c r="E313" s="467" t="s">
        <v>1397</v>
      </c>
      <c r="F313" s="484" t="s">
        <v>1088</v>
      </c>
      <c r="G313" s="467" t="s">
        <v>1826</v>
      </c>
      <c r="H313" s="471"/>
      <c r="I313" s="471">
        <v>0</v>
      </c>
      <c r="J313" s="471">
        <v>0</v>
      </c>
      <c r="K313" s="471">
        <f t="shared" si="5"/>
        <v>0</v>
      </c>
      <c r="L313" s="472"/>
    </row>
    <row r="314" spans="1:12" x14ac:dyDescent="0.25">
      <c r="A314" s="467" t="s">
        <v>936</v>
      </c>
      <c r="B314" s="467" t="s">
        <v>668</v>
      </c>
      <c r="C314" s="467" t="s">
        <v>830</v>
      </c>
      <c r="D314" s="484" t="s">
        <v>943</v>
      </c>
      <c r="E314" s="467" t="s">
        <v>1394</v>
      </c>
      <c r="F314" s="484" t="s">
        <v>1120</v>
      </c>
      <c r="G314" s="467" t="s">
        <v>2011</v>
      </c>
      <c r="H314" s="471"/>
      <c r="I314" s="471">
        <v>0</v>
      </c>
      <c r="J314" s="471">
        <v>0</v>
      </c>
      <c r="K314" s="471">
        <f t="shared" si="5"/>
        <v>0</v>
      </c>
      <c r="L314" s="472"/>
    </row>
    <row r="315" spans="1:12" x14ac:dyDescent="0.25">
      <c r="A315" s="467" t="s">
        <v>936</v>
      </c>
      <c r="B315" s="467" t="s">
        <v>668</v>
      </c>
      <c r="C315" s="467" t="s">
        <v>830</v>
      </c>
      <c r="D315" s="484" t="s">
        <v>943</v>
      </c>
      <c r="E315" s="467" t="s">
        <v>1394</v>
      </c>
      <c r="F315" s="484" t="s">
        <v>1087</v>
      </c>
      <c r="G315" s="467" t="s">
        <v>1831</v>
      </c>
      <c r="H315" s="471"/>
      <c r="I315" s="471">
        <v>0</v>
      </c>
      <c r="J315" s="471">
        <v>0</v>
      </c>
      <c r="K315" s="471">
        <f t="shared" si="5"/>
        <v>0</v>
      </c>
      <c r="L315" s="472"/>
    </row>
    <row r="316" spans="1:12" x14ac:dyDescent="0.25">
      <c r="A316" s="467" t="s">
        <v>936</v>
      </c>
      <c r="B316" s="467" t="s">
        <v>668</v>
      </c>
      <c r="C316" s="467" t="s">
        <v>830</v>
      </c>
      <c r="D316" s="484" t="s">
        <v>943</v>
      </c>
      <c r="E316" s="467" t="s">
        <v>1394</v>
      </c>
      <c r="F316" s="484" t="s">
        <v>1088</v>
      </c>
      <c r="G316" s="467" t="s">
        <v>1826</v>
      </c>
      <c r="H316" s="471"/>
      <c r="I316" s="471">
        <v>0</v>
      </c>
      <c r="J316" s="471">
        <v>0</v>
      </c>
      <c r="K316" s="471">
        <f t="shared" si="5"/>
        <v>0</v>
      </c>
      <c r="L316" s="472"/>
    </row>
    <row r="317" spans="1:12" x14ac:dyDescent="0.25">
      <c r="A317" s="467" t="s">
        <v>936</v>
      </c>
      <c r="B317" s="467" t="s">
        <v>668</v>
      </c>
      <c r="C317" s="467" t="s">
        <v>830</v>
      </c>
      <c r="D317" s="484" t="s">
        <v>944</v>
      </c>
      <c r="E317" s="467" t="s">
        <v>1399</v>
      </c>
      <c r="F317" s="484" t="s">
        <v>311</v>
      </c>
      <c r="G317" s="467" t="s">
        <v>2012</v>
      </c>
      <c r="H317" s="471"/>
      <c r="I317" s="471">
        <v>0</v>
      </c>
      <c r="J317" s="471">
        <v>0</v>
      </c>
      <c r="K317" s="471">
        <f t="shared" si="5"/>
        <v>0</v>
      </c>
      <c r="L317" s="472"/>
    </row>
    <row r="318" spans="1:12" x14ac:dyDescent="0.25">
      <c r="A318" s="467" t="s">
        <v>936</v>
      </c>
      <c r="B318" s="467" t="s">
        <v>668</v>
      </c>
      <c r="C318" s="467" t="s">
        <v>830</v>
      </c>
      <c r="D318" s="484" t="s">
        <v>945</v>
      </c>
      <c r="E318" s="467" t="s">
        <v>1398</v>
      </c>
      <c r="F318" s="484" t="s">
        <v>540</v>
      </c>
      <c r="G318" s="467" t="s">
        <v>1693</v>
      </c>
      <c r="H318" s="471"/>
      <c r="I318" s="471">
        <v>0</v>
      </c>
      <c r="J318" s="471">
        <v>0</v>
      </c>
      <c r="K318" s="471">
        <f t="shared" si="5"/>
        <v>0</v>
      </c>
      <c r="L318" s="472"/>
    </row>
    <row r="319" spans="1:12" x14ac:dyDescent="0.25">
      <c r="A319" s="467" t="s">
        <v>936</v>
      </c>
      <c r="B319" s="467" t="s">
        <v>668</v>
      </c>
      <c r="C319" s="467" t="s">
        <v>830</v>
      </c>
      <c r="D319" s="484" t="s">
        <v>946</v>
      </c>
      <c r="E319" s="467" t="s">
        <v>1396</v>
      </c>
      <c r="F319" s="484" t="s">
        <v>667</v>
      </c>
      <c r="G319" s="467" t="s">
        <v>1698</v>
      </c>
      <c r="H319" s="471"/>
      <c r="I319" s="471">
        <v>0</v>
      </c>
      <c r="J319" s="471">
        <v>0</v>
      </c>
      <c r="K319" s="471">
        <f t="shared" si="5"/>
        <v>0</v>
      </c>
      <c r="L319" s="472"/>
    </row>
    <row r="320" spans="1:12" x14ac:dyDescent="0.25">
      <c r="A320" s="467" t="s">
        <v>936</v>
      </c>
      <c r="B320" s="467" t="s">
        <v>668</v>
      </c>
      <c r="C320" s="467" t="s">
        <v>830</v>
      </c>
      <c r="D320" s="484" t="s">
        <v>947</v>
      </c>
      <c r="E320" s="467" t="s">
        <v>1400</v>
      </c>
      <c r="F320" s="484" t="s">
        <v>313</v>
      </c>
      <c r="G320" s="467" t="s">
        <v>1700</v>
      </c>
      <c r="H320" s="471"/>
      <c r="I320" s="471">
        <v>0</v>
      </c>
      <c r="J320" s="471">
        <v>0</v>
      </c>
      <c r="K320" s="471">
        <f t="shared" si="5"/>
        <v>0</v>
      </c>
      <c r="L320" s="472"/>
    </row>
    <row r="321" spans="1:12" x14ac:dyDescent="0.25">
      <c r="A321" s="467" t="s">
        <v>936</v>
      </c>
      <c r="B321" s="467" t="s">
        <v>668</v>
      </c>
      <c r="C321" s="467" t="s">
        <v>830</v>
      </c>
      <c r="D321" s="484" t="s">
        <v>947</v>
      </c>
      <c r="E321" s="467" t="s">
        <v>1400</v>
      </c>
      <c r="F321" s="484" t="s">
        <v>315</v>
      </c>
      <c r="G321" s="467" t="s">
        <v>1701</v>
      </c>
      <c r="H321" s="471"/>
      <c r="I321" s="471">
        <v>0</v>
      </c>
      <c r="J321" s="471">
        <v>0</v>
      </c>
      <c r="K321" s="471">
        <f t="shared" si="5"/>
        <v>0</v>
      </c>
      <c r="L321" s="472"/>
    </row>
    <row r="322" spans="1:12" x14ac:dyDescent="0.25">
      <c r="A322" s="467" t="s">
        <v>936</v>
      </c>
      <c r="B322" s="467" t="s">
        <v>668</v>
      </c>
      <c r="C322" s="467" t="s">
        <v>830</v>
      </c>
      <c r="D322" s="484" t="s">
        <v>948</v>
      </c>
      <c r="E322" s="467" t="s">
        <v>1401</v>
      </c>
      <c r="F322" s="484" t="s">
        <v>1087</v>
      </c>
      <c r="G322" s="467" t="s">
        <v>1831</v>
      </c>
      <c r="H322" s="471"/>
      <c r="I322" s="471">
        <v>0</v>
      </c>
      <c r="J322" s="471">
        <v>0</v>
      </c>
      <c r="K322" s="471">
        <f t="shared" si="5"/>
        <v>0</v>
      </c>
      <c r="L322" s="472"/>
    </row>
    <row r="323" spans="1:12" x14ac:dyDescent="0.25">
      <c r="A323" s="467" t="s">
        <v>936</v>
      </c>
      <c r="B323" s="467" t="s">
        <v>668</v>
      </c>
      <c r="C323" s="467" t="s">
        <v>830</v>
      </c>
      <c r="D323" s="484" t="s">
        <v>949</v>
      </c>
      <c r="E323" s="467" t="s">
        <v>1402</v>
      </c>
      <c r="F323" s="484" t="s">
        <v>1088</v>
      </c>
      <c r="G323" s="467" t="s">
        <v>1826</v>
      </c>
      <c r="H323" s="471"/>
      <c r="I323" s="471">
        <v>0</v>
      </c>
      <c r="J323" s="471">
        <v>0</v>
      </c>
      <c r="K323" s="471">
        <f t="shared" ref="K323:K385" si="6">+H323+J323</f>
        <v>0</v>
      </c>
      <c r="L323" s="472"/>
    </row>
    <row r="324" spans="1:12" x14ac:dyDescent="0.25">
      <c r="A324" s="467" t="s">
        <v>936</v>
      </c>
      <c r="B324" s="467" t="s">
        <v>668</v>
      </c>
      <c r="C324" s="467" t="s">
        <v>950</v>
      </c>
      <c r="D324" s="484" t="s">
        <v>951</v>
      </c>
      <c r="E324" s="467" t="s">
        <v>1406</v>
      </c>
      <c r="F324" s="484" t="s">
        <v>1101</v>
      </c>
      <c r="G324" s="467" t="s">
        <v>1902</v>
      </c>
      <c r="H324" s="471"/>
      <c r="I324" s="471">
        <v>0</v>
      </c>
      <c r="J324" s="471">
        <v>0</v>
      </c>
      <c r="K324" s="471">
        <f t="shared" si="6"/>
        <v>0</v>
      </c>
      <c r="L324" s="472"/>
    </row>
    <row r="325" spans="1:12" x14ac:dyDescent="0.25">
      <c r="A325" s="467" t="s">
        <v>936</v>
      </c>
      <c r="B325" s="467" t="s">
        <v>668</v>
      </c>
      <c r="C325" s="467" t="s">
        <v>950</v>
      </c>
      <c r="D325" s="484" t="s">
        <v>951</v>
      </c>
      <c r="E325" s="467" t="s">
        <v>1406</v>
      </c>
      <c r="F325" s="484" t="s">
        <v>1087</v>
      </c>
      <c r="G325" s="467" t="s">
        <v>1831</v>
      </c>
      <c r="H325" s="471"/>
      <c r="I325" s="471">
        <v>0</v>
      </c>
      <c r="J325" s="471">
        <v>0</v>
      </c>
      <c r="K325" s="471">
        <f t="shared" si="6"/>
        <v>0</v>
      </c>
      <c r="L325" s="472"/>
    </row>
    <row r="326" spans="1:12" x14ac:dyDescent="0.25">
      <c r="A326" s="467" t="s">
        <v>936</v>
      </c>
      <c r="B326" s="467" t="s">
        <v>668</v>
      </c>
      <c r="C326" s="467" t="s">
        <v>950</v>
      </c>
      <c r="D326" s="484" t="s">
        <v>951</v>
      </c>
      <c r="E326" s="467" t="s">
        <v>1406</v>
      </c>
      <c r="F326" s="484" t="s">
        <v>1088</v>
      </c>
      <c r="G326" s="467" t="s">
        <v>1826</v>
      </c>
      <c r="H326" s="471"/>
      <c r="I326" s="471">
        <v>0</v>
      </c>
      <c r="J326" s="471">
        <v>0</v>
      </c>
      <c r="K326" s="471">
        <f t="shared" si="6"/>
        <v>0</v>
      </c>
      <c r="L326" s="472"/>
    </row>
    <row r="327" spans="1:12" x14ac:dyDescent="0.25">
      <c r="A327" s="467" t="s">
        <v>936</v>
      </c>
      <c r="B327" s="467" t="s">
        <v>668</v>
      </c>
      <c r="C327" s="467" t="s">
        <v>950</v>
      </c>
      <c r="D327" s="484" t="s">
        <v>951</v>
      </c>
      <c r="E327" s="467" t="s">
        <v>1406</v>
      </c>
      <c r="F327" s="484" t="s">
        <v>1089</v>
      </c>
      <c r="G327" s="467" t="s">
        <v>1825</v>
      </c>
      <c r="H327" s="471"/>
      <c r="I327" s="471">
        <v>0</v>
      </c>
      <c r="J327" s="471">
        <v>0</v>
      </c>
      <c r="K327" s="471">
        <f t="shared" si="6"/>
        <v>0</v>
      </c>
      <c r="L327" s="472"/>
    </row>
    <row r="328" spans="1:12" x14ac:dyDescent="0.25">
      <c r="A328" s="467" t="s">
        <v>936</v>
      </c>
      <c r="B328" s="467" t="s">
        <v>668</v>
      </c>
      <c r="C328" s="467" t="s">
        <v>950</v>
      </c>
      <c r="D328" s="484" t="s">
        <v>952</v>
      </c>
      <c r="E328" s="467" t="s">
        <v>1408</v>
      </c>
      <c r="F328" s="484" t="s">
        <v>357</v>
      </c>
      <c r="G328" s="467" t="s">
        <v>1722</v>
      </c>
      <c r="H328" s="471"/>
      <c r="I328" s="471">
        <v>0</v>
      </c>
      <c r="J328" s="471">
        <v>0</v>
      </c>
      <c r="K328" s="471">
        <f t="shared" si="6"/>
        <v>0</v>
      </c>
      <c r="L328" s="472"/>
    </row>
    <row r="329" spans="1:12" x14ac:dyDescent="0.25">
      <c r="A329" s="467" t="s">
        <v>936</v>
      </c>
      <c r="B329" s="467" t="s">
        <v>668</v>
      </c>
      <c r="C329" s="467" t="s">
        <v>950</v>
      </c>
      <c r="D329" s="484" t="s">
        <v>953</v>
      </c>
      <c r="E329" s="467" t="s">
        <v>1407</v>
      </c>
      <c r="F329" s="484" t="s">
        <v>1091</v>
      </c>
      <c r="G329" s="467" t="s">
        <v>1827</v>
      </c>
      <c r="H329" s="471"/>
      <c r="I329" s="471">
        <v>0</v>
      </c>
      <c r="J329" s="471">
        <v>0</v>
      </c>
      <c r="K329" s="471">
        <f t="shared" si="6"/>
        <v>0</v>
      </c>
      <c r="L329" s="472"/>
    </row>
    <row r="330" spans="1:12" x14ac:dyDescent="0.25">
      <c r="A330" s="467" t="s">
        <v>936</v>
      </c>
      <c r="B330" s="467" t="s">
        <v>668</v>
      </c>
      <c r="C330" s="467" t="s">
        <v>950</v>
      </c>
      <c r="D330" s="484" t="s">
        <v>954</v>
      </c>
      <c r="E330" s="467" t="s">
        <v>1403</v>
      </c>
      <c r="F330" s="484" t="s">
        <v>1121</v>
      </c>
      <c r="G330" s="467" t="s">
        <v>2013</v>
      </c>
      <c r="H330" s="471"/>
      <c r="I330" s="471">
        <v>0</v>
      </c>
      <c r="J330" s="471">
        <v>0</v>
      </c>
      <c r="K330" s="471">
        <f t="shared" si="6"/>
        <v>0</v>
      </c>
      <c r="L330" s="472"/>
    </row>
    <row r="331" spans="1:12" x14ac:dyDescent="0.25">
      <c r="A331" s="467" t="s">
        <v>936</v>
      </c>
      <c r="B331" s="467" t="s">
        <v>668</v>
      </c>
      <c r="C331" s="467" t="s">
        <v>950</v>
      </c>
      <c r="D331" s="484" t="s">
        <v>955</v>
      </c>
      <c r="E331" s="467" t="s">
        <v>956</v>
      </c>
      <c r="F331" s="484" t="s">
        <v>542</v>
      </c>
      <c r="G331" s="467" t="s">
        <v>1681</v>
      </c>
      <c r="H331" s="471"/>
      <c r="I331" s="471">
        <v>0</v>
      </c>
      <c r="J331" s="471">
        <v>0</v>
      </c>
      <c r="K331" s="471">
        <f t="shared" si="6"/>
        <v>0</v>
      </c>
      <c r="L331" s="472"/>
    </row>
    <row r="332" spans="1:12" x14ac:dyDescent="0.25">
      <c r="A332" s="467" t="s">
        <v>936</v>
      </c>
      <c r="B332" s="467" t="s">
        <v>668</v>
      </c>
      <c r="C332" s="467" t="s">
        <v>950</v>
      </c>
      <c r="D332" s="484" t="s">
        <v>957</v>
      </c>
      <c r="E332" s="467" t="s">
        <v>1405</v>
      </c>
      <c r="F332" s="484" t="s">
        <v>1085</v>
      </c>
      <c r="G332" s="467" t="s">
        <v>1830</v>
      </c>
      <c r="H332" s="471"/>
      <c r="I332" s="471">
        <v>0</v>
      </c>
      <c r="J332" s="471">
        <v>0</v>
      </c>
      <c r="K332" s="471">
        <f t="shared" si="6"/>
        <v>0</v>
      </c>
      <c r="L332" s="472"/>
    </row>
    <row r="333" spans="1:12" x14ac:dyDescent="0.25">
      <c r="A333" s="467" t="s">
        <v>936</v>
      </c>
      <c r="B333" s="467" t="s">
        <v>668</v>
      </c>
      <c r="C333" s="467" t="s">
        <v>950</v>
      </c>
      <c r="D333" s="484" t="s">
        <v>958</v>
      </c>
      <c r="E333" s="467" t="s">
        <v>1404</v>
      </c>
      <c r="F333" s="484" t="s">
        <v>1121</v>
      </c>
      <c r="G333" s="467" t="s">
        <v>2013</v>
      </c>
      <c r="H333" s="471"/>
      <c r="I333" s="471">
        <v>0</v>
      </c>
      <c r="J333" s="471">
        <v>0</v>
      </c>
      <c r="K333" s="471">
        <f t="shared" si="6"/>
        <v>0</v>
      </c>
      <c r="L333" s="472"/>
    </row>
    <row r="334" spans="1:12" x14ac:dyDescent="0.25">
      <c r="A334" s="467" t="s">
        <v>936</v>
      </c>
      <c r="B334" s="467" t="s">
        <v>668</v>
      </c>
      <c r="C334" s="467" t="s">
        <v>834</v>
      </c>
      <c r="D334" s="484" t="s">
        <v>961</v>
      </c>
      <c r="E334" s="467" t="s">
        <v>962</v>
      </c>
      <c r="F334" s="484" t="s">
        <v>1089</v>
      </c>
      <c r="G334" s="467" t="s">
        <v>1825</v>
      </c>
      <c r="H334" s="471"/>
      <c r="I334" s="471">
        <v>0</v>
      </c>
      <c r="J334" s="471">
        <v>0</v>
      </c>
      <c r="K334" s="471">
        <f t="shared" si="6"/>
        <v>0</v>
      </c>
      <c r="L334" s="472"/>
    </row>
    <row r="335" spans="1:12" x14ac:dyDescent="0.25">
      <c r="A335" s="467" t="s">
        <v>936</v>
      </c>
      <c r="B335" s="467" t="s">
        <v>668</v>
      </c>
      <c r="C335" s="467" t="s">
        <v>834</v>
      </c>
      <c r="D335" s="484" t="s">
        <v>961</v>
      </c>
      <c r="E335" s="467" t="s">
        <v>962</v>
      </c>
      <c r="F335" s="484" t="s">
        <v>1091</v>
      </c>
      <c r="G335" s="467" t="s">
        <v>1827</v>
      </c>
      <c r="H335" s="471"/>
      <c r="I335" s="471">
        <v>0</v>
      </c>
      <c r="J335" s="471">
        <v>0</v>
      </c>
      <c r="K335" s="471">
        <f t="shared" si="6"/>
        <v>0</v>
      </c>
      <c r="L335" s="472"/>
    </row>
    <row r="336" spans="1:12" x14ac:dyDescent="0.25">
      <c r="A336" s="467" t="s">
        <v>936</v>
      </c>
      <c r="B336" s="467" t="s">
        <v>668</v>
      </c>
      <c r="C336" s="467" t="s">
        <v>834</v>
      </c>
      <c r="D336" s="484" t="s">
        <v>961</v>
      </c>
      <c r="E336" s="467" t="s">
        <v>962</v>
      </c>
      <c r="F336" s="484" t="s">
        <v>1229</v>
      </c>
      <c r="G336" s="467" t="s">
        <v>1737</v>
      </c>
      <c r="H336" s="471"/>
      <c r="I336" s="471">
        <v>0</v>
      </c>
      <c r="J336" s="471">
        <v>0</v>
      </c>
      <c r="K336" s="471">
        <f t="shared" si="6"/>
        <v>0</v>
      </c>
      <c r="L336" s="472"/>
    </row>
    <row r="337" spans="1:12" x14ac:dyDescent="0.25">
      <c r="A337" s="467" t="s">
        <v>936</v>
      </c>
      <c r="B337" s="467" t="s">
        <v>668</v>
      </c>
      <c r="C337" s="467" t="s">
        <v>834</v>
      </c>
      <c r="D337" s="484" t="s">
        <v>961</v>
      </c>
      <c r="E337" s="467" t="s">
        <v>962</v>
      </c>
      <c r="F337" s="484" t="s">
        <v>993</v>
      </c>
      <c r="G337" s="467" t="s">
        <v>1832</v>
      </c>
      <c r="H337" s="471"/>
      <c r="I337" s="471">
        <v>0</v>
      </c>
      <c r="J337" s="471">
        <v>0</v>
      </c>
      <c r="K337" s="471">
        <f t="shared" si="6"/>
        <v>0</v>
      </c>
      <c r="L337" s="472"/>
    </row>
    <row r="338" spans="1:12" x14ac:dyDescent="0.25">
      <c r="A338" s="467" t="s">
        <v>936</v>
      </c>
      <c r="B338" s="467" t="s">
        <v>679</v>
      </c>
      <c r="C338" s="467" t="s">
        <v>830</v>
      </c>
      <c r="D338" s="484" t="s">
        <v>1078</v>
      </c>
      <c r="E338" s="467" t="s">
        <v>1193</v>
      </c>
      <c r="F338" s="484" t="s">
        <v>641</v>
      </c>
      <c r="G338" s="467" t="s">
        <v>1804</v>
      </c>
      <c r="H338" s="471"/>
      <c r="I338" s="471">
        <v>0</v>
      </c>
      <c r="J338" s="471">
        <v>0</v>
      </c>
      <c r="K338" s="471">
        <f t="shared" si="6"/>
        <v>0</v>
      </c>
      <c r="L338" s="472"/>
    </row>
    <row r="339" spans="1:12" x14ac:dyDescent="0.25">
      <c r="A339" s="467" t="s">
        <v>936</v>
      </c>
      <c r="B339" s="467" t="s">
        <v>679</v>
      </c>
      <c r="C339" s="467" t="s">
        <v>950</v>
      </c>
      <c r="D339" s="484" t="s">
        <v>1409</v>
      </c>
      <c r="E339" s="467" t="s">
        <v>154</v>
      </c>
      <c r="F339" s="484" t="s">
        <v>640</v>
      </c>
      <c r="G339" s="467" t="s">
        <v>1803</v>
      </c>
      <c r="H339" s="471"/>
      <c r="I339" s="471">
        <v>0</v>
      </c>
      <c r="J339" s="471">
        <v>0</v>
      </c>
      <c r="K339" s="471">
        <f t="shared" si="6"/>
        <v>0</v>
      </c>
      <c r="L339" s="472"/>
    </row>
    <row r="340" spans="1:12" x14ac:dyDescent="0.25">
      <c r="A340" s="467" t="s">
        <v>936</v>
      </c>
      <c r="B340" s="467" t="s">
        <v>679</v>
      </c>
      <c r="C340" s="467" t="s">
        <v>834</v>
      </c>
      <c r="D340" s="484" t="s">
        <v>976</v>
      </c>
      <c r="E340" s="467" t="s">
        <v>1512</v>
      </c>
      <c r="F340" s="484" t="s">
        <v>638</v>
      </c>
      <c r="G340" s="467" t="s">
        <v>1799</v>
      </c>
      <c r="H340" s="471"/>
      <c r="I340" s="471">
        <v>0</v>
      </c>
      <c r="J340" s="471">
        <v>0</v>
      </c>
      <c r="K340" s="471">
        <f t="shared" si="6"/>
        <v>0</v>
      </c>
      <c r="L340" s="472"/>
    </row>
    <row r="341" spans="1:12" x14ac:dyDescent="0.25">
      <c r="A341" s="467" t="s">
        <v>916</v>
      </c>
      <c r="B341" s="467" t="s">
        <v>668</v>
      </c>
      <c r="C341" s="467" t="s">
        <v>830</v>
      </c>
      <c r="D341" s="484" t="s">
        <v>917</v>
      </c>
      <c r="E341" s="467" t="s">
        <v>1410</v>
      </c>
      <c r="F341" s="484" t="s">
        <v>1089</v>
      </c>
      <c r="G341" s="467" t="s">
        <v>1825</v>
      </c>
      <c r="H341" s="471"/>
      <c r="I341" s="471">
        <v>0</v>
      </c>
      <c r="J341" s="471">
        <v>0</v>
      </c>
      <c r="K341" s="471">
        <f t="shared" si="6"/>
        <v>0</v>
      </c>
      <c r="L341" s="472"/>
    </row>
    <row r="342" spans="1:12" x14ac:dyDescent="0.25">
      <c r="A342" s="467" t="s">
        <v>916</v>
      </c>
      <c r="B342" s="467" t="s">
        <v>668</v>
      </c>
      <c r="C342" s="467" t="s">
        <v>830</v>
      </c>
      <c r="D342" s="484" t="s">
        <v>918</v>
      </c>
      <c r="E342" s="467" t="s">
        <v>1415</v>
      </c>
      <c r="F342" s="484" t="s">
        <v>988</v>
      </c>
      <c r="G342" s="467" t="s">
        <v>1781</v>
      </c>
      <c r="H342" s="471"/>
      <c r="I342" s="471">
        <v>0</v>
      </c>
      <c r="J342" s="471">
        <v>0</v>
      </c>
      <c r="K342" s="471">
        <f t="shared" si="6"/>
        <v>0</v>
      </c>
      <c r="L342" s="472"/>
    </row>
    <row r="343" spans="1:12" x14ac:dyDescent="0.25">
      <c r="A343" s="467" t="s">
        <v>916</v>
      </c>
      <c r="B343" s="467" t="s">
        <v>668</v>
      </c>
      <c r="C343" s="467" t="s">
        <v>830</v>
      </c>
      <c r="D343" s="484" t="s">
        <v>1411</v>
      </c>
      <c r="E343" s="467" t="s">
        <v>1412</v>
      </c>
      <c r="F343" s="484" t="s">
        <v>1089</v>
      </c>
      <c r="G343" s="467" t="s">
        <v>1825</v>
      </c>
      <c r="H343" s="471"/>
      <c r="I343" s="471">
        <v>0</v>
      </c>
      <c r="J343" s="471">
        <v>0</v>
      </c>
      <c r="K343" s="471">
        <f t="shared" si="6"/>
        <v>0</v>
      </c>
      <c r="L343" s="472"/>
    </row>
    <row r="344" spans="1:12" x14ac:dyDescent="0.25">
      <c r="A344" s="467" t="s">
        <v>916</v>
      </c>
      <c r="B344" s="467" t="s">
        <v>668</v>
      </c>
      <c r="C344" s="467" t="s">
        <v>830</v>
      </c>
      <c r="D344" s="484" t="s">
        <v>1413</v>
      </c>
      <c r="E344" s="467" t="s">
        <v>1414</v>
      </c>
      <c r="F344" s="484" t="s">
        <v>1096</v>
      </c>
      <c r="G344" s="467" t="s">
        <v>1841</v>
      </c>
      <c r="H344" s="471"/>
      <c r="I344" s="471">
        <v>0</v>
      </c>
      <c r="J344" s="471">
        <v>0</v>
      </c>
      <c r="K344" s="471">
        <f t="shared" si="6"/>
        <v>0</v>
      </c>
      <c r="L344" s="472"/>
    </row>
    <row r="345" spans="1:12" x14ac:dyDescent="0.25">
      <c r="A345" s="467" t="s">
        <v>916</v>
      </c>
      <c r="B345" s="467" t="s">
        <v>668</v>
      </c>
      <c r="C345" s="467" t="s">
        <v>830</v>
      </c>
      <c r="D345" s="484" t="s">
        <v>894</v>
      </c>
      <c r="E345" s="467" t="s">
        <v>1216</v>
      </c>
      <c r="F345" s="484" t="s">
        <v>31</v>
      </c>
      <c r="G345" s="467" t="s">
        <v>1740</v>
      </c>
      <c r="H345" s="471"/>
      <c r="I345" s="471">
        <v>0</v>
      </c>
      <c r="J345" s="471">
        <v>0</v>
      </c>
      <c r="K345" s="471">
        <f t="shared" si="6"/>
        <v>0</v>
      </c>
      <c r="L345" s="472"/>
    </row>
    <row r="346" spans="1:12" x14ac:dyDescent="0.25">
      <c r="A346" s="467" t="s">
        <v>916</v>
      </c>
      <c r="B346" s="467" t="s">
        <v>668</v>
      </c>
      <c r="C346" s="467" t="s">
        <v>950</v>
      </c>
      <c r="D346" s="484" t="s">
        <v>1011</v>
      </c>
      <c r="E346" s="467" t="s">
        <v>1416</v>
      </c>
      <c r="F346" s="484" t="s">
        <v>308</v>
      </c>
      <c r="G346" s="467" t="s">
        <v>1691</v>
      </c>
      <c r="H346" s="471"/>
      <c r="I346" s="471">
        <v>0</v>
      </c>
      <c r="J346" s="471">
        <v>0</v>
      </c>
      <c r="K346" s="471">
        <f t="shared" si="6"/>
        <v>0</v>
      </c>
      <c r="L346" s="472"/>
    </row>
    <row r="347" spans="1:12" x14ac:dyDescent="0.25">
      <c r="A347" s="467" t="s">
        <v>916</v>
      </c>
      <c r="B347" s="467" t="s">
        <v>668</v>
      </c>
      <c r="C347" s="467" t="s">
        <v>950</v>
      </c>
      <c r="D347" s="484" t="s">
        <v>1011</v>
      </c>
      <c r="E347" s="467" t="s">
        <v>1416</v>
      </c>
      <c r="F347" s="484" t="s">
        <v>1087</v>
      </c>
      <c r="G347" s="467" t="s">
        <v>1831</v>
      </c>
      <c r="H347" s="471"/>
      <c r="I347" s="471">
        <v>0</v>
      </c>
      <c r="J347" s="471">
        <v>0</v>
      </c>
      <c r="K347" s="471">
        <f t="shared" si="6"/>
        <v>0</v>
      </c>
      <c r="L347" s="472"/>
    </row>
    <row r="348" spans="1:12" x14ac:dyDescent="0.25">
      <c r="A348" s="467" t="s">
        <v>916</v>
      </c>
      <c r="B348" s="467" t="s">
        <v>668</v>
      </c>
      <c r="C348" s="467" t="s">
        <v>950</v>
      </c>
      <c r="D348" s="484" t="s">
        <v>1011</v>
      </c>
      <c r="E348" s="467" t="s">
        <v>1416</v>
      </c>
      <c r="F348" s="484" t="s">
        <v>1088</v>
      </c>
      <c r="G348" s="467" t="s">
        <v>1826</v>
      </c>
      <c r="H348" s="471"/>
      <c r="I348" s="471">
        <v>0</v>
      </c>
      <c r="J348" s="471">
        <v>0</v>
      </c>
      <c r="K348" s="471">
        <f t="shared" si="6"/>
        <v>0</v>
      </c>
      <c r="L348" s="472"/>
    </row>
    <row r="349" spans="1:12" x14ac:dyDescent="0.25">
      <c r="A349" s="467" t="s">
        <v>916</v>
      </c>
      <c r="B349" s="467" t="s">
        <v>668</v>
      </c>
      <c r="C349" s="467" t="s">
        <v>950</v>
      </c>
      <c r="D349" s="484" t="s">
        <v>1012</v>
      </c>
      <c r="E349" s="467" t="s">
        <v>1417</v>
      </c>
      <c r="F349" s="484" t="s">
        <v>1089</v>
      </c>
      <c r="G349" s="467" t="s">
        <v>1825</v>
      </c>
      <c r="H349" s="471"/>
      <c r="I349" s="471">
        <v>0</v>
      </c>
      <c r="J349" s="471">
        <v>0</v>
      </c>
      <c r="K349" s="471">
        <f t="shared" si="6"/>
        <v>0</v>
      </c>
      <c r="L349" s="472"/>
    </row>
    <row r="350" spans="1:12" x14ac:dyDescent="0.25">
      <c r="A350" s="467" t="s">
        <v>916</v>
      </c>
      <c r="B350" s="467" t="s">
        <v>668</v>
      </c>
      <c r="C350" s="467" t="s">
        <v>950</v>
      </c>
      <c r="D350" s="484" t="s">
        <v>2014</v>
      </c>
      <c r="E350" s="467" t="s">
        <v>2015</v>
      </c>
      <c r="F350" s="484" t="s">
        <v>1095</v>
      </c>
      <c r="G350" s="467" t="s">
        <v>1838</v>
      </c>
      <c r="H350" s="471"/>
      <c r="I350" s="471">
        <v>0</v>
      </c>
      <c r="J350" s="471">
        <v>0</v>
      </c>
      <c r="K350" s="471">
        <f t="shared" si="6"/>
        <v>0</v>
      </c>
      <c r="L350" s="472"/>
    </row>
    <row r="351" spans="1:12" x14ac:dyDescent="0.25">
      <c r="A351" s="467" t="s">
        <v>916</v>
      </c>
      <c r="B351" s="467" t="s">
        <v>668</v>
      </c>
      <c r="C351" s="467" t="s">
        <v>816</v>
      </c>
      <c r="D351" s="484" t="s">
        <v>1031</v>
      </c>
      <c r="E351" s="467" t="s">
        <v>1418</v>
      </c>
      <c r="F351" s="484" t="s">
        <v>1103</v>
      </c>
      <c r="G351" s="467" t="s">
        <v>2016</v>
      </c>
      <c r="H351" s="471"/>
      <c r="I351" s="471">
        <v>0</v>
      </c>
      <c r="J351" s="471">
        <v>0</v>
      </c>
      <c r="K351" s="471">
        <f t="shared" si="6"/>
        <v>0</v>
      </c>
      <c r="L351" s="472"/>
    </row>
    <row r="352" spans="1:12" x14ac:dyDescent="0.25">
      <c r="A352" s="467" t="s">
        <v>916</v>
      </c>
      <c r="B352" s="467" t="s">
        <v>679</v>
      </c>
      <c r="C352" s="467" t="s">
        <v>950</v>
      </c>
      <c r="D352" s="484" t="s">
        <v>2017</v>
      </c>
      <c r="E352" s="467" t="s">
        <v>1492</v>
      </c>
      <c r="F352" s="484" t="s">
        <v>638</v>
      </c>
      <c r="G352" s="467" t="s">
        <v>1799</v>
      </c>
      <c r="H352" s="471"/>
      <c r="I352" s="471">
        <v>0</v>
      </c>
      <c r="J352" s="471">
        <v>0</v>
      </c>
      <c r="K352" s="471">
        <f t="shared" si="6"/>
        <v>0</v>
      </c>
      <c r="L352" s="472"/>
    </row>
    <row r="353" spans="1:12" x14ac:dyDescent="0.25">
      <c r="A353" s="467" t="s">
        <v>916</v>
      </c>
      <c r="B353" s="467" t="s">
        <v>679</v>
      </c>
      <c r="C353" s="467" t="s">
        <v>959</v>
      </c>
      <c r="D353" s="484" t="s">
        <v>2018</v>
      </c>
      <c r="E353" s="467" t="s">
        <v>2019</v>
      </c>
      <c r="F353" s="484" t="s">
        <v>1122</v>
      </c>
      <c r="G353" s="467" t="s">
        <v>2020</v>
      </c>
      <c r="H353" s="471"/>
      <c r="I353" s="471">
        <v>0</v>
      </c>
      <c r="J353" s="471">
        <v>0</v>
      </c>
      <c r="K353" s="471">
        <f t="shared" si="6"/>
        <v>0</v>
      </c>
      <c r="L353" s="472"/>
    </row>
    <row r="354" spans="1:12" x14ac:dyDescent="0.25">
      <c r="A354" s="467" t="s">
        <v>916</v>
      </c>
      <c r="B354" s="467" t="s">
        <v>679</v>
      </c>
      <c r="C354" s="467" t="s">
        <v>959</v>
      </c>
      <c r="D354" s="484" t="s">
        <v>2021</v>
      </c>
      <c r="E354" s="467" t="s">
        <v>2019</v>
      </c>
      <c r="F354" s="484" t="s">
        <v>1137</v>
      </c>
      <c r="G354" s="467" t="s">
        <v>2022</v>
      </c>
      <c r="H354" s="471"/>
      <c r="I354" s="471">
        <v>0</v>
      </c>
      <c r="J354" s="471">
        <v>0</v>
      </c>
      <c r="K354" s="471">
        <f t="shared" si="6"/>
        <v>0</v>
      </c>
      <c r="L354" s="472"/>
    </row>
    <row r="355" spans="1:12" x14ac:dyDescent="0.25">
      <c r="A355" s="467" t="s">
        <v>916</v>
      </c>
      <c r="B355" s="467" t="s">
        <v>679</v>
      </c>
      <c r="C355" s="467" t="s">
        <v>959</v>
      </c>
      <c r="D355" s="484" t="s">
        <v>706</v>
      </c>
      <c r="E355" s="467" t="s">
        <v>1281</v>
      </c>
      <c r="F355" s="484" t="s">
        <v>1111</v>
      </c>
      <c r="G355" s="467" t="s">
        <v>1981</v>
      </c>
      <c r="H355" s="471"/>
      <c r="I355" s="471">
        <v>0</v>
      </c>
      <c r="J355" s="471">
        <v>25049</v>
      </c>
      <c r="K355" s="471">
        <f t="shared" si="6"/>
        <v>25049</v>
      </c>
      <c r="L355" s="472"/>
    </row>
    <row r="356" spans="1:12" x14ac:dyDescent="0.25">
      <c r="A356" s="467" t="s">
        <v>916</v>
      </c>
      <c r="B356" s="467" t="s">
        <v>679</v>
      </c>
      <c r="C356" s="467"/>
      <c r="D356" s="484" t="s">
        <v>862</v>
      </c>
      <c r="E356" s="467" t="s">
        <v>1419</v>
      </c>
      <c r="F356" s="484" t="s">
        <v>1122</v>
      </c>
      <c r="G356" s="467" t="s">
        <v>2020</v>
      </c>
      <c r="H356" s="471"/>
      <c r="I356" s="471">
        <v>0</v>
      </c>
      <c r="J356" s="471">
        <v>0</v>
      </c>
      <c r="K356" s="471">
        <f t="shared" si="6"/>
        <v>0</v>
      </c>
      <c r="L356" s="472"/>
    </row>
    <row r="357" spans="1:12" x14ac:dyDescent="0.25">
      <c r="A357" s="467" t="s">
        <v>684</v>
      </c>
      <c r="B357" s="467" t="s">
        <v>800</v>
      </c>
      <c r="C357" s="467" t="s">
        <v>832</v>
      </c>
      <c r="D357" s="484" t="s">
        <v>466</v>
      </c>
      <c r="E357" s="467" t="s">
        <v>1421</v>
      </c>
      <c r="F357" s="484" t="s">
        <v>116</v>
      </c>
      <c r="G357" s="467" t="s">
        <v>1663</v>
      </c>
      <c r="H357" s="471"/>
      <c r="I357" s="471">
        <v>0</v>
      </c>
      <c r="J357" s="471">
        <v>0</v>
      </c>
      <c r="K357" s="471">
        <f t="shared" si="6"/>
        <v>0</v>
      </c>
      <c r="L357" s="472"/>
    </row>
    <row r="358" spans="1:12" x14ac:dyDescent="0.25">
      <c r="A358" s="467" t="s">
        <v>684</v>
      </c>
      <c r="B358" s="467" t="s">
        <v>800</v>
      </c>
      <c r="C358" s="467" t="s">
        <v>832</v>
      </c>
      <c r="D358" s="484" t="s">
        <v>2023</v>
      </c>
      <c r="E358" s="467" t="s">
        <v>2024</v>
      </c>
      <c r="F358" s="484" t="s">
        <v>116</v>
      </c>
      <c r="G358" s="467" t="s">
        <v>1663</v>
      </c>
      <c r="H358" s="471"/>
      <c r="I358" s="471">
        <v>0</v>
      </c>
      <c r="J358" s="471">
        <v>0</v>
      </c>
      <c r="K358" s="471">
        <f t="shared" si="6"/>
        <v>0</v>
      </c>
      <c r="L358" s="472"/>
    </row>
    <row r="359" spans="1:12" x14ac:dyDescent="0.25">
      <c r="A359" s="467" t="s">
        <v>684</v>
      </c>
      <c r="B359" s="467" t="s">
        <v>800</v>
      </c>
      <c r="C359" s="467" t="s">
        <v>832</v>
      </c>
      <c r="D359" s="484" t="s">
        <v>833</v>
      </c>
      <c r="E359" s="467" t="s">
        <v>1422</v>
      </c>
      <c r="F359" s="484" t="s">
        <v>116</v>
      </c>
      <c r="G359" s="467" t="s">
        <v>1663</v>
      </c>
      <c r="H359" s="471"/>
      <c r="I359" s="471">
        <v>0</v>
      </c>
      <c r="J359" s="471">
        <v>0</v>
      </c>
      <c r="K359" s="471">
        <f t="shared" si="6"/>
        <v>0</v>
      </c>
      <c r="L359" s="472"/>
    </row>
    <row r="360" spans="1:12" x14ac:dyDescent="0.25">
      <c r="A360" s="467" t="s">
        <v>684</v>
      </c>
      <c r="B360" s="467" t="s">
        <v>800</v>
      </c>
      <c r="C360" s="467" t="s">
        <v>832</v>
      </c>
      <c r="D360" s="484" t="s">
        <v>2025</v>
      </c>
      <c r="E360" s="467" t="s">
        <v>1422</v>
      </c>
      <c r="F360" s="484" t="s">
        <v>116</v>
      </c>
      <c r="G360" s="467" t="s">
        <v>1663</v>
      </c>
      <c r="H360" s="471"/>
      <c r="I360" s="471">
        <v>0</v>
      </c>
      <c r="J360" s="471">
        <v>0</v>
      </c>
      <c r="K360" s="471">
        <f t="shared" si="6"/>
        <v>0</v>
      </c>
      <c r="L360" s="472"/>
    </row>
    <row r="361" spans="1:12" x14ac:dyDescent="0.25">
      <c r="A361" s="467" t="s">
        <v>684</v>
      </c>
      <c r="B361" s="467" t="s">
        <v>800</v>
      </c>
      <c r="C361" s="467" t="s">
        <v>832</v>
      </c>
      <c r="D361" s="484" t="s">
        <v>2026</v>
      </c>
      <c r="E361" s="467" t="s">
        <v>2027</v>
      </c>
      <c r="F361" s="484" t="s">
        <v>116</v>
      </c>
      <c r="G361" s="467" t="s">
        <v>1663</v>
      </c>
      <c r="H361" s="471"/>
      <c r="I361" s="471">
        <v>0</v>
      </c>
      <c r="J361" s="471">
        <v>0</v>
      </c>
      <c r="K361" s="471">
        <f t="shared" si="6"/>
        <v>0</v>
      </c>
      <c r="L361" s="472"/>
    </row>
    <row r="362" spans="1:12" x14ac:dyDescent="0.25">
      <c r="A362" s="467" t="s">
        <v>684</v>
      </c>
      <c r="B362" s="467" t="s">
        <v>800</v>
      </c>
      <c r="C362" s="467" t="s">
        <v>832</v>
      </c>
      <c r="D362" s="484" t="s">
        <v>1425</v>
      </c>
      <c r="E362" s="467" t="s">
        <v>1426</v>
      </c>
      <c r="F362" s="484" t="s">
        <v>116</v>
      </c>
      <c r="G362" s="467" t="s">
        <v>1663</v>
      </c>
      <c r="H362" s="471"/>
      <c r="I362" s="471">
        <v>0</v>
      </c>
      <c r="J362" s="471">
        <v>0</v>
      </c>
      <c r="K362" s="471">
        <f t="shared" si="6"/>
        <v>0</v>
      </c>
      <c r="L362" s="472"/>
    </row>
    <row r="363" spans="1:12" x14ac:dyDescent="0.25">
      <c r="A363" s="467" t="s">
        <v>684</v>
      </c>
      <c r="B363" s="467" t="s">
        <v>800</v>
      </c>
      <c r="C363" s="467" t="s">
        <v>832</v>
      </c>
      <c r="D363" s="484" t="s">
        <v>2217</v>
      </c>
      <c r="E363" s="467" t="s">
        <v>2218</v>
      </c>
      <c r="F363" s="484" t="s">
        <v>116</v>
      </c>
      <c r="G363" s="467" t="s">
        <v>1663</v>
      </c>
      <c r="H363" s="471"/>
      <c r="I363" s="471">
        <v>0</v>
      </c>
      <c r="J363" s="471">
        <v>2682957</v>
      </c>
      <c r="K363" s="471">
        <f t="shared" si="6"/>
        <v>2682957</v>
      </c>
      <c r="L363" s="472"/>
    </row>
    <row r="364" spans="1:12" x14ac:dyDescent="0.25">
      <c r="A364" s="467" t="s">
        <v>684</v>
      </c>
      <c r="B364" s="467" t="s">
        <v>800</v>
      </c>
      <c r="C364" s="467" t="s">
        <v>832</v>
      </c>
      <c r="D364" s="484" t="s">
        <v>1014</v>
      </c>
      <c r="E364" s="467" t="s">
        <v>1424</v>
      </c>
      <c r="F364" s="484" t="s">
        <v>116</v>
      </c>
      <c r="G364" s="467" t="s">
        <v>1663</v>
      </c>
      <c r="H364" s="471"/>
      <c r="I364" s="471">
        <v>0</v>
      </c>
      <c r="J364" s="471">
        <v>0</v>
      </c>
      <c r="K364" s="471">
        <f t="shared" si="6"/>
        <v>0</v>
      </c>
      <c r="L364" s="472"/>
    </row>
    <row r="365" spans="1:12" x14ac:dyDescent="0.25">
      <c r="A365" s="467" t="s">
        <v>684</v>
      </c>
      <c r="B365" s="467" t="s">
        <v>800</v>
      </c>
      <c r="C365" s="467" t="s">
        <v>834</v>
      </c>
      <c r="D365" s="484" t="s">
        <v>1427</v>
      </c>
      <c r="E365" s="467" t="s">
        <v>1428</v>
      </c>
      <c r="F365" s="484" t="s">
        <v>1429</v>
      </c>
      <c r="G365" s="467" t="s">
        <v>2028</v>
      </c>
      <c r="H365" s="471"/>
      <c r="I365" s="471">
        <v>0</v>
      </c>
      <c r="J365" s="471">
        <v>0</v>
      </c>
      <c r="K365" s="471">
        <f t="shared" si="6"/>
        <v>0</v>
      </c>
      <c r="L365" s="472"/>
    </row>
    <row r="366" spans="1:12" x14ac:dyDescent="0.25">
      <c r="A366" s="467" t="s">
        <v>684</v>
      </c>
      <c r="B366" s="467" t="s">
        <v>800</v>
      </c>
      <c r="C366" s="467" t="s">
        <v>834</v>
      </c>
      <c r="D366" s="484" t="s">
        <v>835</v>
      </c>
      <c r="E366" s="467" t="s">
        <v>836</v>
      </c>
      <c r="F366" s="484" t="s">
        <v>116</v>
      </c>
      <c r="G366" s="467" t="s">
        <v>1663</v>
      </c>
      <c r="H366" s="471"/>
      <c r="I366" s="471">
        <v>0</v>
      </c>
      <c r="J366" s="471">
        <v>0</v>
      </c>
      <c r="K366" s="471">
        <f t="shared" si="6"/>
        <v>0</v>
      </c>
      <c r="L366" s="472"/>
    </row>
    <row r="367" spans="1:12" x14ac:dyDescent="0.25">
      <c r="A367" s="467" t="s">
        <v>684</v>
      </c>
      <c r="B367" s="467" t="s">
        <v>800</v>
      </c>
      <c r="C367" s="467" t="s">
        <v>834</v>
      </c>
      <c r="D367" s="484" t="s">
        <v>2029</v>
      </c>
      <c r="E367" s="467" t="s">
        <v>2030</v>
      </c>
      <c r="F367" s="484" t="s">
        <v>116</v>
      </c>
      <c r="G367" s="467" t="s">
        <v>1663</v>
      </c>
      <c r="H367" s="471"/>
      <c r="I367" s="471">
        <v>0</v>
      </c>
      <c r="J367" s="471">
        <v>0</v>
      </c>
      <c r="K367" s="471">
        <f t="shared" si="6"/>
        <v>0</v>
      </c>
      <c r="L367" s="472"/>
    </row>
    <row r="368" spans="1:12" x14ac:dyDescent="0.25">
      <c r="A368" s="467" t="s">
        <v>684</v>
      </c>
      <c r="B368" s="467" t="s">
        <v>800</v>
      </c>
      <c r="C368" s="467" t="s">
        <v>834</v>
      </c>
      <c r="D368" s="484" t="s">
        <v>2031</v>
      </c>
      <c r="E368" s="467" t="s">
        <v>2032</v>
      </c>
      <c r="F368" s="484" t="s">
        <v>116</v>
      </c>
      <c r="G368" s="467" t="s">
        <v>1663</v>
      </c>
      <c r="H368" s="471"/>
      <c r="I368" s="471">
        <v>0</v>
      </c>
      <c r="J368" s="471">
        <v>0</v>
      </c>
      <c r="K368" s="471">
        <f t="shared" si="6"/>
        <v>0</v>
      </c>
      <c r="L368" s="472"/>
    </row>
    <row r="369" spans="1:12" x14ac:dyDescent="0.25">
      <c r="A369" s="467" t="s">
        <v>684</v>
      </c>
      <c r="B369" s="467" t="s">
        <v>800</v>
      </c>
      <c r="C369" s="467" t="s">
        <v>834</v>
      </c>
      <c r="D369" s="484" t="s">
        <v>2033</v>
      </c>
      <c r="E369" s="467" t="s">
        <v>2034</v>
      </c>
      <c r="F369" s="484" t="s">
        <v>116</v>
      </c>
      <c r="G369" s="467" t="s">
        <v>1663</v>
      </c>
      <c r="H369" s="471"/>
      <c r="I369" s="471">
        <v>0</v>
      </c>
      <c r="J369" s="471">
        <v>0</v>
      </c>
      <c r="K369" s="471">
        <f t="shared" si="6"/>
        <v>0</v>
      </c>
      <c r="L369" s="472"/>
    </row>
    <row r="370" spans="1:12" x14ac:dyDescent="0.25">
      <c r="A370" s="467" t="s">
        <v>684</v>
      </c>
      <c r="B370" s="467" t="s">
        <v>800</v>
      </c>
      <c r="C370" s="467" t="s">
        <v>834</v>
      </c>
      <c r="D370" s="484" t="s">
        <v>837</v>
      </c>
      <c r="E370" s="467" t="s">
        <v>838</v>
      </c>
      <c r="F370" s="484" t="s">
        <v>116</v>
      </c>
      <c r="G370" s="467" t="s">
        <v>1663</v>
      </c>
      <c r="H370" s="471"/>
      <c r="I370" s="471">
        <v>0</v>
      </c>
      <c r="J370" s="471">
        <v>0</v>
      </c>
      <c r="K370" s="471">
        <f t="shared" si="6"/>
        <v>0</v>
      </c>
      <c r="L370" s="472"/>
    </row>
    <row r="371" spans="1:12" x14ac:dyDescent="0.25">
      <c r="A371" s="467" t="s">
        <v>684</v>
      </c>
      <c r="B371" s="467" t="s">
        <v>800</v>
      </c>
      <c r="C371" s="467" t="s">
        <v>839</v>
      </c>
      <c r="D371" s="484" t="s">
        <v>2031</v>
      </c>
      <c r="E371" s="467" t="s">
        <v>2032</v>
      </c>
      <c r="F371" s="484" t="s">
        <v>116</v>
      </c>
      <c r="G371" s="467" t="s">
        <v>1663</v>
      </c>
      <c r="H371" s="471"/>
      <c r="I371" s="471">
        <v>0</v>
      </c>
      <c r="J371" s="471">
        <v>0</v>
      </c>
      <c r="K371" s="471">
        <f t="shared" si="6"/>
        <v>0</v>
      </c>
      <c r="L371" s="472"/>
    </row>
    <row r="372" spans="1:12" x14ac:dyDescent="0.25">
      <c r="A372" s="467" t="s">
        <v>684</v>
      </c>
      <c r="B372" s="467" t="s">
        <v>800</v>
      </c>
      <c r="C372" s="467" t="s">
        <v>1294</v>
      </c>
      <c r="D372" s="484" t="s">
        <v>476</v>
      </c>
      <c r="E372" s="467" t="s">
        <v>477</v>
      </c>
      <c r="F372" s="484" t="s">
        <v>116</v>
      </c>
      <c r="G372" s="467" t="s">
        <v>1663</v>
      </c>
      <c r="H372" s="471"/>
      <c r="I372" s="471">
        <v>0</v>
      </c>
      <c r="J372" s="471">
        <v>0</v>
      </c>
      <c r="K372" s="471">
        <f t="shared" si="6"/>
        <v>0</v>
      </c>
      <c r="L372" s="472"/>
    </row>
    <row r="373" spans="1:12" x14ac:dyDescent="0.25">
      <c r="A373" s="467" t="s">
        <v>684</v>
      </c>
      <c r="B373" s="467" t="s">
        <v>800</v>
      </c>
      <c r="C373" s="467" t="s">
        <v>840</v>
      </c>
      <c r="D373" s="484" t="s">
        <v>2035</v>
      </c>
      <c r="E373" s="467" t="s">
        <v>2036</v>
      </c>
      <c r="F373" s="484" t="s">
        <v>205</v>
      </c>
      <c r="G373" s="467" t="s">
        <v>2037</v>
      </c>
      <c r="H373" s="471"/>
      <c r="I373" s="471">
        <v>0</v>
      </c>
      <c r="J373" s="471">
        <v>0</v>
      </c>
      <c r="K373" s="471">
        <f t="shared" si="6"/>
        <v>0</v>
      </c>
      <c r="L373" s="472"/>
    </row>
    <row r="374" spans="1:12" x14ac:dyDescent="0.25">
      <c r="A374" s="467" t="s">
        <v>684</v>
      </c>
      <c r="B374" s="467" t="s">
        <v>800</v>
      </c>
      <c r="C374" s="467" t="s">
        <v>842</v>
      </c>
      <c r="D374" s="484" t="s">
        <v>2038</v>
      </c>
      <c r="E374" s="467" t="s">
        <v>2039</v>
      </c>
      <c r="F374" s="484" t="s">
        <v>116</v>
      </c>
      <c r="G374" s="467" t="s">
        <v>1663</v>
      </c>
      <c r="H374" s="471"/>
      <c r="I374" s="471">
        <v>0</v>
      </c>
      <c r="J374" s="471">
        <v>0</v>
      </c>
      <c r="K374" s="471">
        <f t="shared" si="6"/>
        <v>0</v>
      </c>
      <c r="L374" s="472"/>
    </row>
    <row r="375" spans="1:12" x14ac:dyDescent="0.25">
      <c r="A375" s="467" t="s">
        <v>684</v>
      </c>
      <c r="B375" s="467" t="s">
        <v>800</v>
      </c>
      <c r="C375" s="467" t="s">
        <v>843</v>
      </c>
      <c r="D375" s="484" t="s">
        <v>844</v>
      </c>
      <c r="E375" s="467" t="s">
        <v>1431</v>
      </c>
      <c r="F375" s="484" t="s">
        <v>205</v>
      </c>
      <c r="G375" s="467" t="s">
        <v>2037</v>
      </c>
      <c r="H375" s="471"/>
      <c r="I375" s="471">
        <v>0</v>
      </c>
      <c r="J375" s="471">
        <v>0</v>
      </c>
      <c r="K375" s="471">
        <f t="shared" si="6"/>
        <v>0</v>
      </c>
      <c r="L375" s="472"/>
    </row>
    <row r="376" spans="1:12" x14ac:dyDescent="0.25">
      <c r="A376" s="467" t="s">
        <v>684</v>
      </c>
      <c r="B376" s="467" t="s">
        <v>800</v>
      </c>
      <c r="C376" s="467" t="s">
        <v>1226</v>
      </c>
      <c r="D376" s="484" t="s">
        <v>2040</v>
      </c>
      <c r="E376" s="467" t="s">
        <v>2041</v>
      </c>
      <c r="F376" s="484" t="s">
        <v>116</v>
      </c>
      <c r="G376" s="467" t="s">
        <v>1663</v>
      </c>
      <c r="H376" s="471"/>
      <c r="I376" s="471">
        <v>0</v>
      </c>
      <c r="J376" s="471">
        <v>0</v>
      </c>
      <c r="K376" s="471">
        <f t="shared" si="6"/>
        <v>0</v>
      </c>
      <c r="L376" s="472"/>
    </row>
    <row r="377" spans="1:12" x14ac:dyDescent="0.25">
      <c r="A377" s="467" t="s">
        <v>684</v>
      </c>
      <c r="B377" s="467" t="s">
        <v>800</v>
      </c>
      <c r="C377" s="467" t="s">
        <v>1226</v>
      </c>
      <c r="D377" s="484" t="s">
        <v>1123</v>
      </c>
      <c r="E377" s="467" t="s">
        <v>1434</v>
      </c>
      <c r="F377" s="484" t="s">
        <v>205</v>
      </c>
      <c r="G377" s="467" t="s">
        <v>2037</v>
      </c>
      <c r="H377" s="471"/>
      <c r="I377" s="471">
        <v>0</v>
      </c>
      <c r="J377" s="471">
        <v>0</v>
      </c>
      <c r="K377" s="471">
        <f t="shared" si="6"/>
        <v>0</v>
      </c>
      <c r="L377" s="472"/>
    </row>
    <row r="378" spans="1:12" x14ac:dyDescent="0.25">
      <c r="A378" s="467" t="s">
        <v>684</v>
      </c>
      <c r="B378" s="467" t="s">
        <v>800</v>
      </c>
      <c r="C378" s="467" t="s">
        <v>1226</v>
      </c>
      <c r="D378" s="484" t="s">
        <v>1432</v>
      </c>
      <c r="E378" s="467" t="s">
        <v>1433</v>
      </c>
      <c r="F378" s="484" t="s">
        <v>116</v>
      </c>
      <c r="G378" s="467" t="s">
        <v>1663</v>
      </c>
      <c r="H378" s="471"/>
      <c r="I378" s="471">
        <v>0</v>
      </c>
      <c r="J378" s="471">
        <v>0</v>
      </c>
      <c r="K378" s="471">
        <f t="shared" si="6"/>
        <v>0</v>
      </c>
      <c r="L378" s="472"/>
    </row>
    <row r="379" spans="1:12" x14ac:dyDescent="0.25">
      <c r="A379" s="467" t="s">
        <v>684</v>
      </c>
      <c r="B379" s="467" t="s">
        <v>800</v>
      </c>
      <c r="C379" s="467" t="s">
        <v>1295</v>
      </c>
      <c r="D379" s="484" t="s">
        <v>1004</v>
      </c>
      <c r="E379" s="467" t="s">
        <v>1005</v>
      </c>
      <c r="F379" s="484" t="s">
        <v>205</v>
      </c>
      <c r="G379" s="467" t="s">
        <v>2037</v>
      </c>
      <c r="H379" s="471"/>
      <c r="I379" s="471">
        <v>0</v>
      </c>
      <c r="J379" s="471">
        <v>0</v>
      </c>
      <c r="K379" s="471">
        <f t="shared" si="6"/>
        <v>0</v>
      </c>
      <c r="L379" s="472"/>
    </row>
    <row r="380" spans="1:12" x14ac:dyDescent="0.25">
      <c r="A380" s="467" t="s">
        <v>684</v>
      </c>
      <c r="B380" s="467" t="s">
        <v>800</v>
      </c>
      <c r="C380" s="467" t="s">
        <v>1256</v>
      </c>
      <c r="D380" s="484" t="s">
        <v>2042</v>
      </c>
      <c r="E380" s="467" t="s">
        <v>2043</v>
      </c>
      <c r="F380" s="484" t="s">
        <v>116</v>
      </c>
      <c r="G380" s="467" t="s">
        <v>1663</v>
      </c>
      <c r="H380" s="471"/>
      <c r="I380" s="471">
        <v>0</v>
      </c>
      <c r="J380" s="471">
        <v>0</v>
      </c>
      <c r="K380" s="471">
        <f t="shared" si="6"/>
        <v>0</v>
      </c>
      <c r="L380" s="472"/>
    </row>
    <row r="381" spans="1:12" x14ac:dyDescent="0.25">
      <c r="A381" s="467" t="s">
        <v>684</v>
      </c>
      <c r="B381" s="467" t="s">
        <v>800</v>
      </c>
      <c r="C381" s="467" t="s">
        <v>1256</v>
      </c>
      <c r="D381" s="484" t="s">
        <v>1018</v>
      </c>
      <c r="E381" s="467" t="s">
        <v>1435</v>
      </c>
      <c r="F381" s="484" t="s">
        <v>116</v>
      </c>
      <c r="G381" s="467" t="s">
        <v>1663</v>
      </c>
      <c r="H381" s="471"/>
      <c r="I381" s="471">
        <v>0</v>
      </c>
      <c r="J381" s="471">
        <v>240567</v>
      </c>
      <c r="K381" s="471">
        <f t="shared" si="6"/>
        <v>240567</v>
      </c>
      <c r="L381" s="472"/>
    </row>
    <row r="382" spans="1:12" x14ac:dyDescent="0.25">
      <c r="A382" s="467" t="s">
        <v>684</v>
      </c>
      <c r="B382" s="467" t="s">
        <v>800</v>
      </c>
      <c r="C382" s="467" t="s">
        <v>1256</v>
      </c>
      <c r="D382" s="484" t="s">
        <v>1835</v>
      </c>
      <c r="E382" s="467" t="s">
        <v>1835</v>
      </c>
      <c r="F382" s="484" t="s">
        <v>116</v>
      </c>
      <c r="G382" s="467" t="s">
        <v>1663</v>
      </c>
      <c r="H382" s="471"/>
      <c r="I382" s="471">
        <v>0</v>
      </c>
      <c r="J382" s="471">
        <v>0</v>
      </c>
      <c r="K382" s="471">
        <f t="shared" si="6"/>
        <v>0</v>
      </c>
      <c r="L382" s="472"/>
    </row>
    <row r="383" spans="1:12" x14ac:dyDescent="0.25">
      <c r="A383" s="467" t="s">
        <v>684</v>
      </c>
      <c r="B383" s="467" t="s">
        <v>800</v>
      </c>
      <c r="C383" s="467" t="s">
        <v>810</v>
      </c>
      <c r="D383" s="484" t="s">
        <v>1013</v>
      </c>
      <c r="E383" s="467" t="s">
        <v>1423</v>
      </c>
      <c r="F383" s="484" t="s">
        <v>116</v>
      </c>
      <c r="G383" s="467" t="s">
        <v>1663</v>
      </c>
      <c r="H383" s="471"/>
      <c r="I383" s="471">
        <v>0</v>
      </c>
      <c r="J383" s="471">
        <v>0</v>
      </c>
      <c r="K383" s="471">
        <f t="shared" si="6"/>
        <v>0</v>
      </c>
      <c r="L383" s="472"/>
    </row>
    <row r="384" spans="1:12" x14ac:dyDescent="0.25">
      <c r="A384" s="467" t="s">
        <v>684</v>
      </c>
      <c r="B384" s="467" t="s">
        <v>800</v>
      </c>
      <c r="C384" s="467" t="s">
        <v>810</v>
      </c>
      <c r="D384" s="484" t="s">
        <v>1436</v>
      </c>
      <c r="E384" s="467" t="s">
        <v>1437</v>
      </c>
      <c r="F384" s="484" t="s">
        <v>116</v>
      </c>
      <c r="G384" s="467" t="s">
        <v>1663</v>
      </c>
      <c r="H384" s="471"/>
      <c r="I384" s="471">
        <v>0</v>
      </c>
      <c r="J384" s="471">
        <v>0</v>
      </c>
      <c r="K384" s="471">
        <f t="shared" si="6"/>
        <v>0</v>
      </c>
      <c r="L384" s="472"/>
    </row>
    <row r="385" spans="1:12" x14ac:dyDescent="0.25">
      <c r="A385" s="467" t="s">
        <v>684</v>
      </c>
      <c r="B385" s="467" t="s">
        <v>800</v>
      </c>
      <c r="C385" s="467" t="s">
        <v>810</v>
      </c>
      <c r="D385" s="484" t="s">
        <v>1124</v>
      </c>
      <c r="E385" s="467" t="s">
        <v>1438</v>
      </c>
      <c r="F385" s="484" t="s">
        <v>116</v>
      </c>
      <c r="G385" s="467" t="s">
        <v>1663</v>
      </c>
      <c r="H385" s="471"/>
      <c r="I385" s="471">
        <v>0</v>
      </c>
      <c r="J385" s="471">
        <v>0</v>
      </c>
      <c r="K385" s="471">
        <f t="shared" si="6"/>
        <v>0</v>
      </c>
      <c r="L385" s="472"/>
    </row>
    <row r="386" spans="1:12" x14ac:dyDescent="0.25">
      <c r="A386" s="467" t="s">
        <v>684</v>
      </c>
      <c r="B386" s="467" t="s">
        <v>800</v>
      </c>
      <c r="C386" s="467" t="s">
        <v>1075</v>
      </c>
      <c r="D386" s="484" t="s">
        <v>2044</v>
      </c>
      <c r="E386" s="467" t="s">
        <v>2045</v>
      </c>
      <c r="F386" s="484" t="s">
        <v>116</v>
      </c>
      <c r="G386" s="467" t="s">
        <v>1663</v>
      </c>
      <c r="H386" s="471"/>
      <c r="I386" s="471">
        <v>0</v>
      </c>
      <c r="J386" s="471">
        <v>0</v>
      </c>
      <c r="K386" s="471">
        <f t="shared" ref="K386:K448" si="7">+H386+J386</f>
        <v>0</v>
      </c>
      <c r="L386" s="472"/>
    </row>
    <row r="387" spans="1:12" x14ac:dyDescent="0.25">
      <c r="A387" s="467" t="s">
        <v>684</v>
      </c>
      <c r="B387" s="467" t="s">
        <v>800</v>
      </c>
      <c r="C387" s="467" t="s">
        <v>1440</v>
      </c>
      <c r="D387" s="484" t="s">
        <v>1125</v>
      </c>
      <c r="E387" s="467" t="s">
        <v>1439</v>
      </c>
      <c r="F387" s="484" t="s">
        <v>116</v>
      </c>
      <c r="G387" s="467" t="s">
        <v>1663</v>
      </c>
      <c r="H387" s="471"/>
      <c r="I387" s="471">
        <v>0</v>
      </c>
      <c r="J387" s="471">
        <v>200000</v>
      </c>
      <c r="K387" s="471">
        <f t="shared" si="7"/>
        <v>200000</v>
      </c>
      <c r="L387" s="472"/>
    </row>
    <row r="388" spans="1:12" x14ac:dyDescent="0.25">
      <c r="A388" s="467" t="s">
        <v>684</v>
      </c>
      <c r="B388" s="467" t="s">
        <v>987</v>
      </c>
      <c r="C388" s="467" t="s">
        <v>832</v>
      </c>
      <c r="D388" s="484" t="s">
        <v>2046</v>
      </c>
      <c r="E388" s="467" t="s">
        <v>2047</v>
      </c>
      <c r="F388" s="484" t="s">
        <v>989</v>
      </c>
      <c r="G388" s="467" t="s">
        <v>1669</v>
      </c>
      <c r="H388" s="471"/>
      <c r="I388" s="471">
        <v>0</v>
      </c>
      <c r="J388" s="471">
        <v>0</v>
      </c>
      <c r="K388" s="471">
        <f t="shared" si="7"/>
        <v>0</v>
      </c>
      <c r="L388" s="472"/>
    </row>
    <row r="389" spans="1:12" x14ac:dyDescent="0.25">
      <c r="A389" s="467" t="s">
        <v>684</v>
      </c>
      <c r="B389" s="467" t="s">
        <v>987</v>
      </c>
      <c r="C389" s="467" t="s">
        <v>832</v>
      </c>
      <c r="D389" s="484" t="s">
        <v>1009</v>
      </c>
      <c r="E389" s="467" t="s">
        <v>1445</v>
      </c>
      <c r="F389" s="484" t="s">
        <v>989</v>
      </c>
      <c r="G389" s="467" t="s">
        <v>1669</v>
      </c>
      <c r="H389" s="471"/>
      <c r="I389" s="471">
        <v>0</v>
      </c>
      <c r="J389" s="471">
        <v>0</v>
      </c>
      <c r="K389" s="471">
        <f t="shared" si="7"/>
        <v>0</v>
      </c>
      <c r="L389" s="472"/>
    </row>
    <row r="390" spans="1:12" x14ac:dyDescent="0.25">
      <c r="A390" s="467" t="s">
        <v>684</v>
      </c>
      <c r="B390" s="467" t="s">
        <v>987</v>
      </c>
      <c r="C390" s="467" t="s">
        <v>832</v>
      </c>
      <c r="D390" s="484" t="s">
        <v>1025</v>
      </c>
      <c r="E390" s="467" t="s">
        <v>1447</v>
      </c>
      <c r="F390" s="484" t="s">
        <v>989</v>
      </c>
      <c r="G390" s="467" t="s">
        <v>1669</v>
      </c>
      <c r="H390" s="471"/>
      <c r="I390" s="471">
        <v>0</v>
      </c>
      <c r="J390" s="471">
        <v>0</v>
      </c>
      <c r="K390" s="471">
        <f t="shared" si="7"/>
        <v>0</v>
      </c>
      <c r="L390" s="472"/>
    </row>
    <row r="391" spans="1:12" x14ac:dyDescent="0.25">
      <c r="A391" s="467" t="s">
        <v>684</v>
      </c>
      <c r="B391" s="467" t="s">
        <v>987</v>
      </c>
      <c r="C391" s="467" t="s">
        <v>1256</v>
      </c>
      <c r="D391" s="484" t="s">
        <v>1442</v>
      </c>
      <c r="E391" s="467" t="s">
        <v>1443</v>
      </c>
      <c r="F391" s="484" t="s">
        <v>1444</v>
      </c>
      <c r="G391" s="467" t="s">
        <v>2048</v>
      </c>
      <c r="H391" s="471"/>
      <c r="I391" s="471">
        <v>0</v>
      </c>
      <c r="J391" s="471">
        <v>0</v>
      </c>
      <c r="K391" s="471">
        <f t="shared" si="7"/>
        <v>0</v>
      </c>
      <c r="L391" s="472"/>
    </row>
    <row r="392" spans="1:12" x14ac:dyDescent="0.25">
      <c r="A392" s="467" t="s">
        <v>684</v>
      </c>
      <c r="B392" s="467" t="s">
        <v>987</v>
      </c>
      <c r="C392" s="467" t="s">
        <v>810</v>
      </c>
      <c r="D392" s="484" t="s">
        <v>1009</v>
      </c>
      <c r="E392" s="467" t="s">
        <v>1445</v>
      </c>
      <c r="F392" s="484" t="s">
        <v>989</v>
      </c>
      <c r="G392" s="467" t="s">
        <v>1669</v>
      </c>
      <c r="H392" s="471"/>
      <c r="I392" s="471">
        <v>0</v>
      </c>
      <c r="J392" s="471">
        <v>0</v>
      </c>
      <c r="K392" s="471">
        <f t="shared" si="7"/>
        <v>0</v>
      </c>
      <c r="L392" s="472"/>
    </row>
    <row r="393" spans="1:12" x14ac:dyDescent="0.25">
      <c r="A393" s="467" t="s">
        <v>684</v>
      </c>
      <c r="B393" s="467" t="s">
        <v>987</v>
      </c>
      <c r="C393" s="467" t="s">
        <v>810</v>
      </c>
      <c r="D393" s="484" t="s">
        <v>1126</v>
      </c>
      <c r="E393" s="467" t="s">
        <v>1441</v>
      </c>
      <c r="F393" s="484" t="s">
        <v>989</v>
      </c>
      <c r="G393" s="467" t="s">
        <v>1669</v>
      </c>
      <c r="H393" s="471"/>
      <c r="I393" s="471">
        <v>0</v>
      </c>
      <c r="J393" s="471">
        <v>0</v>
      </c>
      <c r="K393" s="471">
        <f t="shared" si="7"/>
        <v>0</v>
      </c>
      <c r="L393" s="472"/>
    </row>
    <row r="394" spans="1:12" x14ac:dyDescent="0.25">
      <c r="A394" s="467" t="s">
        <v>684</v>
      </c>
      <c r="B394" s="467" t="s">
        <v>987</v>
      </c>
      <c r="C394" s="467"/>
      <c r="D394" s="484" t="s">
        <v>1442</v>
      </c>
      <c r="E394" s="467" t="s">
        <v>1443</v>
      </c>
      <c r="F394" s="484" t="s">
        <v>1444</v>
      </c>
      <c r="G394" s="467" t="s">
        <v>2048</v>
      </c>
      <c r="H394" s="471"/>
      <c r="I394" s="471">
        <v>0</v>
      </c>
      <c r="J394" s="471">
        <v>240567</v>
      </c>
      <c r="K394" s="471">
        <f t="shared" si="7"/>
        <v>240567</v>
      </c>
      <c r="L394" s="472"/>
    </row>
    <row r="395" spans="1:12" x14ac:dyDescent="0.25">
      <c r="A395" s="467" t="s">
        <v>684</v>
      </c>
      <c r="B395" s="467" t="s">
        <v>987</v>
      </c>
      <c r="C395" s="467"/>
      <c r="D395" s="484" t="s">
        <v>2049</v>
      </c>
      <c r="E395" s="467" t="s">
        <v>2050</v>
      </c>
      <c r="F395" s="484" t="s">
        <v>2051</v>
      </c>
      <c r="G395" s="467" t="s">
        <v>2052</v>
      </c>
      <c r="H395" s="471"/>
      <c r="I395" s="471">
        <v>0</v>
      </c>
      <c r="J395" s="471">
        <v>0</v>
      </c>
      <c r="K395" s="471">
        <f t="shared" si="7"/>
        <v>0</v>
      </c>
      <c r="L395" s="472"/>
    </row>
    <row r="396" spans="1:12" x14ac:dyDescent="0.25">
      <c r="A396" s="467" t="s">
        <v>684</v>
      </c>
      <c r="B396" s="467" t="s">
        <v>987</v>
      </c>
      <c r="C396" s="467"/>
      <c r="D396" s="484" t="s">
        <v>1127</v>
      </c>
      <c r="E396" s="467" t="s">
        <v>2053</v>
      </c>
      <c r="F396" s="484" t="s">
        <v>1128</v>
      </c>
      <c r="G396" s="467" t="s">
        <v>1674</v>
      </c>
      <c r="H396" s="471"/>
      <c r="I396" s="471">
        <v>0</v>
      </c>
      <c r="J396" s="471">
        <v>0</v>
      </c>
      <c r="K396" s="471">
        <f t="shared" si="7"/>
        <v>0</v>
      </c>
      <c r="L396" s="472"/>
    </row>
    <row r="397" spans="1:12" x14ac:dyDescent="0.25">
      <c r="A397" s="467" t="s">
        <v>684</v>
      </c>
      <c r="B397" s="467" t="s">
        <v>987</v>
      </c>
      <c r="C397" s="467"/>
      <c r="D397" s="484" t="s">
        <v>2054</v>
      </c>
      <c r="E397" s="467" t="s">
        <v>2055</v>
      </c>
      <c r="F397" s="484" t="s">
        <v>1128</v>
      </c>
      <c r="G397" s="467" t="s">
        <v>1674</v>
      </c>
      <c r="H397" s="471"/>
      <c r="I397" s="471">
        <v>0</v>
      </c>
      <c r="J397" s="471">
        <v>0</v>
      </c>
      <c r="K397" s="471">
        <f t="shared" si="7"/>
        <v>0</v>
      </c>
      <c r="L397" s="472"/>
    </row>
    <row r="398" spans="1:12" x14ac:dyDescent="0.25">
      <c r="A398" s="467" t="s">
        <v>684</v>
      </c>
      <c r="B398" s="467" t="s">
        <v>987</v>
      </c>
      <c r="C398" s="467"/>
      <c r="D398" s="484" t="s">
        <v>2056</v>
      </c>
      <c r="E398" s="467" t="s">
        <v>2057</v>
      </c>
      <c r="F398" s="484" t="s">
        <v>989</v>
      </c>
      <c r="G398" s="467" t="s">
        <v>1669</v>
      </c>
      <c r="H398" s="471"/>
      <c r="I398" s="471">
        <v>0</v>
      </c>
      <c r="J398" s="471">
        <v>2682957</v>
      </c>
      <c r="K398" s="471">
        <f t="shared" si="7"/>
        <v>2682957</v>
      </c>
      <c r="L398" s="472"/>
    </row>
    <row r="399" spans="1:12" x14ac:dyDescent="0.25">
      <c r="A399" s="467" t="s">
        <v>684</v>
      </c>
      <c r="B399" s="467" t="s">
        <v>987</v>
      </c>
      <c r="C399" s="467"/>
      <c r="D399" s="484" t="s">
        <v>2058</v>
      </c>
      <c r="E399" s="467" t="s">
        <v>2057</v>
      </c>
      <c r="F399" s="484" t="s">
        <v>1670</v>
      </c>
      <c r="G399" s="467" t="s">
        <v>1669</v>
      </c>
      <c r="H399" s="471"/>
      <c r="I399" s="471">
        <v>0</v>
      </c>
      <c r="J399" s="471">
        <v>200000</v>
      </c>
      <c r="K399" s="471">
        <f t="shared" si="7"/>
        <v>200000</v>
      </c>
      <c r="L399" s="472"/>
    </row>
    <row r="400" spans="1:12" x14ac:dyDescent="0.25">
      <c r="A400" s="467" t="s">
        <v>684</v>
      </c>
      <c r="B400" s="467" t="s">
        <v>987</v>
      </c>
      <c r="C400" s="467"/>
      <c r="D400" s="484" t="s">
        <v>1024</v>
      </c>
      <c r="E400" s="467" t="s">
        <v>1446</v>
      </c>
      <c r="F400" s="484" t="s">
        <v>989</v>
      </c>
      <c r="G400" s="467" t="s">
        <v>1669</v>
      </c>
      <c r="H400" s="471"/>
      <c r="I400" s="471">
        <v>0</v>
      </c>
      <c r="J400" s="471">
        <v>0</v>
      </c>
      <c r="K400" s="471">
        <f t="shared" si="7"/>
        <v>0</v>
      </c>
      <c r="L400" s="472"/>
    </row>
    <row r="401" spans="1:12" x14ac:dyDescent="0.25">
      <c r="A401" s="467" t="s">
        <v>684</v>
      </c>
      <c r="B401" s="467" t="s">
        <v>668</v>
      </c>
      <c r="C401" s="467" t="s">
        <v>832</v>
      </c>
      <c r="D401" s="484" t="s">
        <v>463</v>
      </c>
      <c r="E401" s="467" t="s">
        <v>464</v>
      </c>
      <c r="F401" s="484" t="s">
        <v>1118</v>
      </c>
      <c r="G401" s="467" t="s">
        <v>1997</v>
      </c>
      <c r="H401" s="471"/>
      <c r="I401" s="471">
        <v>0</v>
      </c>
      <c r="J401" s="471">
        <v>0</v>
      </c>
      <c r="K401" s="471">
        <f t="shared" si="7"/>
        <v>0</v>
      </c>
      <c r="L401" s="472"/>
    </row>
    <row r="402" spans="1:12" x14ac:dyDescent="0.25">
      <c r="A402" s="467" t="s">
        <v>684</v>
      </c>
      <c r="B402" s="467" t="s">
        <v>668</v>
      </c>
      <c r="C402" s="467" t="s">
        <v>832</v>
      </c>
      <c r="D402" s="484" t="s">
        <v>465</v>
      </c>
      <c r="E402" s="467" t="s">
        <v>1449</v>
      </c>
      <c r="F402" s="484" t="s">
        <v>1118</v>
      </c>
      <c r="G402" s="467" t="s">
        <v>1997</v>
      </c>
      <c r="H402" s="471"/>
      <c r="I402" s="471">
        <v>0</v>
      </c>
      <c r="J402" s="471">
        <v>0</v>
      </c>
      <c r="K402" s="471">
        <f t="shared" si="7"/>
        <v>0</v>
      </c>
      <c r="L402" s="472"/>
    </row>
    <row r="403" spans="1:12" x14ac:dyDescent="0.25">
      <c r="A403" s="467" t="s">
        <v>684</v>
      </c>
      <c r="B403" s="467" t="s">
        <v>668</v>
      </c>
      <c r="C403" s="467" t="s">
        <v>832</v>
      </c>
      <c r="D403" s="484" t="s">
        <v>466</v>
      </c>
      <c r="E403" s="467" t="s">
        <v>1421</v>
      </c>
      <c r="F403" s="484" t="s">
        <v>1118</v>
      </c>
      <c r="G403" s="467" t="s">
        <v>1997</v>
      </c>
      <c r="H403" s="471"/>
      <c r="I403" s="471">
        <v>0</v>
      </c>
      <c r="J403" s="471">
        <v>0</v>
      </c>
      <c r="K403" s="471">
        <f t="shared" si="7"/>
        <v>0</v>
      </c>
      <c r="L403" s="472"/>
    </row>
    <row r="404" spans="1:12" x14ac:dyDescent="0.25">
      <c r="A404" s="467" t="s">
        <v>684</v>
      </c>
      <c r="B404" s="467" t="s">
        <v>668</v>
      </c>
      <c r="C404" s="467" t="s">
        <v>832</v>
      </c>
      <c r="D404" s="484" t="s">
        <v>2059</v>
      </c>
      <c r="E404" s="467" t="s">
        <v>2060</v>
      </c>
      <c r="F404" s="484" t="s">
        <v>1097</v>
      </c>
      <c r="G404" s="467" t="s">
        <v>1842</v>
      </c>
      <c r="H404" s="471"/>
      <c r="I404" s="471">
        <v>0</v>
      </c>
      <c r="J404" s="471">
        <v>0</v>
      </c>
      <c r="K404" s="471">
        <f t="shared" si="7"/>
        <v>0</v>
      </c>
      <c r="L404" s="472"/>
    </row>
    <row r="405" spans="1:12" x14ac:dyDescent="0.25">
      <c r="A405" s="467" t="s">
        <v>684</v>
      </c>
      <c r="B405" s="467" t="s">
        <v>668</v>
      </c>
      <c r="C405" s="467" t="s">
        <v>832</v>
      </c>
      <c r="D405" s="484" t="s">
        <v>467</v>
      </c>
      <c r="E405" s="467" t="s">
        <v>1450</v>
      </c>
      <c r="F405" s="484" t="s">
        <v>1118</v>
      </c>
      <c r="G405" s="467" t="s">
        <v>1997</v>
      </c>
      <c r="H405" s="471"/>
      <c r="I405" s="471">
        <v>0</v>
      </c>
      <c r="J405" s="471">
        <v>0</v>
      </c>
      <c r="K405" s="471">
        <f t="shared" si="7"/>
        <v>0</v>
      </c>
      <c r="L405" s="472"/>
    </row>
    <row r="406" spans="1:12" x14ac:dyDescent="0.25">
      <c r="A406" s="467" t="s">
        <v>684</v>
      </c>
      <c r="B406" s="467" t="s">
        <v>668</v>
      </c>
      <c r="C406" s="467" t="s">
        <v>832</v>
      </c>
      <c r="D406" s="484" t="s">
        <v>468</v>
      </c>
      <c r="E406" s="467" t="s">
        <v>1451</v>
      </c>
      <c r="F406" s="484" t="s">
        <v>1118</v>
      </c>
      <c r="G406" s="467" t="s">
        <v>1997</v>
      </c>
      <c r="H406" s="471"/>
      <c r="I406" s="471">
        <v>0</v>
      </c>
      <c r="J406" s="471">
        <v>0</v>
      </c>
      <c r="K406" s="471">
        <f t="shared" si="7"/>
        <v>0</v>
      </c>
      <c r="L406" s="472"/>
    </row>
    <row r="407" spans="1:12" x14ac:dyDescent="0.25">
      <c r="A407" s="467" t="s">
        <v>684</v>
      </c>
      <c r="B407" s="467" t="s">
        <v>668</v>
      </c>
      <c r="C407" s="467" t="s">
        <v>832</v>
      </c>
      <c r="D407" s="484" t="s">
        <v>2031</v>
      </c>
      <c r="E407" s="467" t="s">
        <v>2032</v>
      </c>
      <c r="F407" s="484" t="s">
        <v>1118</v>
      </c>
      <c r="G407" s="467" t="s">
        <v>1997</v>
      </c>
      <c r="H407" s="471"/>
      <c r="I407" s="471">
        <v>0</v>
      </c>
      <c r="J407" s="471">
        <v>0</v>
      </c>
      <c r="K407" s="471">
        <f t="shared" si="7"/>
        <v>0</v>
      </c>
      <c r="L407" s="472"/>
    </row>
    <row r="408" spans="1:12" x14ac:dyDescent="0.25">
      <c r="A408" s="467" t="s">
        <v>684</v>
      </c>
      <c r="B408" s="467" t="s">
        <v>668</v>
      </c>
      <c r="C408" s="467" t="s">
        <v>1452</v>
      </c>
      <c r="D408" s="484" t="s">
        <v>1453</v>
      </c>
      <c r="E408" s="467" t="s">
        <v>1454</v>
      </c>
      <c r="F408" s="484" t="s">
        <v>1121</v>
      </c>
      <c r="G408" s="467" t="s">
        <v>2013</v>
      </c>
      <c r="H408" s="471"/>
      <c r="I408" s="471">
        <v>0</v>
      </c>
      <c r="J408" s="471">
        <v>0</v>
      </c>
      <c r="K408" s="471">
        <f t="shared" si="7"/>
        <v>0</v>
      </c>
      <c r="L408" s="472"/>
    </row>
    <row r="409" spans="1:12" x14ac:dyDescent="0.25">
      <c r="A409" s="467" t="s">
        <v>684</v>
      </c>
      <c r="B409" s="467" t="s">
        <v>668</v>
      </c>
      <c r="C409" s="467" t="s">
        <v>1452</v>
      </c>
      <c r="D409" s="484" t="s">
        <v>1453</v>
      </c>
      <c r="E409" s="467" t="s">
        <v>1454</v>
      </c>
      <c r="F409" s="484" t="s">
        <v>542</v>
      </c>
      <c r="G409" s="467" t="s">
        <v>1681</v>
      </c>
      <c r="H409" s="471"/>
      <c r="I409" s="471">
        <v>0</v>
      </c>
      <c r="J409" s="471">
        <v>0</v>
      </c>
      <c r="K409" s="471">
        <f t="shared" si="7"/>
        <v>0</v>
      </c>
      <c r="L409" s="472"/>
    </row>
    <row r="410" spans="1:12" x14ac:dyDescent="0.25">
      <c r="A410" s="467" t="s">
        <v>684</v>
      </c>
      <c r="B410" s="467" t="s">
        <v>668</v>
      </c>
      <c r="C410" s="467" t="s">
        <v>1452</v>
      </c>
      <c r="D410" s="484" t="s">
        <v>1453</v>
      </c>
      <c r="E410" s="467" t="s">
        <v>1454</v>
      </c>
      <c r="F410" s="484" t="s">
        <v>110</v>
      </c>
      <c r="G410" s="467" t="s">
        <v>1778</v>
      </c>
      <c r="H410" s="471"/>
      <c r="I410" s="471">
        <v>0</v>
      </c>
      <c r="J410" s="471">
        <v>0</v>
      </c>
      <c r="K410" s="471">
        <f t="shared" si="7"/>
        <v>0</v>
      </c>
      <c r="L410" s="472"/>
    </row>
    <row r="411" spans="1:12" x14ac:dyDescent="0.25">
      <c r="A411" s="467" t="s">
        <v>684</v>
      </c>
      <c r="B411" s="467" t="s">
        <v>668</v>
      </c>
      <c r="C411" s="467" t="s">
        <v>839</v>
      </c>
      <c r="D411" s="484" t="s">
        <v>1455</v>
      </c>
      <c r="E411" s="467" t="s">
        <v>1456</v>
      </c>
      <c r="F411" s="484" t="s">
        <v>308</v>
      </c>
      <c r="G411" s="467" t="s">
        <v>1691</v>
      </c>
      <c r="H411" s="471"/>
      <c r="I411" s="471">
        <v>0</v>
      </c>
      <c r="J411" s="471">
        <v>0</v>
      </c>
      <c r="K411" s="471">
        <f t="shared" si="7"/>
        <v>0</v>
      </c>
      <c r="L411" s="472"/>
    </row>
    <row r="412" spans="1:12" x14ac:dyDescent="0.25">
      <c r="A412" s="467" t="s">
        <v>684</v>
      </c>
      <c r="B412" s="467" t="s">
        <v>668</v>
      </c>
      <c r="C412" s="467" t="s">
        <v>839</v>
      </c>
      <c r="D412" s="484" t="s">
        <v>1455</v>
      </c>
      <c r="E412" s="467" t="s">
        <v>1456</v>
      </c>
      <c r="F412" s="484" t="s">
        <v>1087</v>
      </c>
      <c r="G412" s="467" t="s">
        <v>1831</v>
      </c>
      <c r="H412" s="471"/>
      <c r="I412" s="471">
        <v>0</v>
      </c>
      <c r="J412" s="471">
        <v>0</v>
      </c>
      <c r="K412" s="471">
        <f t="shared" si="7"/>
        <v>0</v>
      </c>
      <c r="L412" s="472"/>
    </row>
    <row r="413" spans="1:12" x14ac:dyDescent="0.25">
      <c r="A413" s="467" t="s">
        <v>684</v>
      </c>
      <c r="B413" s="467" t="s">
        <v>668</v>
      </c>
      <c r="C413" s="467" t="s">
        <v>839</v>
      </c>
      <c r="D413" s="484" t="s">
        <v>1455</v>
      </c>
      <c r="E413" s="467" t="s">
        <v>1456</v>
      </c>
      <c r="F413" s="484" t="s">
        <v>1088</v>
      </c>
      <c r="G413" s="467" t="s">
        <v>1826</v>
      </c>
      <c r="H413" s="471"/>
      <c r="I413" s="471">
        <v>0</v>
      </c>
      <c r="J413" s="471">
        <v>0</v>
      </c>
      <c r="K413" s="471">
        <f t="shared" si="7"/>
        <v>0</v>
      </c>
      <c r="L413" s="472"/>
    </row>
    <row r="414" spans="1:12" x14ac:dyDescent="0.25">
      <c r="A414" s="467" t="s">
        <v>684</v>
      </c>
      <c r="B414" s="467" t="s">
        <v>668</v>
      </c>
      <c r="C414" s="467" t="s">
        <v>839</v>
      </c>
      <c r="D414" s="484" t="s">
        <v>1455</v>
      </c>
      <c r="E414" s="467" t="s">
        <v>1456</v>
      </c>
      <c r="F414" s="484" t="s">
        <v>1089</v>
      </c>
      <c r="G414" s="467" t="s">
        <v>1825</v>
      </c>
      <c r="H414" s="471"/>
      <c r="I414" s="471">
        <v>0</v>
      </c>
      <c r="J414" s="471">
        <v>0</v>
      </c>
      <c r="K414" s="471">
        <f t="shared" si="7"/>
        <v>0</v>
      </c>
      <c r="L414" s="472"/>
    </row>
    <row r="415" spans="1:12" x14ac:dyDescent="0.25">
      <c r="A415" s="467" t="s">
        <v>684</v>
      </c>
      <c r="B415" s="467" t="s">
        <v>668</v>
      </c>
      <c r="C415" s="467" t="s">
        <v>839</v>
      </c>
      <c r="D415" s="484" t="s">
        <v>1455</v>
      </c>
      <c r="E415" s="467" t="s">
        <v>1456</v>
      </c>
      <c r="F415" s="484" t="s">
        <v>1129</v>
      </c>
      <c r="G415" s="467" t="s">
        <v>2061</v>
      </c>
      <c r="H415" s="471"/>
      <c r="I415" s="471">
        <v>0</v>
      </c>
      <c r="J415" s="471">
        <v>0</v>
      </c>
      <c r="K415" s="471">
        <f t="shared" si="7"/>
        <v>0</v>
      </c>
      <c r="L415" s="472"/>
    </row>
    <row r="416" spans="1:12" x14ac:dyDescent="0.25">
      <c r="A416" s="467" t="s">
        <v>684</v>
      </c>
      <c r="B416" s="467" t="s">
        <v>668</v>
      </c>
      <c r="C416" s="467" t="s">
        <v>839</v>
      </c>
      <c r="D416" s="484" t="s">
        <v>1455</v>
      </c>
      <c r="E416" s="467" t="s">
        <v>1456</v>
      </c>
      <c r="F416" s="484" t="s">
        <v>988</v>
      </c>
      <c r="G416" s="467" t="s">
        <v>1781</v>
      </c>
      <c r="H416" s="471"/>
      <c r="I416" s="471">
        <v>0</v>
      </c>
      <c r="J416" s="471">
        <v>0</v>
      </c>
      <c r="K416" s="471">
        <f t="shared" si="7"/>
        <v>0</v>
      </c>
      <c r="L416" s="472"/>
    </row>
    <row r="417" spans="1:12" x14ac:dyDescent="0.25">
      <c r="A417" s="467" t="s">
        <v>684</v>
      </c>
      <c r="B417" s="467" t="s">
        <v>668</v>
      </c>
      <c r="C417" s="467" t="s">
        <v>839</v>
      </c>
      <c r="D417" s="484" t="s">
        <v>469</v>
      </c>
      <c r="E417" s="467" t="s">
        <v>1340</v>
      </c>
      <c r="F417" s="484" t="s">
        <v>1089</v>
      </c>
      <c r="G417" s="467" t="s">
        <v>1825</v>
      </c>
      <c r="H417" s="471"/>
      <c r="I417" s="471">
        <v>0</v>
      </c>
      <c r="J417" s="471">
        <v>0</v>
      </c>
      <c r="K417" s="471">
        <f t="shared" si="7"/>
        <v>0</v>
      </c>
      <c r="L417" s="472"/>
    </row>
    <row r="418" spans="1:12" x14ac:dyDescent="0.25">
      <c r="A418" s="467" t="s">
        <v>684</v>
      </c>
      <c r="B418" s="467" t="s">
        <v>668</v>
      </c>
      <c r="C418" s="467" t="s">
        <v>839</v>
      </c>
      <c r="D418" s="484" t="s">
        <v>470</v>
      </c>
      <c r="E418" s="467" t="s">
        <v>1457</v>
      </c>
      <c r="F418" s="484" t="s">
        <v>1848</v>
      </c>
      <c r="G418" s="467" t="s">
        <v>1849</v>
      </c>
      <c r="H418" s="471"/>
      <c r="I418" s="471">
        <v>0</v>
      </c>
      <c r="J418" s="471">
        <v>0</v>
      </c>
      <c r="K418" s="471">
        <f t="shared" si="7"/>
        <v>0</v>
      </c>
      <c r="L418" s="472"/>
    </row>
    <row r="419" spans="1:12" x14ac:dyDescent="0.25">
      <c r="A419" s="467" t="s">
        <v>684</v>
      </c>
      <c r="B419" s="467" t="s">
        <v>668</v>
      </c>
      <c r="C419" s="467" t="s">
        <v>839</v>
      </c>
      <c r="D419" s="484" t="s">
        <v>470</v>
      </c>
      <c r="E419" s="467" t="s">
        <v>1457</v>
      </c>
      <c r="F419" s="484" t="s">
        <v>1118</v>
      </c>
      <c r="G419" s="467" t="s">
        <v>1997</v>
      </c>
      <c r="H419" s="471"/>
      <c r="I419" s="471">
        <v>0</v>
      </c>
      <c r="J419" s="471">
        <v>0</v>
      </c>
      <c r="K419" s="471">
        <f t="shared" si="7"/>
        <v>0</v>
      </c>
      <c r="L419" s="472"/>
    </row>
    <row r="420" spans="1:12" x14ac:dyDescent="0.25">
      <c r="A420" s="467" t="s">
        <v>684</v>
      </c>
      <c r="B420" s="467" t="s">
        <v>668</v>
      </c>
      <c r="C420" s="467" t="s">
        <v>839</v>
      </c>
      <c r="D420" s="484" t="s">
        <v>470</v>
      </c>
      <c r="E420" s="467" t="s">
        <v>1457</v>
      </c>
      <c r="F420" s="484" t="s">
        <v>988</v>
      </c>
      <c r="G420" s="467" t="s">
        <v>1781</v>
      </c>
      <c r="H420" s="471"/>
      <c r="I420" s="471">
        <v>0</v>
      </c>
      <c r="J420" s="471">
        <v>0</v>
      </c>
      <c r="K420" s="471">
        <f t="shared" si="7"/>
        <v>0</v>
      </c>
      <c r="L420" s="472"/>
    </row>
    <row r="421" spans="1:12" x14ac:dyDescent="0.25">
      <c r="A421" s="467" t="s">
        <v>684</v>
      </c>
      <c r="B421" s="467" t="s">
        <v>668</v>
      </c>
      <c r="C421" s="467" t="s">
        <v>839</v>
      </c>
      <c r="D421" s="484" t="s">
        <v>2062</v>
      </c>
      <c r="E421" s="467" t="s">
        <v>2063</v>
      </c>
      <c r="F421" s="484" t="s">
        <v>22</v>
      </c>
      <c r="G421" s="467" t="s">
        <v>1737</v>
      </c>
      <c r="H421" s="471"/>
      <c r="I421" s="471">
        <v>0</v>
      </c>
      <c r="J421" s="471">
        <v>0</v>
      </c>
      <c r="K421" s="471">
        <f t="shared" si="7"/>
        <v>0</v>
      </c>
      <c r="L421" s="472"/>
    </row>
    <row r="422" spans="1:12" x14ac:dyDescent="0.25">
      <c r="A422" s="467" t="s">
        <v>684</v>
      </c>
      <c r="B422" s="467" t="s">
        <v>668</v>
      </c>
      <c r="C422" s="467" t="s">
        <v>839</v>
      </c>
      <c r="D422" s="484" t="s">
        <v>546</v>
      </c>
      <c r="E422" s="467" t="s">
        <v>543</v>
      </c>
      <c r="F422" s="484" t="s">
        <v>1104</v>
      </c>
      <c r="G422" s="467" t="s">
        <v>2064</v>
      </c>
      <c r="H422" s="471"/>
      <c r="I422" s="471">
        <v>0</v>
      </c>
      <c r="J422" s="471">
        <v>0</v>
      </c>
      <c r="K422" s="471">
        <f t="shared" si="7"/>
        <v>0</v>
      </c>
      <c r="L422" s="472"/>
    </row>
    <row r="423" spans="1:12" x14ac:dyDescent="0.25">
      <c r="A423" s="467" t="s">
        <v>684</v>
      </c>
      <c r="B423" s="467" t="s">
        <v>668</v>
      </c>
      <c r="C423" s="467" t="s">
        <v>839</v>
      </c>
      <c r="D423" s="484" t="s">
        <v>546</v>
      </c>
      <c r="E423" s="467" t="s">
        <v>543</v>
      </c>
      <c r="F423" s="484" t="s">
        <v>1118</v>
      </c>
      <c r="G423" s="467" t="s">
        <v>1997</v>
      </c>
      <c r="H423" s="471"/>
      <c r="I423" s="471">
        <v>0</v>
      </c>
      <c r="J423" s="471">
        <v>0</v>
      </c>
      <c r="K423" s="471">
        <f t="shared" si="7"/>
        <v>0</v>
      </c>
      <c r="L423" s="472"/>
    </row>
    <row r="424" spans="1:12" x14ac:dyDescent="0.25">
      <c r="A424" s="467" t="s">
        <v>684</v>
      </c>
      <c r="B424" s="467" t="s">
        <v>668</v>
      </c>
      <c r="C424" s="467" t="s">
        <v>839</v>
      </c>
      <c r="D424" s="484" t="s">
        <v>485</v>
      </c>
      <c r="E424" s="467" t="s">
        <v>1458</v>
      </c>
      <c r="F424" s="484" t="s">
        <v>1118</v>
      </c>
      <c r="G424" s="467" t="s">
        <v>1997</v>
      </c>
      <c r="H424" s="471"/>
      <c r="I424" s="471">
        <v>0</v>
      </c>
      <c r="J424" s="471">
        <v>0</v>
      </c>
      <c r="K424" s="471">
        <f t="shared" si="7"/>
        <v>0</v>
      </c>
      <c r="L424" s="472"/>
    </row>
    <row r="425" spans="1:12" x14ac:dyDescent="0.25">
      <c r="A425" s="467" t="s">
        <v>684</v>
      </c>
      <c r="B425" s="467" t="s">
        <v>668</v>
      </c>
      <c r="C425" s="467" t="s">
        <v>839</v>
      </c>
      <c r="D425" s="484" t="s">
        <v>2065</v>
      </c>
      <c r="E425" s="467" t="s">
        <v>2066</v>
      </c>
      <c r="F425" s="484" t="s">
        <v>2067</v>
      </c>
      <c r="G425" s="467" t="s">
        <v>2068</v>
      </c>
      <c r="H425" s="471"/>
      <c r="I425" s="471">
        <v>0</v>
      </c>
      <c r="J425" s="471">
        <v>0</v>
      </c>
      <c r="K425" s="471">
        <f t="shared" si="7"/>
        <v>0</v>
      </c>
      <c r="L425" s="472"/>
    </row>
    <row r="426" spans="1:12" x14ac:dyDescent="0.25">
      <c r="A426" s="467" t="s">
        <v>684</v>
      </c>
      <c r="B426" s="467" t="s">
        <v>668</v>
      </c>
      <c r="C426" s="467" t="s">
        <v>1294</v>
      </c>
      <c r="D426" s="484" t="s">
        <v>476</v>
      </c>
      <c r="E426" s="467" t="s">
        <v>477</v>
      </c>
      <c r="F426" s="484" t="s">
        <v>1118</v>
      </c>
      <c r="G426" s="467" t="s">
        <v>1997</v>
      </c>
      <c r="H426" s="471"/>
      <c r="I426" s="471">
        <v>0</v>
      </c>
      <c r="J426" s="471">
        <v>0</v>
      </c>
      <c r="K426" s="471">
        <f t="shared" si="7"/>
        <v>0</v>
      </c>
      <c r="L426" s="472"/>
    </row>
    <row r="427" spans="1:12" x14ac:dyDescent="0.25">
      <c r="A427" s="467" t="s">
        <v>684</v>
      </c>
      <c r="B427" s="467" t="s">
        <v>668</v>
      </c>
      <c r="C427" s="467" t="s">
        <v>1294</v>
      </c>
      <c r="D427" s="484" t="s">
        <v>756</v>
      </c>
      <c r="E427" s="467" t="s">
        <v>1460</v>
      </c>
      <c r="F427" s="484" t="s">
        <v>1092</v>
      </c>
      <c r="G427" s="467" t="s">
        <v>1829</v>
      </c>
      <c r="H427" s="471"/>
      <c r="I427" s="471">
        <v>0</v>
      </c>
      <c r="J427" s="471">
        <v>0</v>
      </c>
      <c r="K427" s="471">
        <f t="shared" si="7"/>
        <v>0</v>
      </c>
      <c r="L427" s="472"/>
    </row>
    <row r="428" spans="1:12" x14ac:dyDescent="0.25">
      <c r="A428" s="467" t="s">
        <v>684</v>
      </c>
      <c r="B428" s="467" t="s">
        <v>668</v>
      </c>
      <c r="C428" s="467" t="s">
        <v>1294</v>
      </c>
      <c r="D428" s="484" t="s">
        <v>478</v>
      </c>
      <c r="E428" s="467" t="s">
        <v>1459</v>
      </c>
      <c r="F428" s="484" t="s">
        <v>1118</v>
      </c>
      <c r="G428" s="467" t="s">
        <v>1997</v>
      </c>
      <c r="H428" s="471"/>
      <c r="I428" s="471">
        <v>0</v>
      </c>
      <c r="J428" s="471">
        <v>0</v>
      </c>
      <c r="K428" s="471">
        <f t="shared" si="7"/>
        <v>0</v>
      </c>
      <c r="L428" s="472"/>
    </row>
    <row r="429" spans="1:12" x14ac:dyDescent="0.25">
      <c r="A429" s="467" t="s">
        <v>684</v>
      </c>
      <c r="B429" s="467" t="s">
        <v>668</v>
      </c>
      <c r="C429" s="467" t="s">
        <v>1294</v>
      </c>
      <c r="D429" s="484" t="s">
        <v>486</v>
      </c>
      <c r="E429" s="467" t="s">
        <v>487</v>
      </c>
      <c r="F429" s="484" t="s">
        <v>1118</v>
      </c>
      <c r="G429" s="467" t="s">
        <v>1997</v>
      </c>
      <c r="H429" s="471"/>
      <c r="I429" s="471">
        <v>0</v>
      </c>
      <c r="J429" s="471">
        <v>0</v>
      </c>
      <c r="K429" s="471">
        <f t="shared" si="7"/>
        <v>0</v>
      </c>
      <c r="L429" s="472"/>
    </row>
    <row r="430" spans="1:12" x14ac:dyDescent="0.25">
      <c r="A430" s="467" t="s">
        <v>684</v>
      </c>
      <c r="B430" s="467" t="s">
        <v>668</v>
      </c>
      <c r="C430" s="467" t="s">
        <v>1077</v>
      </c>
      <c r="D430" s="484" t="s">
        <v>462</v>
      </c>
      <c r="E430" s="467" t="s">
        <v>1448</v>
      </c>
      <c r="F430" s="484" t="s">
        <v>1118</v>
      </c>
      <c r="G430" s="467" t="s">
        <v>1997</v>
      </c>
      <c r="H430" s="471"/>
      <c r="I430" s="471">
        <v>0</v>
      </c>
      <c r="J430" s="471">
        <v>330047</v>
      </c>
      <c r="K430" s="471">
        <f t="shared" si="7"/>
        <v>330047</v>
      </c>
      <c r="L430" s="472"/>
    </row>
    <row r="431" spans="1:12" x14ac:dyDescent="0.25">
      <c r="A431" s="467" t="s">
        <v>684</v>
      </c>
      <c r="B431" s="467" t="s">
        <v>668</v>
      </c>
      <c r="C431" s="467" t="s">
        <v>1077</v>
      </c>
      <c r="D431" s="484" t="s">
        <v>2069</v>
      </c>
      <c r="E431" s="467" t="s">
        <v>2070</v>
      </c>
      <c r="F431" s="484" t="s">
        <v>1118</v>
      </c>
      <c r="G431" s="467" t="s">
        <v>1997</v>
      </c>
      <c r="H431" s="471"/>
      <c r="I431" s="471">
        <v>0</v>
      </c>
      <c r="J431" s="471">
        <v>0</v>
      </c>
      <c r="K431" s="471">
        <f t="shared" si="7"/>
        <v>0</v>
      </c>
      <c r="L431" s="472"/>
    </row>
    <row r="432" spans="1:12" x14ac:dyDescent="0.25">
      <c r="A432" s="467" t="s">
        <v>684</v>
      </c>
      <c r="B432" s="467" t="s">
        <v>668</v>
      </c>
      <c r="C432" s="467" t="s">
        <v>1077</v>
      </c>
      <c r="D432" s="484" t="s">
        <v>482</v>
      </c>
      <c r="E432" s="467" t="s">
        <v>1463</v>
      </c>
      <c r="F432" s="484" t="s">
        <v>1118</v>
      </c>
      <c r="G432" s="467" t="s">
        <v>1997</v>
      </c>
      <c r="H432" s="471"/>
      <c r="I432" s="471">
        <v>0</v>
      </c>
      <c r="J432" s="471">
        <v>0</v>
      </c>
      <c r="K432" s="471">
        <f t="shared" si="7"/>
        <v>0</v>
      </c>
      <c r="L432" s="472"/>
    </row>
    <row r="433" spans="1:12" x14ac:dyDescent="0.25">
      <c r="A433" s="467" t="s">
        <v>684</v>
      </c>
      <c r="B433" s="467" t="s">
        <v>668</v>
      </c>
      <c r="C433" s="467" t="s">
        <v>1077</v>
      </c>
      <c r="D433" s="484" t="s">
        <v>1131</v>
      </c>
      <c r="E433" s="467" t="s">
        <v>1469</v>
      </c>
      <c r="F433" s="484" t="s">
        <v>986</v>
      </c>
      <c r="G433" s="467" t="s">
        <v>1681</v>
      </c>
      <c r="H433" s="471"/>
      <c r="I433" s="471">
        <v>0</v>
      </c>
      <c r="J433" s="471">
        <v>0</v>
      </c>
      <c r="K433" s="471">
        <f t="shared" si="7"/>
        <v>0</v>
      </c>
      <c r="L433" s="472"/>
    </row>
    <row r="434" spans="1:12" x14ac:dyDescent="0.25">
      <c r="A434" s="467" t="s">
        <v>684</v>
      </c>
      <c r="B434" s="467" t="s">
        <v>668</v>
      </c>
      <c r="C434" s="467" t="s">
        <v>1077</v>
      </c>
      <c r="D434" s="484" t="s">
        <v>1016</v>
      </c>
      <c r="E434" s="467" t="s">
        <v>1017</v>
      </c>
      <c r="F434" s="484" t="s">
        <v>1118</v>
      </c>
      <c r="G434" s="467" t="s">
        <v>1997</v>
      </c>
      <c r="H434" s="471"/>
      <c r="I434" s="471">
        <v>0</v>
      </c>
      <c r="J434" s="471">
        <v>0</v>
      </c>
      <c r="K434" s="471">
        <f t="shared" si="7"/>
        <v>0</v>
      </c>
      <c r="L434" s="472"/>
    </row>
    <row r="435" spans="1:12" x14ac:dyDescent="0.25">
      <c r="A435" s="467" t="s">
        <v>684</v>
      </c>
      <c r="B435" s="467" t="s">
        <v>668</v>
      </c>
      <c r="C435" s="467" t="s">
        <v>1077</v>
      </c>
      <c r="D435" s="484" t="s">
        <v>483</v>
      </c>
      <c r="E435" s="467" t="s">
        <v>484</v>
      </c>
      <c r="F435" s="484" t="s">
        <v>1118</v>
      </c>
      <c r="G435" s="467" t="s">
        <v>1997</v>
      </c>
      <c r="H435" s="471"/>
      <c r="I435" s="471">
        <v>0</v>
      </c>
      <c r="J435" s="471">
        <v>0</v>
      </c>
      <c r="K435" s="471">
        <f t="shared" si="7"/>
        <v>0</v>
      </c>
      <c r="L435" s="472"/>
    </row>
    <row r="436" spans="1:12" x14ac:dyDescent="0.25">
      <c r="A436" s="467" t="s">
        <v>684</v>
      </c>
      <c r="B436" s="467" t="s">
        <v>668</v>
      </c>
      <c r="C436" s="467" t="s">
        <v>1077</v>
      </c>
      <c r="D436" s="484" t="s">
        <v>485</v>
      </c>
      <c r="E436" s="467" t="s">
        <v>1458</v>
      </c>
      <c r="F436" s="484" t="s">
        <v>1118</v>
      </c>
      <c r="G436" s="467" t="s">
        <v>1997</v>
      </c>
      <c r="H436" s="471"/>
      <c r="I436" s="471">
        <v>0</v>
      </c>
      <c r="J436" s="471">
        <v>0</v>
      </c>
      <c r="K436" s="471">
        <f t="shared" si="7"/>
        <v>0</v>
      </c>
      <c r="L436" s="472"/>
    </row>
    <row r="437" spans="1:12" x14ac:dyDescent="0.25">
      <c r="A437" s="467" t="s">
        <v>684</v>
      </c>
      <c r="B437" s="467" t="s">
        <v>668</v>
      </c>
      <c r="C437" s="467" t="s">
        <v>1077</v>
      </c>
      <c r="D437" s="484" t="s">
        <v>1464</v>
      </c>
      <c r="E437" s="467" t="s">
        <v>1465</v>
      </c>
      <c r="F437" s="484" t="s">
        <v>1118</v>
      </c>
      <c r="G437" s="467" t="s">
        <v>1997</v>
      </c>
      <c r="H437" s="471"/>
      <c r="I437" s="471">
        <v>0</v>
      </c>
      <c r="J437" s="471">
        <v>0</v>
      </c>
      <c r="K437" s="471">
        <f t="shared" si="7"/>
        <v>0</v>
      </c>
      <c r="L437" s="472"/>
    </row>
    <row r="438" spans="1:12" x14ac:dyDescent="0.25">
      <c r="A438" s="467" t="s">
        <v>684</v>
      </c>
      <c r="B438" s="467" t="s">
        <v>668</v>
      </c>
      <c r="C438" s="467" t="s">
        <v>1077</v>
      </c>
      <c r="D438" s="484" t="s">
        <v>1461</v>
      </c>
      <c r="E438" s="467" t="s">
        <v>1462</v>
      </c>
      <c r="F438" s="484" t="s">
        <v>1320</v>
      </c>
      <c r="G438" s="467" t="s">
        <v>1734</v>
      </c>
      <c r="H438" s="471"/>
      <c r="I438" s="471">
        <v>0</v>
      </c>
      <c r="J438" s="471">
        <v>0</v>
      </c>
      <c r="K438" s="471">
        <f t="shared" si="7"/>
        <v>0</v>
      </c>
      <c r="L438" s="472"/>
    </row>
    <row r="439" spans="1:12" x14ac:dyDescent="0.25">
      <c r="A439" s="467" t="s">
        <v>684</v>
      </c>
      <c r="B439" s="467" t="s">
        <v>668</v>
      </c>
      <c r="C439" s="467" t="s">
        <v>840</v>
      </c>
      <c r="D439" s="484" t="s">
        <v>479</v>
      </c>
      <c r="E439" s="467" t="s">
        <v>1466</v>
      </c>
      <c r="F439" s="484" t="s">
        <v>1118</v>
      </c>
      <c r="G439" s="467" t="s">
        <v>1997</v>
      </c>
      <c r="H439" s="471"/>
      <c r="I439" s="471">
        <v>0</v>
      </c>
      <c r="J439" s="471">
        <v>0</v>
      </c>
      <c r="K439" s="471">
        <f t="shared" si="7"/>
        <v>0</v>
      </c>
      <c r="L439" s="472"/>
    </row>
    <row r="440" spans="1:12" x14ac:dyDescent="0.25">
      <c r="A440" s="467" t="s">
        <v>684</v>
      </c>
      <c r="B440" s="467" t="s">
        <v>668</v>
      </c>
      <c r="C440" s="467" t="s">
        <v>840</v>
      </c>
      <c r="D440" s="484" t="s">
        <v>480</v>
      </c>
      <c r="E440" s="467" t="s">
        <v>481</v>
      </c>
      <c r="F440" s="484" t="s">
        <v>1118</v>
      </c>
      <c r="G440" s="467" t="s">
        <v>1997</v>
      </c>
      <c r="H440" s="471"/>
      <c r="I440" s="471">
        <v>0</v>
      </c>
      <c r="J440" s="471">
        <v>0</v>
      </c>
      <c r="K440" s="471">
        <f t="shared" si="7"/>
        <v>0</v>
      </c>
      <c r="L440" s="472"/>
    </row>
    <row r="441" spans="1:12" x14ac:dyDescent="0.25">
      <c r="A441" s="467" t="s">
        <v>684</v>
      </c>
      <c r="B441" s="467" t="s">
        <v>668</v>
      </c>
      <c r="C441" s="467" t="s">
        <v>841</v>
      </c>
      <c r="D441" s="484" t="s">
        <v>755</v>
      </c>
      <c r="E441" s="467" t="s">
        <v>1467</v>
      </c>
      <c r="F441" s="484" t="s">
        <v>1118</v>
      </c>
      <c r="G441" s="467" t="s">
        <v>1997</v>
      </c>
      <c r="H441" s="471"/>
      <c r="I441" s="471">
        <v>0</v>
      </c>
      <c r="J441" s="471">
        <v>6600</v>
      </c>
      <c r="K441" s="471">
        <f t="shared" si="7"/>
        <v>6600</v>
      </c>
      <c r="L441" s="472"/>
    </row>
    <row r="442" spans="1:12" x14ac:dyDescent="0.25">
      <c r="A442" s="467" t="s">
        <v>684</v>
      </c>
      <c r="B442" s="467" t="s">
        <v>668</v>
      </c>
      <c r="C442" s="467" t="s">
        <v>841</v>
      </c>
      <c r="D442" s="484" t="s">
        <v>2071</v>
      </c>
      <c r="E442" s="467" t="s">
        <v>2072</v>
      </c>
      <c r="F442" s="484" t="s">
        <v>1118</v>
      </c>
      <c r="G442" s="467" t="s">
        <v>1997</v>
      </c>
      <c r="H442" s="471"/>
      <c r="I442" s="471">
        <v>0</v>
      </c>
      <c r="J442" s="471">
        <v>0</v>
      </c>
      <c r="K442" s="471">
        <f t="shared" si="7"/>
        <v>0</v>
      </c>
      <c r="L442" s="472"/>
    </row>
    <row r="443" spans="1:12" x14ac:dyDescent="0.25">
      <c r="A443" s="467" t="s">
        <v>684</v>
      </c>
      <c r="B443" s="467" t="s">
        <v>668</v>
      </c>
      <c r="C443" s="467" t="s">
        <v>841</v>
      </c>
      <c r="D443" s="484" t="s">
        <v>1130</v>
      </c>
      <c r="E443" s="467" t="s">
        <v>1468</v>
      </c>
      <c r="F443" s="484" t="s">
        <v>1118</v>
      </c>
      <c r="G443" s="467" t="s">
        <v>1997</v>
      </c>
      <c r="H443" s="471"/>
      <c r="I443" s="471">
        <v>0</v>
      </c>
      <c r="J443" s="471">
        <v>0</v>
      </c>
      <c r="K443" s="471">
        <f t="shared" si="7"/>
        <v>0</v>
      </c>
      <c r="L443" s="472"/>
    </row>
    <row r="444" spans="1:12" x14ac:dyDescent="0.25">
      <c r="A444" s="467" t="s">
        <v>684</v>
      </c>
      <c r="B444" s="467" t="s">
        <v>668</v>
      </c>
      <c r="C444" s="467" t="s">
        <v>841</v>
      </c>
      <c r="D444" s="484" t="s">
        <v>2073</v>
      </c>
      <c r="E444" s="467" t="s">
        <v>2074</v>
      </c>
      <c r="F444" s="484" t="s">
        <v>1118</v>
      </c>
      <c r="G444" s="467" t="s">
        <v>1997</v>
      </c>
      <c r="H444" s="471"/>
      <c r="I444" s="471">
        <v>0</v>
      </c>
      <c r="J444" s="471">
        <v>0</v>
      </c>
      <c r="K444" s="471">
        <f t="shared" si="7"/>
        <v>0</v>
      </c>
      <c r="L444" s="472"/>
    </row>
    <row r="445" spans="1:12" x14ac:dyDescent="0.25">
      <c r="A445" s="467" t="s">
        <v>684</v>
      </c>
      <c r="B445" s="467" t="s">
        <v>668</v>
      </c>
      <c r="C445" s="467" t="s">
        <v>841</v>
      </c>
      <c r="D445" s="484" t="s">
        <v>1131</v>
      </c>
      <c r="E445" s="467" t="s">
        <v>1469</v>
      </c>
      <c r="F445" s="484" t="s">
        <v>1118</v>
      </c>
      <c r="G445" s="467" t="s">
        <v>1997</v>
      </c>
      <c r="H445" s="471"/>
      <c r="I445" s="471">
        <v>0</v>
      </c>
      <c r="J445" s="471">
        <v>0</v>
      </c>
      <c r="K445" s="471">
        <f t="shared" si="7"/>
        <v>0</v>
      </c>
      <c r="L445" s="472"/>
    </row>
    <row r="446" spans="1:12" x14ac:dyDescent="0.25">
      <c r="A446" s="467" t="s">
        <v>684</v>
      </c>
      <c r="B446" s="467" t="s">
        <v>668</v>
      </c>
      <c r="C446" s="467" t="s">
        <v>841</v>
      </c>
      <c r="D446" s="484" t="s">
        <v>1132</v>
      </c>
      <c r="E446" s="467" t="s">
        <v>1470</v>
      </c>
      <c r="F446" s="484" t="s">
        <v>1118</v>
      </c>
      <c r="G446" s="467" t="s">
        <v>1997</v>
      </c>
      <c r="H446" s="471"/>
      <c r="I446" s="471">
        <v>0</v>
      </c>
      <c r="J446" s="471">
        <v>0</v>
      </c>
      <c r="K446" s="471">
        <f t="shared" si="7"/>
        <v>0</v>
      </c>
      <c r="L446" s="472"/>
    </row>
    <row r="447" spans="1:12" x14ac:dyDescent="0.25">
      <c r="A447" s="467" t="s">
        <v>684</v>
      </c>
      <c r="B447" s="467" t="s">
        <v>668</v>
      </c>
      <c r="C447" s="467" t="s">
        <v>841</v>
      </c>
      <c r="D447" s="484" t="s">
        <v>2065</v>
      </c>
      <c r="E447" s="467" t="s">
        <v>2066</v>
      </c>
      <c r="F447" s="484" t="s">
        <v>1118</v>
      </c>
      <c r="G447" s="467" t="s">
        <v>1997</v>
      </c>
      <c r="H447" s="471"/>
      <c r="I447" s="471">
        <v>0</v>
      </c>
      <c r="J447" s="471">
        <v>0</v>
      </c>
      <c r="K447" s="471">
        <f t="shared" si="7"/>
        <v>0</v>
      </c>
      <c r="L447" s="472"/>
    </row>
    <row r="448" spans="1:12" x14ac:dyDescent="0.25">
      <c r="A448" s="467" t="s">
        <v>684</v>
      </c>
      <c r="B448" s="467" t="s">
        <v>668</v>
      </c>
      <c r="C448" s="467" t="s">
        <v>842</v>
      </c>
      <c r="D448" s="484" t="s">
        <v>488</v>
      </c>
      <c r="E448" s="467" t="s">
        <v>1471</v>
      </c>
      <c r="F448" s="484" t="s">
        <v>1118</v>
      </c>
      <c r="G448" s="467" t="s">
        <v>1997</v>
      </c>
      <c r="H448" s="471"/>
      <c r="I448" s="471">
        <v>0</v>
      </c>
      <c r="J448" s="471">
        <v>0</v>
      </c>
      <c r="K448" s="471">
        <f t="shared" si="7"/>
        <v>0</v>
      </c>
      <c r="L448" s="472"/>
    </row>
    <row r="449" spans="1:12" x14ac:dyDescent="0.25">
      <c r="A449" s="467" t="s">
        <v>684</v>
      </c>
      <c r="B449" s="467" t="s">
        <v>668</v>
      </c>
      <c r="C449" s="467" t="s">
        <v>843</v>
      </c>
      <c r="D449" s="484" t="s">
        <v>545</v>
      </c>
      <c r="E449" s="467" t="s">
        <v>1472</v>
      </c>
      <c r="F449" s="484" t="s">
        <v>1118</v>
      </c>
      <c r="G449" s="467" t="s">
        <v>1997</v>
      </c>
      <c r="H449" s="471"/>
      <c r="I449" s="471">
        <v>0</v>
      </c>
      <c r="J449" s="471">
        <v>0</v>
      </c>
      <c r="K449" s="471">
        <f t="shared" ref="K449:K512" si="8">+H449+J449</f>
        <v>0</v>
      </c>
      <c r="L449" s="472"/>
    </row>
    <row r="450" spans="1:12" x14ac:dyDescent="0.25">
      <c r="A450" s="467" t="s">
        <v>684</v>
      </c>
      <c r="B450" s="467" t="s">
        <v>668</v>
      </c>
      <c r="C450" s="467" t="s">
        <v>843</v>
      </c>
      <c r="D450" s="484" t="s">
        <v>489</v>
      </c>
      <c r="E450" s="467" t="s">
        <v>1473</v>
      </c>
      <c r="F450" s="484" t="s">
        <v>792</v>
      </c>
      <c r="G450" s="467" t="s">
        <v>1727</v>
      </c>
      <c r="H450" s="471"/>
      <c r="I450" s="471">
        <v>0</v>
      </c>
      <c r="J450" s="471">
        <v>0</v>
      </c>
      <c r="K450" s="471">
        <f t="shared" si="8"/>
        <v>0</v>
      </c>
      <c r="L450" s="472"/>
    </row>
    <row r="451" spans="1:12" x14ac:dyDescent="0.25">
      <c r="A451" s="467" t="s">
        <v>684</v>
      </c>
      <c r="B451" s="467" t="s">
        <v>668</v>
      </c>
      <c r="C451" s="467" t="s">
        <v>845</v>
      </c>
      <c r="D451" s="484" t="s">
        <v>2075</v>
      </c>
      <c r="E451" s="467" t="s">
        <v>2076</v>
      </c>
      <c r="F451" s="484" t="s">
        <v>1118</v>
      </c>
      <c r="G451" s="467" t="s">
        <v>1997</v>
      </c>
      <c r="H451" s="471"/>
      <c r="I451" s="471">
        <v>0</v>
      </c>
      <c r="J451" s="471">
        <v>0</v>
      </c>
      <c r="K451" s="471">
        <f t="shared" si="8"/>
        <v>0</v>
      </c>
      <c r="L451" s="472"/>
    </row>
    <row r="452" spans="1:12" x14ac:dyDescent="0.25">
      <c r="A452" s="467" t="s">
        <v>684</v>
      </c>
      <c r="B452" s="467" t="s">
        <v>668</v>
      </c>
      <c r="C452" s="467" t="s">
        <v>845</v>
      </c>
      <c r="D452" s="484" t="s">
        <v>490</v>
      </c>
      <c r="E452" s="467" t="s">
        <v>491</v>
      </c>
      <c r="F452" s="484" t="s">
        <v>110</v>
      </c>
      <c r="G452" s="467" t="s">
        <v>1778</v>
      </c>
      <c r="H452" s="471"/>
      <c r="I452" s="471">
        <v>0</v>
      </c>
      <c r="J452" s="471">
        <v>0</v>
      </c>
      <c r="K452" s="471">
        <f t="shared" si="8"/>
        <v>0</v>
      </c>
      <c r="L452" s="472"/>
    </row>
    <row r="453" spans="1:12" x14ac:dyDescent="0.25">
      <c r="A453" s="467" t="s">
        <v>684</v>
      </c>
      <c r="B453" s="467" t="s">
        <v>668</v>
      </c>
      <c r="C453" s="467" t="s">
        <v>845</v>
      </c>
      <c r="D453" s="484" t="s">
        <v>493</v>
      </c>
      <c r="E453" s="467" t="s">
        <v>494</v>
      </c>
      <c r="F453" s="484" t="s">
        <v>1118</v>
      </c>
      <c r="G453" s="467" t="s">
        <v>1997</v>
      </c>
      <c r="H453" s="471"/>
      <c r="I453" s="471">
        <v>0</v>
      </c>
      <c r="J453" s="471">
        <v>0</v>
      </c>
      <c r="K453" s="471">
        <f t="shared" si="8"/>
        <v>0</v>
      </c>
      <c r="L453" s="472"/>
    </row>
    <row r="454" spans="1:12" x14ac:dyDescent="0.25">
      <c r="A454" s="467" t="s">
        <v>684</v>
      </c>
      <c r="B454" s="467" t="s">
        <v>668</v>
      </c>
      <c r="C454" s="467" t="s">
        <v>1256</v>
      </c>
      <c r="D454" s="484" t="s">
        <v>2077</v>
      </c>
      <c r="E454" s="467" t="s">
        <v>2078</v>
      </c>
      <c r="F454" s="484" t="s">
        <v>1229</v>
      </c>
      <c r="G454" s="467" t="s">
        <v>1737</v>
      </c>
      <c r="H454" s="471"/>
      <c r="I454" s="471">
        <v>0</v>
      </c>
      <c r="J454" s="471">
        <v>0</v>
      </c>
      <c r="K454" s="471">
        <f t="shared" si="8"/>
        <v>0</v>
      </c>
      <c r="L454" s="472"/>
    </row>
    <row r="455" spans="1:12" x14ac:dyDescent="0.25">
      <c r="A455" s="467" t="s">
        <v>684</v>
      </c>
      <c r="B455" s="467" t="s">
        <v>679</v>
      </c>
      <c r="C455" s="467" t="s">
        <v>832</v>
      </c>
      <c r="D455" s="484" t="s">
        <v>706</v>
      </c>
      <c r="E455" s="467" t="s">
        <v>1281</v>
      </c>
      <c r="F455" s="484" t="s">
        <v>1111</v>
      </c>
      <c r="G455" s="467" t="s">
        <v>1981</v>
      </c>
      <c r="H455" s="471"/>
      <c r="I455" s="471">
        <v>0</v>
      </c>
      <c r="J455" s="471">
        <v>330047</v>
      </c>
      <c r="K455" s="471">
        <f t="shared" si="8"/>
        <v>330047</v>
      </c>
      <c r="L455" s="472"/>
    </row>
    <row r="456" spans="1:12" x14ac:dyDescent="0.25">
      <c r="A456" s="467" t="s">
        <v>684</v>
      </c>
      <c r="B456" s="467" t="s">
        <v>679</v>
      </c>
      <c r="C456" s="467" t="s">
        <v>1294</v>
      </c>
      <c r="D456" s="484" t="s">
        <v>706</v>
      </c>
      <c r="E456" s="467" t="s">
        <v>1281</v>
      </c>
      <c r="F456" s="484" t="s">
        <v>1111</v>
      </c>
      <c r="G456" s="467" t="s">
        <v>1981</v>
      </c>
      <c r="H456" s="471"/>
      <c r="I456" s="471">
        <v>0</v>
      </c>
      <c r="J456" s="471">
        <v>0</v>
      </c>
      <c r="K456" s="471">
        <f t="shared" si="8"/>
        <v>0</v>
      </c>
      <c r="L456" s="472"/>
    </row>
    <row r="457" spans="1:12" x14ac:dyDescent="0.25">
      <c r="A457" s="467" t="s">
        <v>684</v>
      </c>
      <c r="B457" s="467" t="s">
        <v>679</v>
      </c>
      <c r="C457" s="467"/>
      <c r="D457" s="484" t="s">
        <v>766</v>
      </c>
      <c r="E457" s="467" t="s">
        <v>767</v>
      </c>
      <c r="F457" s="484" t="s">
        <v>1133</v>
      </c>
      <c r="G457" s="467" t="s">
        <v>767</v>
      </c>
      <c r="H457" s="471"/>
      <c r="I457" s="471">
        <v>0</v>
      </c>
      <c r="J457" s="471">
        <v>0</v>
      </c>
      <c r="K457" s="471">
        <f t="shared" si="8"/>
        <v>0</v>
      </c>
      <c r="L457" s="472"/>
    </row>
    <row r="458" spans="1:12" x14ac:dyDescent="0.25">
      <c r="A458" s="467" t="s">
        <v>684</v>
      </c>
      <c r="B458" s="467" t="s">
        <v>679</v>
      </c>
      <c r="C458" s="467"/>
      <c r="D458" s="484" t="s">
        <v>731</v>
      </c>
      <c r="E458" s="467" t="s">
        <v>1474</v>
      </c>
      <c r="F458" s="484" t="s">
        <v>1134</v>
      </c>
      <c r="G458" s="467" t="s">
        <v>732</v>
      </c>
      <c r="H458" s="471"/>
      <c r="I458" s="471">
        <v>0</v>
      </c>
      <c r="J458" s="471">
        <v>0</v>
      </c>
      <c r="K458" s="471">
        <f t="shared" si="8"/>
        <v>0</v>
      </c>
      <c r="L458" s="472"/>
    </row>
    <row r="459" spans="1:12" x14ac:dyDescent="0.25">
      <c r="A459" s="467" t="s">
        <v>684</v>
      </c>
      <c r="B459" s="467" t="s">
        <v>679</v>
      </c>
      <c r="C459" s="467"/>
      <c r="D459" s="484" t="s">
        <v>733</v>
      </c>
      <c r="E459" s="467" t="s">
        <v>1475</v>
      </c>
      <c r="F459" s="484" t="s">
        <v>1135</v>
      </c>
      <c r="G459" s="467" t="s">
        <v>734</v>
      </c>
      <c r="H459" s="471"/>
      <c r="I459" s="471">
        <v>0</v>
      </c>
      <c r="J459" s="471">
        <v>0</v>
      </c>
      <c r="K459" s="471">
        <f t="shared" si="8"/>
        <v>0</v>
      </c>
      <c r="L459" s="472"/>
    </row>
    <row r="460" spans="1:12" x14ac:dyDescent="0.25">
      <c r="A460" s="467" t="s">
        <v>684</v>
      </c>
      <c r="B460" s="467" t="s">
        <v>679</v>
      </c>
      <c r="C460" s="467"/>
      <c r="D460" s="484" t="s">
        <v>761</v>
      </c>
      <c r="E460" s="467" t="s">
        <v>150</v>
      </c>
      <c r="F460" s="484" t="s">
        <v>1137</v>
      </c>
      <c r="G460" s="467" t="s">
        <v>2022</v>
      </c>
      <c r="H460" s="471"/>
      <c r="I460" s="471">
        <v>0</v>
      </c>
      <c r="J460" s="471">
        <v>0</v>
      </c>
      <c r="K460" s="471">
        <f t="shared" si="8"/>
        <v>0</v>
      </c>
      <c r="L460" s="472"/>
    </row>
    <row r="461" spans="1:12" x14ac:dyDescent="0.25">
      <c r="A461" s="467" t="s">
        <v>684</v>
      </c>
      <c r="B461" s="467" t="s">
        <v>679</v>
      </c>
      <c r="C461" s="467"/>
      <c r="D461" s="484" t="s">
        <v>762</v>
      </c>
      <c r="E461" s="467" t="s">
        <v>763</v>
      </c>
      <c r="F461" s="484" t="s">
        <v>807</v>
      </c>
      <c r="G461" s="467" t="s">
        <v>1797</v>
      </c>
      <c r="H461" s="471"/>
      <c r="I461" s="471">
        <v>0</v>
      </c>
      <c r="J461" s="471">
        <v>0</v>
      </c>
      <c r="K461" s="471">
        <f t="shared" si="8"/>
        <v>0</v>
      </c>
      <c r="L461" s="472"/>
    </row>
    <row r="462" spans="1:12" x14ac:dyDescent="0.25">
      <c r="A462" s="467" t="s">
        <v>684</v>
      </c>
      <c r="B462" s="467" t="s">
        <v>679</v>
      </c>
      <c r="C462" s="467"/>
      <c r="D462" s="484" t="s">
        <v>764</v>
      </c>
      <c r="E462" s="467" t="s">
        <v>823</v>
      </c>
      <c r="F462" s="484" t="s">
        <v>807</v>
      </c>
      <c r="G462" s="467" t="s">
        <v>1797</v>
      </c>
      <c r="H462" s="471"/>
      <c r="I462" s="471">
        <v>0</v>
      </c>
      <c r="J462" s="471">
        <v>0</v>
      </c>
      <c r="K462" s="471">
        <f t="shared" si="8"/>
        <v>0</v>
      </c>
      <c r="L462" s="472"/>
    </row>
    <row r="463" spans="1:12" x14ac:dyDescent="0.25">
      <c r="A463" s="467" t="s">
        <v>684</v>
      </c>
      <c r="B463" s="467" t="s">
        <v>679</v>
      </c>
      <c r="C463" s="467"/>
      <c r="D463" s="484" t="s">
        <v>1138</v>
      </c>
      <c r="E463" s="467" t="s">
        <v>1346</v>
      </c>
      <c r="F463" s="484" t="s">
        <v>807</v>
      </c>
      <c r="G463" s="467" t="s">
        <v>1797</v>
      </c>
      <c r="H463" s="471"/>
      <c r="I463" s="471">
        <v>0</v>
      </c>
      <c r="J463" s="471">
        <v>0</v>
      </c>
      <c r="K463" s="471">
        <f t="shared" si="8"/>
        <v>0</v>
      </c>
      <c r="L463" s="472"/>
    </row>
    <row r="464" spans="1:12" x14ac:dyDescent="0.25">
      <c r="A464" s="467" t="s">
        <v>684</v>
      </c>
      <c r="B464" s="467" t="s">
        <v>679</v>
      </c>
      <c r="C464" s="467"/>
      <c r="D464" s="484" t="s">
        <v>744</v>
      </c>
      <c r="E464" s="467" t="s">
        <v>1476</v>
      </c>
      <c r="F464" s="484" t="s">
        <v>1140</v>
      </c>
      <c r="G464" s="467" t="s">
        <v>2079</v>
      </c>
      <c r="H464" s="471"/>
      <c r="I464" s="471">
        <v>0</v>
      </c>
      <c r="J464" s="471">
        <v>0</v>
      </c>
      <c r="K464" s="471">
        <f t="shared" si="8"/>
        <v>0</v>
      </c>
      <c r="L464" s="472"/>
    </row>
    <row r="465" spans="1:12" x14ac:dyDescent="0.25">
      <c r="A465" s="467" t="s">
        <v>684</v>
      </c>
      <c r="B465" s="467" t="s">
        <v>679</v>
      </c>
      <c r="C465" s="467"/>
      <c r="D465" s="484" t="s">
        <v>745</v>
      </c>
      <c r="E465" s="467" t="s">
        <v>1477</v>
      </c>
      <c r="F465" s="484" t="s">
        <v>1140</v>
      </c>
      <c r="G465" s="467" t="s">
        <v>2079</v>
      </c>
      <c r="H465" s="471"/>
      <c r="I465" s="471">
        <v>0</v>
      </c>
      <c r="J465" s="471">
        <v>0</v>
      </c>
      <c r="K465" s="471">
        <f t="shared" si="8"/>
        <v>0</v>
      </c>
      <c r="L465" s="472"/>
    </row>
    <row r="466" spans="1:12" x14ac:dyDescent="0.25">
      <c r="A466" s="467" t="s">
        <v>684</v>
      </c>
      <c r="B466" s="467" t="s">
        <v>679</v>
      </c>
      <c r="C466" s="467"/>
      <c r="D466" s="484" t="s">
        <v>746</v>
      </c>
      <c r="E466" s="467" t="s">
        <v>1478</v>
      </c>
      <c r="F466" s="484" t="s">
        <v>1140</v>
      </c>
      <c r="G466" s="467" t="s">
        <v>2079</v>
      </c>
      <c r="H466" s="471"/>
      <c r="I466" s="471">
        <v>0</v>
      </c>
      <c r="J466" s="471">
        <v>0</v>
      </c>
      <c r="K466" s="471">
        <f t="shared" si="8"/>
        <v>0</v>
      </c>
      <c r="L466" s="472"/>
    </row>
    <row r="467" spans="1:12" x14ac:dyDescent="0.25">
      <c r="A467" s="467" t="s">
        <v>684</v>
      </c>
      <c r="B467" s="467" t="s">
        <v>679</v>
      </c>
      <c r="C467" s="467"/>
      <c r="D467" s="484" t="s">
        <v>747</v>
      </c>
      <c r="E467" s="467" t="s">
        <v>1479</v>
      </c>
      <c r="F467" s="484" t="s">
        <v>1140</v>
      </c>
      <c r="G467" s="467" t="s">
        <v>2079</v>
      </c>
      <c r="H467" s="471"/>
      <c r="I467" s="471">
        <v>0</v>
      </c>
      <c r="J467" s="471">
        <v>0</v>
      </c>
      <c r="K467" s="471">
        <f t="shared" si="8"/>
        <v>0</v>
      </c>
      <c r="L467" s="472"/>
    </row>
    <row r="468" spans="1:12" x14ac:dyDescent="0.25">
      <c r="A468" s="467" t="s">
        <v>684</v>
      </c>
      <c r="B468" s="467" t="s">
        <v>679</v>
      </c>
      <c r="C468" s="467"/>
      <c r="D468" s="484" t="s">
        <v>748</v>
      </c>
      <c r="E468" s="467" t="s">
        <v>824</v>
      </c>
      <c r="F468" s="484" t="s">
        <v>1140</v>
      </c>
      <c r="G468" s="467" t="s">
        <v>2079</v>
      </c>
      <c r="H468" s="471"/>
      <c r="I468" s="471">
        <v>0</v>
      </c>
      <c r="J468" s="471">
        <v>0</v>
      </c>
      <c r="K468" s="471">
        <f t="shared" si="8"/>
        <v>0</v>
      </c>
      <c r="L468" s="472"/>
    </row>
    <row r="469" spans="1:12" x14ac:dyDescent="0.25">
      <c r="A469" s="467" t="s">
        <v>684</v>
      </c>
      <c r="B469" s="467" t="s">
        <v>679</v>
      </c>
      <c r="C469" s="467"/>
      <c r="D469" s="484" t="s">
        <v>2080</v>
      </c>
      <c r="E469" s="467" t="s">
        <v>2081</v>
      </c>
      <c r="F469" s="484" t="s">
        <v>1140</v>
      </c>
      <c r="G469" s="467" t="s">
        <v>2079</v>
      </c>
      <c r="H469" s="471"/>
      <c r="I469" s="471">
        <v>0</v>
      </c>
      <c r="J469" s="471">
        <v>0</v>
      </c>
      <c r="K469" s="471">
        <f t="shared" si="8"/>
        <v>0</v>
      </c>
      <c r="L469" s="472"/>
    </row>
    <row r="470" spans="1:12" x14ac:dyDescent="0.25">
      <c r="A470" s="467" t="s">
        <v>684</v>
      </c>
      <c r="B470" s="467" t="s">
        <v>679</v>
      </c>
      <c r="C470" s="467"/>
      <c r="D470" s="484" t="s">
        <v>749</v>
      </c>
      <c r="E470" s="467" t="s">
        <v>1480</v>
      </c>
      <c r="F470" s="484" t="s">
        <v>1140</v>
      </c>
      <c r="G470" s="467" t="s">
        <v>2079</v>
      </c>
      <c r="H470" s="471"/>
      <c r="I470" s="471">
        <v>0</v>
      </c>
      <c r="J470" s="471">
        <v>0</v>
      </c>
      <c r="K470" s="471">
        <f t="shared" si="8"/>
        <v>0</v>
      </c>
      <c r="L470" s="472"/>
    </row>
    <row r="471" spans="1:12" x14ac:dyDescent="0.25">
      <c r="A471" s="467" t="s">
        <v>684</v>
      </c>
      <c r="B471" s="467" t="s">
        <v>679</v>
      </c>
      <c r="C471" s="467"/>
      <c r="D471" s="484" t="s">
        <v>750</v>
      </c>
      <c r="E471" s="467" t="s">
        <v>1481</v>
      </c>
      <c r="F471" s="484" t="s">
        <v>1140</v>
      </c>
      <c r="G471" s="467" t="s">
        <v>2079</v>
      </c>
      <c r="H471" s="471"/>
      <c r="I471" s="471">
        <v>0</v>
      </c>
      <c r="J471" s="471">
        <v>0</v>
      </c>
      <c r="K471" s="471">
        <f t="shared" si="8"/>
        <v>0</v>
      </c>
      <c r="L471" s="472"/>
    </row>
    <row r="472" spans="1:12" x14ac:dyDescent="0.25">
      <c r="A472" s="467" t="s">
        <v>684</v>
      </c>
      <c r="B472" s="467" t="s">
        <v>679</v>
      </c>
      <c r="C472" s="467"/>
      <c r="D472" s="484" t="s">
        <v>1482</v>
      </c>
      <c r="E472" s="467" t="s">
        <v>1483</v>
      </c>
      <c r="F472" s="484" t="s">
        <v>1140</v>
      </c>
      <c r="G472" s="467" t="s">
        <v>2079</v>
      </c>
      <c r="H472" s="471"/>
      <c r="I472" s="471">
        <v>0</v>
      </c>
      <c r="J472" s="471">
        <v>0</v>
      </c>
      <c r="K472" s="471">
        <f t="shared" si="8"/>
        <v>0</v>
      </c>
      <c r="L472" s="472"/>
    </row>
    <row r="473" spans="1:12" x14ac:dyDescent="0.25">
      <c r="A473" s="467" t="s">
        <v>684</v>
      </c>
      <c r="B473" s="467" t="s">
        <v>679</v>
      </c>
      <c r="C473" s="467"/>
      <c r="D473" s="484" t="s">
        <v>751</v>
      </c>
      <c r="E473" s="467" t="s">
        <v>1484</v>
      </c>
      <c r="F473" s="484" t="s">
        <v>1140</v>
      </c>
      <c r="G473" s="467" t="s">
        <v>2079</v>
      </c>
      <c r="H473" s="471"/>
      <c r="I473" s="471">
        <v>0</v>
      </c>
      <c r="J473" s="471">
        <v>0</v>
      </c>
      <c r="K473" s="471">
        <f t="shared" si="8"/>
        <v>0</v>
      </c>
      <c r="L473" s="472"/>
    </row>
    <row r="474" spans="1:12" x14ac:dyDescent="0.25">
      <c r="A474" s="467" t="s">
        <v>684</v>
      </c>
      <c r="B474" s="467" t="s">
        <v>679</v>
      </c>
      <c r="C474" s="467"/>
      <c r="D474" s="484" t="s">
        <v>825</v>
      </c>
      <c r="E474" s="467" t="s">
        <v>826</v>
      </c>
      <c r="F474" s="484" t="s">
        <v>1140</v>
      </c>
      <c r="G474" s="467" t="s">
        <v>2079</v>
      </c>
      <c r="H474" s="471"/>
      <c r="I474" s="471">
        <v>0</v>
      </c>
      <c r="J474" s="471">
        <v>0</v>
      </c>
      <c r="K474" s="471">
        <f t="shared" si="8"/>
        <v>0</v>
      </c>
      <c r="L474" s="472"/>
    </row>
    <row r="475" spans="1:12" x14ac:dyDescent="0.25">
      <c r="A475" s="467" t="s">
        <v>684</v>
      </c>
      <c r="B475" s="467" t="s">
        <v>679</v>
      </c>
      <c r="C475" s="467"/>
      <c r="D475" s="484" t="s">
        <v>752</v>
      </c>
      <c r="E475" s="467" t="s">
        <v>827</v>
      </c>
      <c r="F475" s="484" t="s">
        <v>1140</v>
      </c>
      <c r="G475" s="467" t="s">
        <v>2079</v>
      </c>
      <c r="H475" s="471"/>
      <c r="I475" s="471">
        <v>0</v>
      </c>
      <c r="J475" s="471">
        <v>0</v>
      </c>
      <c r="K475" s="471">
        <f t="shared" si="8"/>
        <v>0</v>
      </c>
      <c r="L475" s="472"/>
    </row>
    <row r="476" spans="1:12" x14ac:dyDescent="0.25">
      <c r="A476" s="467" t="s">
        <v>684</v>
      </c>
      <c r="B476" s="467" t="s">
        <v>679</v>
      </c>
      <c r="C476" s="467"/>
      <c r="D476" s="484" t="s">
        <v>753</v>
      </c>
      <c r="E476" s="467" t="s">
        <v>828</v>
      </c>
      <c r="F476" s="484" t="s">
        <v>1140</v>
      </c>
      <c r="G476" s="467" t="s">
        <v>2079</v>
      </c>
      <c r="H476" s="471"/>
      <c r="I476" s="471">
        <v>0</v>
      </c>
      <c r="J476" s="471">
        <v>0</v>
      </c>
      <c r="K476" s="471">
        <f t="shared" si="8"/>
        <v>0</v>
      </c>
      <c r="L476" s="472"/>
    </row>
    <row r="477" spans="1:12" x14ac:dyDescent="0.25">
      <c r="A477" s="467" t="s">
        <v>684</v>
      </c>
      <c r="B477" s="467" t="s">
        <v>679</v>
      </c>
      <c r="C477" s="467"/>
      <c r="D477" s="484" t="s">
        <v>1019</v>
      </c>
      <c r="E477" s="467" t="s">
        <v>1020</v>
      </c>
      <c r="F477" s="484" t="s">
        <v>1140</v>
      </c>
      <c r="G477" s="467" t="s">
        <v>2079</v>
      </c>
      <c r="H477" s="471"/>
      <c r="I477" s="471">
        <v>0</v>
      </c>
      <c r="J477" s="471">
        <v>0</v>
      </c>
      <c r="K477" s="471">
        <f t="shared" si="8"/>
        <v>0</v>
      </c>
      <c r="L477" s="472"/>
    </row>
    <row r="478" spans="1:12" x14ac:dyDescent="0.25">
      <c r="A478" s="467" t="s">
        <v>684</v>
      </c>
      <c r="B478" s="467" t="s">
        <v>679</v>
      </c>
      <c r="C478" s="467"/>
      <c r="D478" s="484" t="s">
        <v>1021</v>
      </c>
      <c r="E478" s="467" t="s">
        <v>1022</v>
      </c>
      <c r="F478" s="484" t="s">
        <v>1140</v>
      </c>
      <c r="G478" s="467" t="s">
        <v>2079</v>
      </c>
      <c r="H478" s="471"/>
      <c r="I478" s="471">
        <v>0</v>
      </c>
      <c r="J478" s="471">
        <v>0</v>
      </c>
      <c r="K478" s="471">
        <f t="shared" si="8"/>
        <v>0</v>
      </c>
      <c r="L478" s="472"/>
    </row>
    <row r="479" spans="1:12" x14ac:dyDescent="0.25">
      <c r="A479" s="467" t="s">
        <v>684</v>
      </c>
      <c r="B479" s="467" t="s">
        <v>679</v>
      </c>
      <c r="C479" s="467"/>
      <c r="D479" s="484" t="s">
        <v>1023</v>
      </c>
      <c r="E479" s="467" t="s">
        <v>1485</v>
      </c>
      <c r="F479" s="484" t="s">
        <v>1140</v>
      </c>
      <c r="G479" s="467" t="s">
        <v>2079</v>
      </c>
      <c r="H479" s="471"/>
      <c r="I479" s="471">
        <v>0</v>
      </c>
      <c r="J479" s="471">
        <v>0</v>
      </c>
      <c r="K479" s="471">
        <f t="shared" si="8"/>
        <v>0</v>
      </c>
      <c r="L479" s="472"/>
    </row>
    <row r="480" spans="1:12" x14ac:dyDescent="0.25">
      <c r="A480" s="467" t="s">
        <v>684</v>
      </c>
      <c r="B480" s="467" t="s">
        <v>679</v>
      </c>
      <c r="C480" s="467"/>
      <c r="D480" s="484" t="s">
        <v>2082</v>
      </c>
      <c r="E480" s="467" t="s">
        <v>2083</v>
      </c>
      <c r="F480" s="484" t="s">
        <v>1140</v>
      </c>
      <c r="G480" s="467" t="s">
        <v>2079</v>
      </c>
      <c r="H480" s="471"/>
      <c r="I480" s="471">
        <v>0</v>
      </c>
      <c r="J480" s="471">
        <v>0</v>
      </c>
      <c r="K480" s="471">
        <f t="shared" si="8"/>
        <v>0</v>
      </c>
      <c r="L480" s="472"/>
    </row>
    <row r="481" spans="1:12" x14ac:dyDescent="0.25">
      <c r="A481" s="467" t="s">
        <v>684</v>
      </c>
      <c r="B481" s="467" t="s">
        <v>679</v>
      </c>
      <c r="C481" s="467"/>
      <c r="D481" s="484" t="s">
        <v>2084</v>
      </c>
      <c r="E481" s="467" t="s">
        <v>2085</v>
      </c>
      <c r="F481" s="484" t="s">
        <v>1140</v>
      </c>
      <c r="G481" s="467" t="s">
        <v>2079</v>
      </c>
      <c r="H481" s="471"/>
      <c r="I481" s="471">
        <v>0</v>
      </c>
      <c r="J481" s="471">
        <v>0</v>
      </c>
      <c r="K481" s="471">
        <f t="shared" si="8"/>
        <v>0</v>
      </c>
      <c r="L481" s="472"/>
    </row>
    <row r="482" spans="1:12" x14ac:dyDescent="0.25">
      <c r="A482" s="467" t="s">
        <v>684</v>
      </c>
      <c r="B482" s="467" t="s">
        <v>679</v>
      </c>
      <c r="C482" s="467"/>
      <c r="D482" s="484" t="s">
        <v>2086</v>
      </c>
      <c r="E482" s="467" t="s">
        <v>2087</v>
      </c>
      <c r="F482" s="484" t="s">
        <v>1140</v>
      </c>
      <c r="G482" s="467" t="s">
        <v>2079</v>
      </c>
      <c r="H482" s="471"/>
      <c r="I482" s="471">
        <v>0</v>
      </c>
      <c r="J482" s="471">
        <v>0</v>
      </c>
      <c r="K482" s="471">
        <f t="shared" si="8"/>
        <v>0</v>
      </c>
      <c r="L482" s="472"/>
    </row>
    <row r="483" spans="1:12" x14ac:dyDescent="0.25">
      <c r="A483" s="467" t="s">
        <v>684</v>
      </c>
      <c r="B483" s="467" t="s">
        <v>679</v>
      </c>
      <c r="C483" s="467"/>
      <c r="D483" s="484" t="s">
        <v>754</v>
      </c>
      <c r="E483" s="467" t="s">
        <v>1486</v>
      </c>
      <c r="F483" s="484" t="s">
        <v>1141</v>
      </c>
      <c r="G483" s="467" t="s">
        <v>1486</v>
      </c>
      <c r="H483" s="471"/>
      <c r="I483" s="471">
        <v>0</v>
      </c>
      <c r="J483" s="471">
        <v>0</v>
      </c>
      <c r="K483" s="471">
        <f t="shared" si="8"/>
        <v>0</v>
      </c>
      <c r="L483" s="472"/>
    </row>
    <row r="484" spans="1:12" x14ac:dyDescent="0.25">
      <c r="A484" s="467" t="s">
        <v>684</v>
      </c>
      <c r="B484" s="467" t="s">
        <v>679</v>
      </c>
      <c r="C484" s="467"/>
      <c r="D484" s="484" t="s">
        <v>757</v>
      </c>
      <c r="E484" s="467" t="s">
        <v>1487</v>
      </c>
      <c r="F484" s="484" t="s">
        <v>640</v>
      </c>
      <c r="G484" s="467" t="s">
        <v>1803</v>
      </c>
      <c r="H484" s="471"/>
      <c r="I484" s="471">
        <v>0</v>
      </c>
      <c r="J484" s="471">
        <v>6600</v>
      </c>
      <c r="K484" s="471">
        <f t="shared" si="8"/>
        <v>6600</v>
      </c>
      <c r="L484" s="472"/>
    </row>
    <row r="485" spans="1:12" x14ac:dyDescent="0.25">
      <c r="A485" s="467" t="s">
        <v>684</v>
      </c>
      <c r="B485" s="467" t="s">
        <v>679</v>
      </c>
      <c r="C485" s="467"/>
      <c r="D485" s="484" t="s">
        <v>2088</v>
      </c>
      <c r="E485" s="467" t="s">
        <v>2089</v>
      </c>
      <c r="F485" s="484" t="s">
        <v>640</v>
      </c>
      <c r="G485" s="467" t="s">
        <v>1803</v>
      </c>
      <c r="H485" s="471"/>
      <c r="I485" s="471">
        <v>0</v>
      </c>
      <c r="J485" s="471">
        <v>0</v>
      </c>
      <c r="K485" s="471">
        <f t="shared" si="8"/>
        <v>0</v>
      </c>
      <c r="L485" s="472"/>
    </row>
    <row r="486" spans="1:12" x14ac:dyDescent="0.25">
      <c r="A486" s="467" t="s">
        <v>684</v>
      </c>
      <c r="B486" s="467" t="s">
        <v>679</v>
      </c>
      <c r="C486" s="467"/>
      <c r="D486" s="484" t="s">
        <v>758</v>
      </c>
      <c r="E486" s="467" t="s">
        <v>1488</v>
      </c>
      <c r="F486" s="484" t="s">
        <v>1142</v>
      </c>
      <c r="G486" s="467" t="s">
        <v>1488</v>
      </c>
      <c r="H486" s="471"/>
      <c r="I486" s="471">
        <v>0</v>
      </c>
      <c r="J486" s="471">
        <v>0</v>
      </c>
      <c r="K486" s="471">
        <f t="shared" si="8"/>
        <v>0</v>
      </c>
      <c r="L486" s="472"/>
    </row>
    <row r="487" spans="1:12" x14ac:dyDescent="0.25">
      <c r="A487" s="467" t="s">
        <v>684</v>
      </c>
      <c r="B487" s="467" t="s">
        <v>679</v>
      </c>
      <c r="C487" s="467"/>
      <c r="D487" s="484" t="s">
        <v>2090</v>
      </c>
      <c r="E487" s="467" t="s">
        <v>2091</v>
      </c>
      <c r="F487" s="484" t="s">
        <v>2092</v>
      </c>
      <c r="G487" s="467" t="s">
        <v>2093</v>
      </c>
      <c r="H487" s="471"/>
      <c r="I487" s="471">
        <v>0</v>
      </c>
      <c r="J487" s="471">
        <v>0</v>
      </c>
      <c r="K487" s="471">
        <f t="shared" si="8"/>
        <v>0</v>
      </c>
      <c r="L487" s="472"/>
    </row>
    <row r="488" spans="1:12" x14ac:dyDescent="0.25">
      <c r="A488" s="467" t="s">
        <v>684</v>
      </c>
      <c r="B488" s="467" t="s">
        <v>679</v>
      </c>
      <c r="C488" s="467"/>
      <c r="D488" s="484" t="s">
        <v>2094</v>
      </c>
      <c r="E488" s="467" t="s">
        <v>2095</v>
      </c>
      <c r="F488" s="484" t="s">
        <v>2096</v>
      </c>
      <c r="G488" s="467" t="s">
        <v>2097</v>
      </c>
      <c r="H488" s="471"/>
      <c r="I488" s="471">
        <v>0</v>
      </c>
      <c r="J488" s="471">
        <v>0</v>
      </c>
      <c r="K488" s="471">
        <f t="shared" si="8"/>
        <v>0</v>
      </c>
      <c r="L488" s="472"/>
    </row>
    <row r="489" spans="1:12" x14ac:dyDescent="0.25">
      <c r="A489" s="467" t="s">
        <v>963</v>
      </c>
      <c r="B489" s="467" t="s">
        <v>668</v>
      </c>
      <c r="C489" s="467" t="s">
        <v>964</v>
      </c>
      <c r="D489" s="484" t="s">
        <v>965</v>
      </c>
      <c r="E489" s="467" t="s">
        <v>1489</v>
      </c>
      <c r="F489" s="484" t="s">
        <v>993</v>
      </c>
      <c r="G489" s="467" t="s">
        <v>1832</v>
      </c>
      <c r="H489" s="471"/>
      <c r="I489" s="471">
        <v>0</v>
      </c>
      <c r="J489" s="471">
        <v>0</v>
      </c>
      <c r="K489" s="471">
        <f t="shared" si="8"/>
        <v>0</v>
      </c>
      <c r="L489" s="472"/>
    </row>
    <row r="490" spans="1:12" x14ac:dyDescent="0.25">
      <c r="A490" s="467" t="s">
        <v>963</v>
      </c>
      <c r="B490" s="467" t="s">
        <v>668</v>
      </c>
      <c r="C490" s="467" t="s">
        <v>964</v>
      </c>
      <c r="D490" s="484" t="s">
        <v>966</v>
      </c>
      <c r="E490" s="467" t="s">
        <v>967</v>
      </c>
      <c r="F490" s="484" t="s">
        <v>1104</v>
      </c>
      <c r="G490" s="467" t="s">
        <v>2064</v>
      </c>
      <c r="H490" s="471"/>
      <c r="I490" s="471">
        <v>0</v>
      </c>
      <c r="J490" s="471">
        <v>0</v>
      </c>
      <c r="K490" s="471">
        <f t="shared" si="8"/>
        <v>0</v>
      </c>
      <c r="L490" s="472"/>
    </row>
    <row r="491" spans="1:12" x14ac:dyDescent="0.25">
      <c r="A491" s="467" t="s">
        <v>963</v>
      </c>
      <c r="B491" s="467" t="s">
        <v>668</v>
      </c>
      <c r="C491" s="467" t="s">
        <v>1823</v>
      </c>
      <c r="D491" s="484" t="s">
        <v>968</v>
      </c>
      <c r="E491" s="467" t="s">
        <v>1490</v>
      </c>
      <c r="F491" s="484" t="s">
        <v>986</v>
      </c>
      <c r="G491" s="467" t="s">
        <v>1681</v>
      </c>
      <c r="H491" s="471"/>
      <c r="I491" s="471">
        <v>0</v>
      </c>
      <c r="J491" s="471">
        <v>0</v>
      </c>
      <c r="K491" s="471">
        <f t="shared" si="8"/>
        <v>0</v>
      </c>
      <c r="L491" s="472"/>
    </row>
    <row r="492" spans="1:12" x14ac:dyDescent="0.25">
      <c r="A492" s="467" t="s">
        <v>963</v>
      </c>
      <c r="B492" s="467" t="s">
        <v>668</v>
      </c>
      <c r="C492" s="467" t="s">
        <v>834</v>
      </c>
      <c r="D492" s="484" t="s">
        <v>854</v>
      </c>
      <c r="E492" s="467" t="s">
        <v>1491</v>
      </c>
      <c r="F492" s="484" t="s">
        <v>1101</v>
      </c>
      <c r="G492" s="467" t="s">
        <v>1902</v>
      </c>
      <c r="H492" s="471"/>
      <c r="I492" s="471">
        <v>0</v>
      </c>
      <c r="J492" s="471">
        <v>4484</v>
      </c>
      <c r="K492" s="471">
        <f t="shared" si="8"/>
        <v>4484</v>
      </c>
      <c r="L492" s="472"/>
    </row>
    <row r="493" spans="1:12" x14ac:dyDescent="0.25">
      <c r="A493" s="467" t="s">
        <v>963</v>
      </c>
      <c r="B493" s="467" t="s">
        <v>668</v>
      </c>
      <c r="C493" s="467" t="s">
        <v>834</v>
      </c>
      <c r="D493" s="484" t="s">
        <v>854</v>
      </c>
      <c r="E493" s="467" t="s">
        <v>1491</v>
      </c>
      <c r="F493" s="484" t="s">
        <v>1087</v>
      </c>
      <c r="G493" s="467" t="s">
        <v>1831</v>
      </c>
      <c r="H493" s="471"/>
      <c r="I493" s="471">
        <v>0</v>
      </c>
      <c r="J493" s="471">
        <v>1480</v>
      </c>
      <c r="K493" s="471">
        <f t="shared" si="8"/>
        <v>1480</v>
      </c>
      <c r="L493" s="472"/>
    </row>
    <row r="494" spans="1:12" x14ac:dyDescent="0.25">
      <c r="A494" s="467" t="s">
        <v>963</v>
      </c>
      <c r="B494" s="467" t="s">
        <v>668</v>
      </c>
      <c r="C494" s="467" t="s">
        <v>834</v>
      </c>
      <c r="D494" s="484" t="s">
        <v>854</v>
      </c>
      <c r="E494" s="467" t="s">
        <v>1491</v>
      </c>
      <c r="F494" s="484" t="s">
        <v>1088</v>
      </c>
      <c r="G494" s="467" t="s">
        <v>1826</v>
      </c>
      <c r="H494" s="471"/>
      <c r="I494" s="471">
        <v>0</v>
      </c>
      <c r="J494" s="471">
        <v>36</v>
      </c>
      <c r="K494" s="471">
        <f t="shared" si="8"/>
        <v>36</v>
      </c>
      <c r="L494" s="472"/>
    </row>
    <row r="495" spans="1:12" x14ac:dyDescent="0.25">
      <c r="A495" s="467" t="s">
        <v>963</v>
      </c>
      <c r="B495" s="467" t="s">
        <v>679</v>
      </c>
      <c r="C495" s="467"/>
      <c r="D495" s="484" t="s">
        <v>849</v>
      </c>
      <c r="E495" s="467" t="s">
        <v>1492</v>
      </c>
      <c r="F495" s="484" t="s">
        <v>638</v>
      </c>
      <c r="G495" s="467" t="s">
        <v>1799</v>
      </c>
      <c r="H495" s="471"/>
      <c r="I495" s="471">
        <v>0</v>
      </c>
      <c r="J495" s="471">
        <v>6000</v>
      </c>
      <c r="K495" s="471">
        <f t="shared" si="8"/>
        <v>6000</v>
      </c>
      <c r="L495" s="472"/>
    </row>
    <row r="496" spans="1:12" x14ac:dyDescent="0.25">
      <c r="A496" s="467" t="s">
        <v>846</v>
      </c>
      <c r="B496" s="467" t="s">
        <v>800</v>
      </c>
      <c r="C496" s="467" t="s">
        <v>839</v>
      </c>
      <c r="D496" s="484" t="s">
        <v>1028</v>
      </c>
      <c r="E496" s="467" t="s">
        <v>1430</v>
      </c>
      <c r="F496" s="484" t="s">
        <v>116</v>
      </c>
      <c r="G496" s="467" t="s">
        <v>1663</v>
      </c>
      <c r="H496" s="471"/>
      <c r="I496" s="471">
        <v>0</v>
      </c>
      <c r="J496" s="471">
        <v>0</v>
      </c>
      <c r="K496" s="471">
        <f t="shared" si="8"/>
        <v>0</v>
      </c>
      <c r="L496" s="472"/>
    </row>
    <row r="497" spans="1:12" x14ac:dyDescent="0.25">
      <c r="A497" s="467" t="s">
        <v>846</v>
      </c>
      <c r="B497" s="467" t="s">
        <v>800</v>
      </c>
      <c r="C497" s="467" t="s">
        <v>845</v>
      </c>
      <c r="D497" s="484" t="s">
        <v>861</v>
      </c>
      <c r="E497" s="467" t="s">
        <v>1499</v>
      </c>
      <c r="F497" s="484" t="s">
        <v>205</v>
      </c>
      <c r="G497" s="467" t="s">
        <v>2037</v>
      </c>
      <c r="H497" s="471"/>
      <c r="I497" s="471">
        <v>0</v>
      </c>
      <c r="J497" s="471">
        <v>0</v>
      </c>
      <c r="K497" s="471">
        <f t="shared" si="8"/>
        <v>0</v>
      </c>
      <c r="L497" s="472"/>
    </row>
    <row r="498" spans="1:12" x14ac:dyDescent="0.25">
      <c r="A498" s="467" t="s">
        <v>846</v>
      </c>
      <c r="B498" s="467" t="s">
        <v>668</v>
      </c>
      <c r="C498" s="467" t="s">
        <v>830</v>
      </c>
      <c r="D498" s="484" t="s">
        <v>894</v>
      </c>
      <c r="E498" s="467" t="s">
        <v>1216</v>
      </c>
      <c r="F498" s="484" t="s">
        <v>31</v>
      </c>
      <c r="G498" s="467" t="s">
        <v>1740</v>
      </c>
      <c r="H498" s="471"/>
      <c r="I498" s="471">
        <v>0</v>
      </c>
      <c r="J498" s="471">
        <v>0</v>
      </c>
      <c r="K498" s="471">
        <f t="shared" si="8"/>
        <v>0</v>
      </c>
      <c r="L498" s="472"/>
    </row>
    <row r="499" spans="1:12" x14ac:dyDescent="0.25">
      <c r="A499" s="467" t="s">
        <v>846</v>
      </c>
      <c r="B499" s="467" t="s">
        <v>668</v>
      </c>
      <c r="C499" s="467" t="s">
        <v>852</v>
      </c>
      <c r="D499" s="484" t="s">
        <v>850</v>
      </c>
      <c r="E499" s="467" t="s">
        <v>851</v>
      </c>
      <c r="F499" s="484" t="s">
        <v>1118</v>
      </c>
      <c r="G499" s="467" t="s">
        <v>1997</v>
      </c>
      <c r="H499" s="471"/>
      <c r="I499" s="471">
        <v>0</v>
      </c>
      <c r="J499" s="471">
        <v>0</v>
      </c>
      <c r="K499" s="471">
        <f t="shared" si="8"/>
        <v>0</v>
      </c>
      <c r="L499" s="472"/>
    </row>
    <row r="500" spans="1:12" x14ac:dyDescent="0.25">
      <c r="A500" s="467" t="s">
        <v>846</v>
      </c>
      <c r="B500" s="467" t="s">
        <v>668</v>
      </c>
      <c r="C500" s="467" t="s">
        <v>852</v>
      </c>
      <c r="D500" s="484" t="s">
        <v>853</v>
      </c>
      <c r="E500" s="467" t="s">
        <v>1493</v>
      </c>
      <c r="F500" s="484" t="s">
        <v>1118</v>
      </c>
      <c r="G500" s="467" t="s">
        <v>1997</v>
      </c>
      <c r="H500" s="471"/>
      <c r="I500" s="471">
        <v>0</v>
      </c>
      <c r="J500" s="471">
        <v>12500</v>
      </c>
      <c r="K500" s="471">
        <f t="shared" si="8"/>
        <v>12500</v>
      </c>
      <c r="L500" s="472"/>
    </row>
    <row r="501" spans="1:12" x14ac:dyDescent="0.25">
      <c r="A501" s="467" t="s">
        <v>846</v>
      </c>
      <c r="B501" s="467" t="s">
        <v>668</v>
      </c>
      <c r="C501" s="467" t="s">
        <v>852</v>
      </c>
      <c r="D501" s="484" t="s">
        <v>1494</v>
      </c>
      <c r="E501" s="467" t="s">
        <v>1495</v>
      </c>
      <c r="F501" s="484" t="s">
        <v>1118</v>
      </c>
      <c r="G501" s="467" t="s">
        <v>1997</v>
      </c>
      <c r="H501" s="471"/>
      <c r="I501" s="471">
        <v>0</v>
      </c>
      <c r="J501" s="471">
        <v>0</v>
      </c>
      <c r="K501" s="471">
        <f t="shared" si="8"/>
        <v>0</v>
      </c>
      <c r="L501" s="472"/>
    </row>
    <row r="502" spans="1:12" x14ac:dyDescent="0.25">
      <c r="A502" s="467" t="s">
        <v>846</v>
      </c>
      <c r="B502" s="467" t="s">
        <v>668</v>
      </c>
      <c r="C502" s="467" t="s">
        <v>834</v>
      </c>
      <c r="D502" s="484" t="s">
        <v>460</v>
      </c>
      <c r="E502" s="467" t="s">
        <v>461</v>
      </c>
      <c r="F502" s="484" t="s">
        <v>1229</v>
      </c>
      <c r="G502" s="467" t="s">
        <v>1737</v>
      </c>
      <c r="H502" s="471"/>
      <c r="I502" s="471">
        <v>0</v>
      </c>
      <c r="J502" s="471">
        <v>0</v>
      </c>
      <c r="K502" s="471">
        <f t="shared" si="8"/>
        <v>0</v>
      </c>
      <c r="L502" s="472"/>
    </row>
    <row r="503" spans="1:12" x14ac:dyDescent="0.25">
      <c r="A503" s="467" t="s">
        <v>846</v>
      </c>
      <c r="B503" s="467" t="s">
        <v>668</v>
      </c>
      <c r="C503" s="467" t="s">
        <v>834</v>
      </c>
      <c r="D503" s="484" t="s">
        <v>459</v>
      </c>
      <c r="E503" s="467" t="s">
        <v>1496</v>
      </c>
      <c r="F503" s="484" t="s">
        <v>308</v>
      </c>
      <c r="G503" s="467" t="s">
        <v>1691</v>
      </c>
      <c r="H503" s="471"/>
      <c r="I503" s="471">
        <v>0</v>
      </c>
      <c r="J503" s="471">
        <v>0</v>
      </c>
      <c r="K503" s="471">
        <f t="shared" si="8"/>
        <v>0</v>
      </c>
      <c r="L503" s="472"/>
    </row>
    <row r="504" spans="1:12" x14ac:dyDescent="0.25">
      <c r="A504" s="467" t="s">
        <v>846</v>
      </c>
      <c r="B504" s="467" t="s">
        <v>668</v>
      </c>
      <c r="C504" s="467" t="s">
        <v>834</v>
      </c>
      <c r="D504" s="484" t="s">
        <v>459</v>
      </c>
      <c r="E504" s="467" t="s">
        <v>1496</v>
      </c>
      <c r="F504" s="484" t="s">
        <v>1087</v>
      </c>
      <c r="G504" s="467" t="s">
        <v>1831</v>
      </c>
      <c r="H504" s="471"/>
      <c r="I504" s="471">
        <v>0</v>
      </c>
      <c r="J504" s="471">
        <v>0</v>
      </c>
      <c r="K504" s="471">
        <f t="shared" si="8"/>
        <v>0</v>
      </c>
      <c r="L504" s="472"/>
    </row>
    <row r="505" spans="1:12" x14ac:dyDescent="0.25">
      <c r="A505" s="467" t="s">
        <v>846</v>
      </c>
      <c r="B505" s="467" t="s">
        <v>668</v>
      </c>
      <c r="C505" s="467" t="s">
        <v>834</v>
      </c>
      <c r="D505" s="484" t="s">
        <v>459</v>
      </c>
      <c r="E505" s="467" t="s">
        <v>1496</v>
      </c>
      <c r="F505" s="484" t="s">
        <v>1088</v>
      </c>
      <c r="G505" s="467" t="s">
        <v>1826</v>
      </c>
      <c r="H505" s="471"/>
      <c r="I505" s="471">
        <v>0</v>
      </c>
      <c r="J505" s="471">
        <v>0</v>
      </c>
      <c r="K505" s="471">
        <f t="shared" si="8"/>
        <v>0</v>
      </c>
      <c r="L505" s="472"/>
    </row>
    <row r="506" spans="1:12" x14ac:dyDescent="0.25">
      <c r="A506" s="467" t="s">
        <v>846</v>
      </c>
      <c r="B506" s="467" t="s">
        <v>668</v>
      </c>
      <c r="C506" s="467" t="s">
        <v>834</v>
      </c>
      <c r="D506" s="484" t="s">
        <v>459</v>
      </c>
      <c r="E506" s="467" t="s">
        <v>1496</v>
      </c>
      <c r="F506" s="484" t="s">
        <v>1229</v>
      </c>
      <c r="G506" s="467" t="s">
        <v>1737</v>
      </c>
      <c r="H506" s="471"/>
      <c r="I506" s="471">
        <v>0</v>
      </c>
      <c r="J506" s="471">
        <v>0</v>
      </c>
      <c r="K506" s="471">
        <f t="shared" si="8"/>
        <v>0</v>
      </c>
      <c r="L506" s="472"/>
    </row>
    <row r="507" spans="1:12" x14ac:dyDescent="0.25">
      <c r="A507" s="467" t="s">
        <v>846</v>
      </c>
      <c r="B507" s="467" t="s">
        <v>668</v>
      </c>
      <c r="C507" s="467" t="s">
        <v>834</v>
      </c>
      <c r="D507" s="484" t="s">
        <v>459</v>
      </c>
      <c r="E507" s="467" t="s">
        <v>1496</v>
      </c>
      <c r="F507" s="484" t="s">
        <v>1096</v>
      </c>
      <c r="G507" s="467" t="s">
        <v>1841</v>
      </c>
      <c r="H507" s="471"/>
      <c r="I507" s="471">
        <v>0</v>
      </c>
      <c r="J507" s="471">
        <v>0</v>
      </c>
      <c r="K507" s="471">
        <f t="shared" si="8"/>
        <v>0</v>
      </c>
      <c r="L507" s="472"/>
    </row>
    <row r="508" spans="1:12" x14ac:dyDescent="0.25">
      <c r="A508" s="467" t="s">
        <v>846</v>
      </c>
      <c r="B508" s="467" t="s">
        <v>668</v>
      </c>
      <c r="C508" s="467" t="s">
        <v>834</v>
      </c>
      <c r="D508" s="484" t="s">
        <v>855</v>
      </c>
      <c r="E508" s="467" t="s">
        <v>1497</v>
      </c>
      <c r="F508" s="484" t="s">
        <v>1229</v>
      </c>
      <c r="G508" s="467" t="s">
        <v>1737</v>
      </c>
      <c r="H508" s="471"/>
      <c r="I508" s="471">
        <v>0</v>
      </c>
      <c r="J508" s="471">
        <v>0</v>
      </c>
      <c r="K508" s="471">
        <f t="shared" si="8"/>
        <v>0</v>
      </c>
      <c r="L508" s="472"/>
    </row>
    <row r="509" spans="1:12" x14ac:dyDescent="0.25">
      <c r="A509" s="467" t="s">
        <v>846</v>
      </c>
      <c r="B509" s="467" t="s">
        <v>668</v>
      </c>
      <c r="C509" s="467" t="s">
        <v>834</v>
      </c>
      <c r="D509" s="484" t="s">
        <v>855</v>
      </c>
      <c r="E509" s="467" t="s">
        <v>1497</v>
      </c>
      <c r="F509" s="484" t="s">
        <v>1118</v>
      </c>
      <c r="G509" s="467" t="s">
        <v>1997</v>
      </c>
      <c r="H509" s="471"/>
      <c r="I509" s="471">
        <v>0</v>
      </c>
      <c r="J509" s="471">
        <v>0</v>
      </c>
      <c r="K509" s="471">
        <f t="shared" si="8"/>
        <v>0</v>
      </c>
      <c r="L509" s="472"/>
    </row>
    <row r="510" spans="1:12" x14ac:dyDescent="0.25">
      <c r="A510" s="467" t="s">
        <v>846</v>
      </c>
      <c r="B510" s="467" t="s">
        <v>668</v>
      </c>
      <c r="C510" s="467" t="s">
        <v>845</v>
      </c>
      <c r="D510" s="484" t="s">
        <v>856</v>
      </c>
      <c r="E510" s="467" t="s">
        <v>1498</v>
      </c>
      <c r="F510" s="484" t="s">
        <v>544</v>
      </c>
      <c r="G510" s="467" t="s">
        <v>1679</v>
      </c>
      <c r="H510" s="471"/>
      <c r="I510" s="471">
        <v>0</v>
      </c>
      <c r="J510" s="471">
        <v>0</v>
      </c>
      <c r="K510" s="471">
        <f t="shared" si="8"/>
        <v>0</v>
      </c>
      <c r="L510" s="472"/>
    </row>
    <row r="511" spans="1:12" x14ac:dyDescent="0.25">
      <c r="A511" s="467" t="s">
        <v>846</v>
      </c>
      <c r="B511" s="467" t="s">
        <v>668</v>
      </c>
      <c r="C511" s="467" t="s">
        <v>845</v>
      </c>
      <c r="D511" s="484" t="s">
        <v>856</v>
      </c>
      <c r="E511" s="467" t="s">
        <v>1498</v>
      </c>
      <c r="F511" s="484" t="s">
        <v>986</v>
      </c>
      <c r="G511" s="467" t="s">
        <v>1681</v>
      </c>
      <c r="H511" s="471"/>
      <c r="I511" s="471">
        <v>0</v>
      </c>
      <c r="J511" s="471">
        <v>0</v>
      </c>
      <c r="K511" s="471">
        <f t="shared" si="8"/>
        <v>0</v>
      </c>
      <c r="L511" s="472"/>
    </row>
    <row r="512" spans="1:12" x14ac:dyDescent="0.25">
      <c r="A512" s="467" t="s">
        <v>846</v>
      </c>
      <c r="B512" s="467" t="s">
        <v>668</v>
      </c>
      <c r="C512" s="467" t="s">
        <v>845</v>
      </c>
      <c r="D512" s="484" t="s">
        <v>856</v>
      </c>
      <c r="E512" s="467" t="s">
        <v>1498</v>
      </c>
      <c r="F512" s="484" t="s">
        <v>1089</v>
      </c>
      <c r="G512" s="467" t="s">
        <v>1825</v>
      </c>
      <c r="H512" s="471"/>
      <c r="I512" s="471">
        <v>0</v>
      </c>
      <c r="J512" s="471">
        <v>0</v>
      </c>
      <c r="K512" s="471">
        <f t="shared" si="8"/>
        <v>0</v>
      </c>
      <c r="L512" s="472"/>
    </row>
    <row r="513" spans="1:12" x14ac:dyDescent="0.25">
      <c r="A513" s="467" t="s">
        <v>846</v>
      </c>
      <c r="B513" s="467" t="s">
        <v>668</v>
      </c>
      <c r="C513" s="467" t="s">
        <v>845</v>
      </c>
      <c r="D513" s="484" t="s">
        <v>856</v>
      </c>
      <c r="E513" s="467" t="s">
        <v>1498</v>
      </c>
      <c r="F513" s="484" t="s">
        <v>1118</v>
      </c>
      <c r="G513" s="467" t="s">
        <v>1997</v>
      </c>
      <c r="H513" s="471"/>
      <c r="I513" s="471">
        <v>0</v>
      </c>
      <c r="J513" s="471">
        <v>0</v>
      </c>
      <c r="K513" s="471">
        <f t="shared" ref="K513:K576" si="9">+H513+J513</f>
        <v>0</v>
      </c>
      <c r="L513" s="472"/>
    </row>
    <row r="514" spans="1:12" x14ac:dyDescent="0.25">
      <c r="A514" s="467" t="s">
        <v>846</v>
      </c>
      <c r="B514" s="467" t="s">
        <v>668</v>
      </c>
      <c r="C514" s="467" t="s">
        <v>845</v>
      </c>
      <c r="D514" s="484" t="s">
        <v>2098</v>
      </c>
      <c r="E514" s="467" t="s">
        <v>2099</v>
      </c>
      <c r="F514" s="484" t="s">
        <v>1118</v>
      </c>
      <c r="G514" s="467" t="s">
        <v>1997</v>
      </c>
      <c r="H514" s="471"/>
      <c r="I514" s="471">
        <v>0</v>
      </c>
      <c r="J514" s="471">
        <v>0</v>
      </c>
      <c r="K514" s="471">
        <f t="shared" si="9"/>
        <v>0</v>
      </c>
      <c r="L514" s="472"/>
    </row>
    <row r="515" spans="1:12" x14ac:dyDescent="0.25">
      <c r="A515" s="467" t="s">
        <v>846</v>
      </c>
      <c r="B515" s="467" t="s">
        <v>668</v>
      </c>
      <c r="C515" s="467" t="s">
        <v>845</v>
      </c>
      <c r="D515" s="484" t="s">
        <v>857</v>
      </c>
      <c r="E515" s="467" t="s">
        <v>858</v>
      </c>
      <c r="F515" s="484" t="s">
        <v>308</v>
      </c>
      <c r="G515" s="467" t="s">
        <v>1691</v>
      </c>
      <c r="H515" s="471"/>
      <c r="I515" s="471">
        <v>0</v>
      </c>
      <c r="J515" s="471">
        <v>0</v>
      </c>
      <c r="K515" s="471">
        <f t="shared" si="9"/>
        <v>0</v>
      </c>
      <c r="L515" s="472"/>
    </row>
    <row r="516" spans="1:12" x14ac:dyDescent="0.25">
      <c r="A516" s="467" t="s">
        <v>846</v>
      </c>
      <c r="B516" s="467" t="s">
        <v>668</v>
      </c>
      <c r="C516" s="467" t="s">
        <v>845</v>
      </c>
      <c r="D516" s="484" t="s">
        <v>857</v>
      </c>
      <c r="E516" s="467" t="s">
        <v>858</v>
      </c>
      <c r="F516" s="484" t="s">
        <v>1118</v>
      </c>
      <c r="G516" s="467" t="s">
        <v>1997</v>
      </c>
      <c r="H516" s="471"/>
      <c r="I516" s="471">
        <v>0</v>
      </c>
      <c r="J516" s="471">
        <v>0</v>
      </c>
      <c r="K516" s="471">
        <f t="shared" si="9"/>
        <v>0</v>
      </c>
      <c r="L516" s="472"/>
    </row>
    <row r="517" spans="1:12" x14ac:dyDescent="0.25">
      <c r="A517" s="467" t="s">
        <v>846</v>
      </c>
      <c r="B517" s="467" t="s">
        <v>668</v>
      </c>
      <c r="C517" s="467" t="s">
        <v>845</v>
      </c>
      <c r="D517" s="484" t="s">
        <v>857</v>
      </c>
      <c r="E517" s="467" t="s">
        <v>858</v>
      </c>
      <c r="F517" s="484" t="s">
        <v>108</v>
      </c>
      <c r="G517" s="467" t="s">
        <v>1777</v>
      </c>
      <c r="H517" s="471"/>
      <c r="I517" s="471">
        <v>0</v>
      </c>
      <c r="J517" s="471">
        <v>0</v>
      </c>
      <c r="K517" s="471">
        <f t="shared" si="9"/>
        <v>0</v>
      </c>
      <c r="L517" s="472"/>
    </row>
    <row r="518" spans="1:12" x14ac:dyDescent="0.25">
      <c r="A518" s="467" t="s">
        <v>846</v>
      </c>
      <c r="B518" s="467" t="s">
        <v>668</v>
      </c>
      <c r="C518" s="467" t="s">
        <v>845</v>
      </c>
      <c r="D518" s="484" t="s">
        <v>2100</v>
      </c>
      <c r="E518" s="467" t="s">
        <v>2101</v>
      </c>
      <c r="F518" s="484" t="s">
        <v>1118</v>
      </c>
      <c r="G518" s="467" t="s">
        <v>1997</v>
      </c>
      <c r="H518" s="471"/>
      <c r="I518" s="471">
        <v>0</v>
      </c>
      <c r="J518" s="471">
        <v>0</v>
      </c>
      <c r="K518" s="471">
        <f t="shared" si="9"/>
        <v>0</v>
      </c>
      <c r="L518" s="472"/>
    </row>
    <row r="519" spans="1:12" x14ac:dyDescent="0.25">
      <c r="A519" s="467" t="s">
        <v>846</v>
      </c>
      <c r="B519" s="467" t="s">
        <v>668</v>
      </c>
      <c r="C519" s="467" t="s">
        <v>845</v>
      </c>
      <c r="D519" s="484" t="s">
        <v>859</v>
      </c>
      <c r="E519" s="467" t="s">
        <v>860</v>
      </c>
      <c r="F519" s="484" t="s">
        <v>1118</v>
      </c>
      <c r="G519" s="467" t="s">
        <v>1997</v>
      </c>
      <c r="H519" s="471"/>
      <c r="I519" s="471">
        <v>0</v>
      </c>
      <c r="J519" s="471">
        <v>0</v>
      </c>
      <c r="K519" s="471">
        <f t="shared" si="9"/>
        <v>0</v>
      </c>
      <c r="L519" s="472"/>
    </row>
    <row r="520" spans="1:12" x14ac:dyDescent="0.25">
      <c r="A520" s="467" t="s">
        <v>846</v>
      </c>
      <c r="B520" s="467" t="s">
        <v>668</v>
      </c>
      <c r="C520" s="467" t="s">
        <v>845</v>
      </c>
      <c r="D520" s="484" t="s">
        <v>859</v>
      </c>
      <c r="E520" s="467" t="s">
        <v>860</v>
      </c>
      <c r="F520" s="484" t="s">
        <v>993</v>
      </c>
      <c r="G520" s="467" t="s">
        <v>1832</v>
      </c>
      <c r="H520" s="471"/>
      <c r="I520" s="471">
        <v>0</v>
      </c>
      <c r="J520" s="471">
        <v>0</v>
      </c>
      <c r="K520" s="471">
        <f t="shared" si="9"/>
        <v>0</v>
      </c>
      <c r="L520" s="472"/>
    </row>
    <row r="521" spans="1:12" x14ac:dyDescent="0.25">
      <c r="A521" s="467" t="s">
        <v>846</v>
      </c>
      <c r="B521" s="467" t="s">
        <v>668</v>
      </c>
      <c r="C521" s="467" t="s">
        <v>845</v>
      </c>
      <c r="D521" s="484" t="s">
        <v>861</v>
      </c>
      <c r="E521" s="467" t="s">
        <v>1499</v>
      </c>
      <c r="F521" s="484" t="s">
        <v>544</v>
      </c>
      <c r="G521" s="467" t="s">
        <v>1679</v>
      </c>
      <c r="H521" s="471"/>
      <c r="I521" s="471">
        <v>0</v>
      </c>
      <c r="J521" s="471">
        <v>0</v>
      </c>
      <c r="K521" s="471">
        <f t="shared" si="9"/>
        <v>0</v>
      </c>
      <c r="L521" s="472"/>
    </row>
    <row r="522" spans="1:12" x14ac:dyDescent="0.25">
      <c r="A522" s="467" t="s">
        <v>846</v>
      </c>
      <c r="B522" s="467" t="s">
        <v>668</v>
      </c>
      <c r="C522" s="467" t="s">
        <v>845</v>
      </c>
      <c r="D522" s="484" t="s">
        <v>861</v>
      </c>
      <c r="E522" s="467" t="s">
        <v>1499</v>
      </c>
      <c r="F522" s="484" t="s">
        <v>986</v>
      </c>
      <c r="G522" s="467" t="s">
        <v>1681</v>
      </c>
      <c r="H522" s="471"/>
      <c r="I522" s="471">
        <v>0</v>
      </c>
      <c r="J522" s="471">
        <v>0</v>
      </c>
      <c r="K522" s="471">
        <f t="shared" si="9"/>
        <v>0</v>
      </c>
      <c r="L522" s="472"/>
    </row>
    <row r="523" spans="1:12" x14ac:dyDescent="0.25">
      <c r="A523" s="467" t="s">
        <v>846</v>
      </c>
      <c r="B523" s="467" t="s">
        <v>668</v>
      </c>
      <c r="C523" s="467" t="s">
        <v>845</v>
      </c>
      <c r="D523" s="484" t="s">
        <v>2102</v>
      </c>
      <c r="E523" s="467" t="s">
        <v>2103</v>
      </c>
      <c r="F523" s="484" t="s">
        <v>544</v>
      </c>
      <c r="G523" s="467" t="s">
        <v>1679</v>
      </c>
      <c r="H523" s="471"/>
      <c r="I523" s="471">
        <v>0</v>
      </c>
      <c r="J523" s="471">
        <v>0</v>
      </c>
      <c r="K523" s="471">
        <f t="shared" si="9"/>
        <v>0</v>
      </c>
      <c r="L523" s="472"/>
    </row>
    <row r="524" spans="1:12" x14ac:dyDescent="0.25">
      <c r="A524" s="467" t="s">
        <v>846</v>
      </c>
      <c r="B524" s="467" t="s">
        <v>668</v>
      </c>
      <c r="C524" s="467" t="s">
        <v>845</v>
      </c>
      <c r="D524" s="484" t="s">
        <v>2102</v>
      </c>
      <c r="E524" s="467" t="s">
        <v>2103</v>
      </c>
      <c r="F524" s="484" t="s">
        <v>986</v>
      </c>
      <c r="G524" s="467" t="s">
        <v>1681</v>
      </c>
      <c r="H524" s="471"/>
      <c r="I524" s="471">
        <v>0</v>
      </c>
      <c r="J524" s="471">
        <v>0</v>
      </c>
      <c r="K524" s="471">
        <f t="shared" si="9"/>
        <v>0</v>
      </c>
      <c r="L524" s="472"/>
    </row>
    <row r="525" spans="1:12" x14ac:dyDescent="0.25">
      <c r="A525" s="467" t="s">
        <v>846</v>
      </c>
      <c r="B525" s="467" t="s">
        <v>679</v>
      </c>
      <c r="C525" s="467"/>
      <c r="D525" s="484" t="s">
        <v>847</v>
      </c>
      <c r="E525" s="467" t="s">
        <v>848</v>
      </c>
      <c r="F525" s="484" t="s">
        <v>1143</v>
      </c>
      <c r="G525" s="467" t="s">
        <v>848</v>
      </c>
      <c r="H525" s="471"/>
      <c r="I525" s="471">
        <v>0</v>
      </c>
      <c r="J525" s="471">
        <v>0</v>
      </c>
      <c r="K525" s="471">
        <f t="shared" si="9"/>
        <v>0</v>
      </c>
      <c r="L525" s="472"/>
    </row>
    <row r="526" spans="1:12" x14ac:dyDescent="0.25">
      <c r="A526" s="467" t="s">
        <v>846</v>
      </c>
      <c r="B526" s="467" t="s">
        <v>679</v>
      </c>
      <c r="C526" s="467"/>
      <c r="D526" s="484" t="s">
        <v>1026</v>
      </c>
      <c r="E526" s="467" t="s">
        <v>1027</v>
      </c>
      <c r="F526" s="484" t="s">
        <v>2104</v>
      </c>
      <c r="G526" s="467" t="s">
        <v>1027</v>
      </c>
      <c r="H526" s="471"/>
      <c r="I526" s="471">
        <v>0</v>
      </c>
      <c r="J526" s="471">
        <v>0</v>
      </c>
      <c r="K526" s="471">
        <f t="shared" si="9"/>
        <v>0</v>
      </c>
      <c r="L526" s="472"/>
    </row>
    <row r="527" spans="1:12" x14ac:dyDescent="0.25">
      <c r="A527" s="467" t="s">
        <v>846</v>
      </c>
      <c r="B527" s="467" t="s">
        <v>679</v>
      </c>
      <c r="C527" s="467"/>
      <c r="D527" s="484" t="s">
        <v>2105</v>
      </c>
      <c r="E527" s="467" t="s">
        <v>2106</v>
      </c>
      <c r="F527" s="484" t="s">
        <v>807</v>
      </c>
      <c r="G527" s="467" t="s">
        <v>1797</v>
      </c>
      <c r="H527" s="471"/>
      <c r="I527" s="471">
        <v>0</v>
      </c>
      <c r="J527" s="471">
        <v>0</v>
      </c>
      <c r="K527" s="471">
        <f t="shared" si="9"/>
        <v>0</v>
      </c>
      <c r="L527" s="472"/>
    </row>
    <row r="528" spans="1:12" x14ac:dyDescent="0.25">
      <c r="A528" s="467" t="s">
        <v>846</v>
      </c>
      <c r="B528" s="467" t="s">
        <v>679</v>
      </c>
      <c r="C528" s="467"/>
      <c r="D528" s="484" t="s">
        <v>683</v>
      </c>
      <c r="E528" s="467" t="s">
        <v>1500</v>
      </c>
      <c r="F528" s="484">
        <v>35008</v>
      </c>
      <c r="G528" s="467" t="s">
        <v>1798</v>
      </c>
      <c r="H528" s="471"/>
      <c r="I528" s="471">
        <v>0</v>
      </c>
      <c r="J528" s="471">
        <v>0</v>
      </c>
      <c r="K528" s="471">
        <f t="shared" si="9"/>
        <v>0</v>
      </c>
      <c r="L528" s="472"/>
    </row>
    <row r="529" spans="1:12" x14ac:dyDescent="0.25">
      <c r="A529" s="467" t="s">
        <v>846</v>
      </c>
      <c r="B529" s="467" t="s">
        <v>679</v>
      </c>
      <c r="C529" s="467"/>
      <c r="D529" s="484" t="s">
        <v>849</v>
      </c>
      <c r="E529" s="467" t="s">
        <v>1492</v>
      </c>
      <c r="F529" s="484" t="s">
        <v>638</v>
      </c>
      <c r="G529" s="467" t="s">
        <v>1799</v>
      </c>
      <c r="H529" s="471"/>
      <c r="I529" s="471">
        <v>0</v>
      </c>
      <c r="J529" s="471">
        <v>12500</v>
      </c>
      <c r="K529" s="471">
        <f t="shared" si="9"/>
        <v>12500</v>
      </c>
      <c r="L529" s="472"/>
    </row>
    <row r="530" spans="1:12" x14ac:dyDescent="0.25">
      <c r="A530" s="467" t="s">
        <v>970</v>
      </c>
      <c r="B530" s="467" t="s">
        <v>1029</v>
      </c>
      <c r="C530" s="467"/>
      <c r="D530" s="484" t="s">
        <v>979</v>
      </c>
      <c r="E530" s="467" t="s">
        <v>1029</v>
      </c>
      <c r="F530" s="484" t="s">
        <v>1144</v>
      </c>
      <c r="G530" s="467" t="s">
        <v>1029</v>
      </c>
      <c r="H530" s="471"/>
      <c r="I530" s="471">
        <v>0</v>
      </c>
      <c r="J530" s="471">
        <v>0</v>
      </c>
      <c r="K530" s="471">
        <f t="shared" si="9"/>
        <v>0</v>
      </c>
      <c r="L530" s="472"/>
    </row>
    <row r="531" spans="1:12" x14ac:dyDescent="0.25">
      <c r="A531" s="467" t="s">
        <v>970</v>
      </c>
      <c r="B531" s="467" t="s">
        <v>800</v>
      </c>
      <c r="C531" s="467" t="s">
        <v>980</v>
      </c>
      <c r="D531" s="484" t="s">
        <v>983</v>
      </c>
      <c r="E531" s="467" t="s">
        <v>1501</v>
      </c>
      <c r="F531" s="484" t="s">
        <v>1083</v>
      </c>
      <c r="G531" s="467" t="s">
        <v>1667</v>
      </c>
      <c r="H531" s="471"/>
      <c r="I531" s="471">
        <v>0</v>
      </c>
      <c r="J531" s="471">
        <v>0</v>
      </c>
      <c r="K531" s="471">
        <f t="shared" si="9"/>
        <v>0</v>
      </c>
      <c r="L531" s="472"/>
    </row>
    <row r="532" spans="1:12" x14ac:dyDescent="0.25">
      <c r="A532" s="467" t="s">
        <v>970</v>
      </c>
      <c r="B532" s="467" t="s">
        <v>800</v>
      </c>
      <c r="C532" s="467" t="s">
        <v>980</v>
      </c>
      <c r="D532" s="484" t="s">
        <v>2107</v>
      </c>
      <c r="E532" s="467" t="s">
        <v>2108</v>
      </c>
      <c r="F532" s="484" t="s">
        <v>1083</v>
      </c>
      <c r="G532" s="467" t="s">
        <v>1667</v>
      </c>
      <c r="H532" s="471"/>
      <c r="I532" s="471">
        <v>0</v>
      </c>
      <c r="J532" s="471">
        <v>0</v>
      </c>
      <c r="K532" s="471">
        <f t="shared" si="9"/>
        <v>0</v>
      </c>
      <c r="L532" s="472"/>
    </row>
    <row r="533" spans="1:12" x14ac:dyDescent="0.25">
      <c r="A533" s="467" t="s">
        <v>970</v>
      </c>
      <c r="B533" s="467" t="s">
        <v>800</v>
      </c>
      <c r="C533" s="467" t="s">
        <v>980</v>
      </c>
      <c r="D533" s="484" t="s">
        <v>1502</v>
      </c>
      <c r="E533" s="467" t="s">
        <v>1503</v>
      </c>
      <c r="F533" s="484" t="s">
        <v>1083</v>
      </c>
      <c r="G533" s="467" t="s">
        <v>1667</v>
      </c>
      <c r="H533" s="471"/>
      <c r="I533" s="471">
        <v>0</v>
      </c>
      <c r="J533" s="471">
        <v>0</v>
      </c>
      <c r="K533" s="471">
        <f t="shared" si="9"/>
        <v>0</v>
      </c>
      <c r="L533" s="472"/>
    </row>
    <row r="534" spans="1:12" x14ac:dyDescent="0.25">
      <c r="A534" s="467" t="s">
        <v>970</v>
      </c>
      <c r="B534" s="467" t="s">
        <v>800</v>
      </c>
      <c r="C534" s="467" t="s">
        <v>980</v>
      </c>
      <c r="D534" s="484" t="s">
        <v>1502</v>
      </c>
      <c r="E534" s="467" t="s">
        <v>1503</v>
      </c>
      <c r="F534" s="484" t="s">
        <v>114</v>
      </c>
      <c r="G534" s="467" t="s">
        <v>115</v>
      </c>
      <c r="H534" s="471"/>
      <c r="I534" s="471">
        <v>0</v>
      </c>
      <c r="J534" s="471">
        <v>0</v>
      </c>
      <c r="K534" s="471">
        <f t="shared" si="9"/>
        <v>0</v>
      </c>
      <c r="L534" s="472"/>
    </row>
    <row r="535" spans="1:12" x14ac:dyDescent="0.25">
      <c r="A535" s="467" t="s">
        <v>970</v>
      </c>
      <c r="B535" s="467" t="s">
        <v>987</v>
      </c>
      <c r="C535" s="467"/>
      <c r="D535" s="484" t="s">
        <v>977</v>
      </c>
      <c r="E535" s="467" t="s">
        <v>1504</v>
      </c>
      <c r="F535" s="484" t="s">
        <v>1145</v>
      </c>
      <c r="G535" s="467" t="s">
        <v>2109</v>
      </c>
      <c r="H535" s="471"/>
      <c r="I535" s="471">
        <v>0</v>
      </c>
      <c r="J535" s="471">
        <v>0</v>
      </c>
      <c r="K535" s="471">
        <f t="shared" si="9"/>
        <v>0</v>
      </c>
      <c r="L535" s="472"/>
    </row>
    <row r="536" spans="1:12" x14ac:dyDescent="0.25">
      <c r="A536" s="467" t="s">
        <v>970</v>
      </c>
      <c r="B536" s="467" t="s">
        <v>987</v>
      </c>
      <c r="C536" s="467"/>
      <c r="D536" s="484" t="s">
        <v>978</v>
      </c>
      <c r="E536" s="467" t="s">
        <v>1505</v>
      </c>
      <c r="F536" s="484" t="s">
        <v>1145</v>
      </c>
      <c r="G536" s="467" t="s">
        <v>2109</v>
      </c>
      <c r="H536" s="471"/>
      <c r="I536" s="471">
        <v>0</v>
      </c>
      <c r="J536" s="471">
        <v>0</v>
      </c>
      <c r="K536" s="471">
        <f t="shared" si="9"/>
        <v>0</v>
      </c>
      <c r="L536" s="472"/>
    </row>
    <row r="537" spans="1:12" x14ac:dyDescent="0.25">
      <c r="A537" s="467" t="s">
        <v>970</v>
      </c>
      <c r="B537" s="467" t="s">
        <v>802</v>
      </c>
      <c r="C537" s="467" t="s">
        <v>1836</v>
      </c>
      <c r="D537" s="484" t="s">
        <v>981</v>
      </c>
      <c r="E537" s="467" t="s">
        <v>1506</v>
      </c>
      <c r="F537" s="484" t="s">
        <v>803</v>
      </c>
      <c r="G537" s="467" t="s">
        <v>1676</v>
      </c>
      <c r="H537" s="471"/>
      <c r="I537" s="471">
        <v>0</v>
      </c>
      <c r="J537" s="471">
        <v>0</v>
      </c>
      <c r="K537" s="471">
        <f t="shared" si="9"/>
        <v>0</v>
      </c>
      <c r="L537" s="472"/>
    </row>
    <row r="538" spans="1:12" x14ac:dyDescent="0.25">
      <c r="A538" s="467" t="s">
        <v>970</v>
      </c>
      <c r="B538" s="467" t="s">
        <v>802</v>
      </c>
      <c r="C538" s="467" t="s">
        <v>1836</v>
      </c>
      <c r="D538" s="484" t="s">
        <v>1146</v>
      </c>
      <c r="E538" s="467" t="s">
        <v>1507</v>
      </c>
      <c r="F538" s="484" t="s">
        <v>803</v>
      </c>
      <c r="G538" s="467" t="s">
        <v>1676</v>
      </c>
      <c r="H538" s="471"/>
      <c r="I538" s="471">
        <v>0</v>
      </c>
      <c r="J538" s="471">
        <v>0</v>
      </c>
      <c r="K538" s="471">
        <f t="shared" si="9"/>
        <v>0</v>
      </c>
      <c r="L538" s="472"/>
    </row>
    <row r="539" spans="1:12" x14ac:dyDescent="0.25">
      <c r="A539" s="467" t="s">
        <v>970</v>
      </c>
      <c r="B539" s="467" t="s">
        <v>1030</v>
      </c>
      <c r="C539" s="467"/>
      <c r="D539" s="484" t="s">
        <v>1147</v>
      </c>
      <c r="E539" s="467" t="s">
        <v>1508</v>
      </c>
      <c r="F539" s="484" t="s">
        <v>1082</v>
      </c>
      <c r="G539" s="467" t="s">
        <v>1677</v>
      </c>
      <c r="H539" s="471"/>
      <c r="I539" s="471">
        <v>0</v>
      </c>
      <c r="J539" s="471">
        <v>0</v>
      </c>
      <c r="K539" s="471">
        <f t="shared" si="9"/>
        <v>0</v>
      </c>
      <c r="L539" s="472"/>
    </row>
    <row r="540" spans="1:12" x14ac:dyDescent="0.25">
      <c r="A540" s="467" t="s">
        <v>970</v>
      </c>
      <c r="B540" s="467" t="s">
        <v>668</v>
      </c>
      <c r="C540" s="467" t="s">
        <v>830</v>
      </c>
      <c r="D540" s="484" t="s">
        <v>969</v>
      </c>
      <c r="E540" s="467" t="s">
        <v>1509</v>
      </c>
      <c r="F540" s="484" t="s">
        <v>1089</v>
      </c>
      <c r="G540" s="467" t="s">
        <v>1825</v>
      </c>
      <c r="H540" s="471"/>
      <c r="I540" s="471">
        <v>0</v>
      </c>
      <c r="J540" s="471">
        <v>0</v>
      </c>
      <c r="K540" s="471">
        <f t="shared" si="9"/>
        <v>0</v>
      </c>
      <c r="L540" s="472"/>
    </row>
    <row r="541" spans="1:12" x14ac:dyDescent="0.25">
      <c r="A541" s="467" t="s">
        <v>970</v>
      </c>
      <c r="B541" s="467" t="s">
        <v>668</v>
      </c>
      <c r="C541" s="467" t="s">
        <v>830</v>
      </c>
      <c r="D541" s="484" t="s">
        <v>1148</v>
      </c>
      <c r="E541" s="467" t="s">
        <v>1510</v>
      </c>
      <c r="F541" s="484" t="s">
        <v>1089</v>
      </c>
      <c r="G541" s="467" t="s">
        <v>1825</v>
      </c>
      <c r="H541" s="471"/>
      <c r="I541" s="471">
        <v>0</v>
      </c>
      <c r="J541" s="471">
        <v>0</v>
      </c>
      <c r="K541" s="471">
        <f t="shared" si="9"/>
        <v>0</v>
      </c>
      <c r="L541" s="472"/>
    </row>
    <row r="542" spans="1:12" x14ac:dyDescent="0.25">
      <c r="A542" s="467" t="s">
        <v>970</v>
      </c>
      <c r="B542" s="467" t="s">
        <v>668</v>
      </c>
      <c r="C542" s="467" t="s">
        <v>830</v>
      </c>
      <c r="D542" s="484" t="s">
        <v>1149</v>
      </c>
      <c r="E542" s="467" t="s">
        <v>1511</v>
      </c>
      <c r="F542" s="484" t="s">
        <v>1089</v>
      </c>
      <c r="G542" s="467" t="s">
        <v>1825</v>
      </c>
      <c r="H542" s="471"/>
      <c r="I542" s="471">
        <v>0</v>
      </c>
      <c r="J542" s="471">
        <v>0</v>
      </c>
      <c r="K542" s="471">
        <f t="shared" si="9"/>
        <v>0</v>
      </c>
      <c r="L542" s="472"/>
    </row>
    <row r="543" spans="1:12" x14ac:dyDescent="0.25">
      <c r="A543" s="467" t="s">
        <v>970</v>
      </c>
      <c r="B543" s="467" t="s">
        <v>668</v>
      </c>
      <c r="C543" s="467" t="s">
        <v>830</v>
      </c>
      <c r="D543" s="484" t="s">
        <v>1149</v>
      </c>
      <c r="E543" s="467" t="s">
        <v>1511</v>
      </c>
      <c r="F543" s="484" t="s">
        <v>1096</v>
      </c>
      <c r="G543" s="467" t="s">
        <v>1841</v>
      </c>
      <c r="H543" s="471"/>
      <c r="I543" s="471">
        <v>0</v>
      </c>
      <c r="J543" s="471">
        <v>0</v>
      </c>
      <c r="K543" s="471">
        <f t="shared" si="9"/>
        <v>0</v>
      </c>
      <c r="L543" s="472"/>
    </row>
    <row r="544" spans="1:12" x14ac:dyDescent="0.25">
      <c r="A544" s="467" t="s">
        <v>970</v>
      </c>
      <c r="B544" s="467" t="s">
        <v>679</v>
      </c>
      <c r="C544" s="467" t="s">
        <v>830</v>
      </c>
      <c r="D544" s="484" t="s">
        <v>976</v>
      </c>
      <c r="E544" s="467" t="s">
        <v>1512</v>
      </c>
      <c r="F544" s="484" t="s">
        <v>638</v>
      </c>
      <c r="G544" s="467" t="s">
        <v>1799</v>
      </c>
      <c r="H544" s="471"/>
      <c r="I544" s="471">
        <v>0</v>
      </c>
      <c r="J544" s="471">
        <v>850</v>
      </c>
      <c r="K544" s="471">
        <f t="shared" si="9"/>
        <v>850</v>
      </c>
      <c r="L544" s="472"/>
    </row>
    <row r="545" spans="1:12" x14ac:dyDescent="0.25">
      <c r="A545" s="467" t="s">
        <v>970</v>
      </c>
      <c r="B545" s="467" t="s">
        <v>679</v>
      </c>
      <c r="C545" s="467" t="s">
        <v>959</v>
      </c>
      <c r="D545" s="484" t="s">
        <v>975</v>
      </c>
      <c r="E545" s="467" t="s">
        <v>1420</v>
      </c>
      <c r="F545" s="484" t="s">
        <v>1152</v>
      </c>
      <c r="G545" s="467" t="s">
        <v>2110</v>
      </c>
      <c r="H545" s="471"/>
      <c r="I545" s="471">
        <v>0</v>
      </c>
      <c r="J545" s="471">
        <v>0</v>
      </c>
      <c r="K545" s="471">
        <f t="shared" si="9"/>
        <v>0</v>
      </c>
      <c r="L545" s="472"/>
    </row>
    <row r="546" spans="1:12" x14ac:dyDescent="0.25">
      <c r="A546" s="467" t="s">
        <v>970</v>
      </c>
      <c r="B546" s="467" t="s">
        <v>679</v>
      </c>
      <c r="C546" s="467"/>
      <c r="D546" s="484" t="s">
        <v>971</v>
      </c>
      <c r="E546" s="467" t="s">
        <v>972</v>
      </c>
      <c r="F546" s="484" t="s">
        <v>1150</v>
      </c>
      <c r="G546" s="467" t="s">
        <v>2111</v>
      </c>
      <c r="H546" s="471"/>
      <c r="I546" s="471">
        <v>0</v>
      </c>
      <c r="J546" s="471">
        <v>0</v>
      </c>
      <c r="K546" s="471">
        <f t="shared" si="9"/>
        <v>0</v>
      </c>
      <c r="L546" s="472"/>
    </row>
    <row r="547" spans="1:12" x14ac:dyDescent="0.25">
      <c r="A547" s="467" t="s">
        <v>970</v>
      </c>
      <c r="B547" s="467" t="s">
        <v>679</v>
      </c>
      <c r="C547" s="467"/>
      <c r="D547" s="484" t="s">
        <v>973</v>
      </c>
      <c r="E547" s="467" t="s">
        <v>974</v>
      </c>
      <c r="F547" s="484" t="s">
        <v>1151</v>
      </c>
      <c r="G547" s="467" t="s">
        <v>2061</v>
      </c>
      <c r="H547" s="471"/>
      <c r="I547" s="471">
        <v>0</v>
      </c>
      <c r="J547" s="471">
        <v>0</v>
      </c>
      <c r="K547" s="471">
        <f t="shared" si="9"/>
        <v>0</v>
      </c>
      <c r="L547" s="472"/>
    </row>
    <row r="548" spans="1:12" x14ac:dyDescent="0.25">
      <c r="A548" s="467" t="s">
        <v>694</v>
      </c>
      <c r="B548" s="467" t="s">
        <v>668</v>
      </c>
      <c r="C548" s="467" t="s">
        <v>830</v>
      </c>
      <c r="D548" s="484" t="s">
        <v>894</v>
      </c>
      <c r="E548" s="467" t="s">
        <v>1216</v>
      </c>
      <c r="F548" s="484" t="s">
        <v>31</v>
      </c>
      <c r="G548" s="467" t="s">
        <v>1740</v>
      </c>
      <c r="H548" s="471"/>
      <c r="I548" s="471">
        <v>0</v>
      </c>
      <c r="J548" s="471">
        <v>0</v>
      </c>
      <c r="K548" s="471">
        <f t="shared" si="9"/>
        <v>0</v>
      </c>
      <c r="L548" s="472"/>
    </row>
    <row r="549" spans="1:12" x14ac:dyDescent="0.25">
      <c r="A549" s="467" t="s">
        <v>694</v>
      </c>
      <c r="B549" s="467" t="s">
        <v>668</v>
      </c>
      <c r="C549" s="467" t="s">
        <v>1264</v>
      </c>
      <c r="D549" s="484" t="s">
        <v>555</v>
      </c>
      <c r="E549" s="467" t="s">
        <v>556</v>
      </c>
      <c r="F549" s="484" t="s">
        <v>176</v>
      </c>
      <c r="G549" s="467" t="s">
        <v>1977</v>
      </c>
      <c r="H549" s="471"/>
      <c r="I549" s="471">
        <v>0</v>
      </c>
      <c r="J549" s="471">
        <v>0</v>
      </c>
      <c r="K549" s="471">
        <f t="shared" si="9"/>
        <v>0</v>
      </c>
      <c r="L549" s="472"/>
    </row>
    <row r="550" spans="1:12" x14ac:dyDescent="0.25">
      <c r="A550" s="467" t="s">
        <v>694</v>
      </c>
      <c r="B550" s="467" t="s">
        <v>668</v>
      </c>
      <c r="C550" s="467" t="s">
        <v>812</v>
      </c>
      <c r="D550" s="484" t="s">
        <v>550</v>
      </c>
      <c r="E550" s="467" t="s">
        <v>1514</v>
      </c>
      <c r="F550" s="484" t="s">
        <v>80</v>
      </c>
      <c r="G550" s="467" t="s">
        <v>1757</v>
      </c>
      <c r="H550" s="471"/>
      <c r="I550" s="471">
        <v>0</v>
      </c>
      <c r="J550" s="471">
        <v>0</v>
      </c>
      <c r="K550" s="471">
        <f t="shared" si="9"/>
        <v>0</v>
      </c>
      <c r="L550" s="472"/>
    </row>
    <row r="551" spans="1:12" x14ac:dyDescent="0.25">
      <c r="A551" s="467" t="s">
        <v>694</v>
      </c>
      <c r="B551" s="467" t="s">
        <v>668</v>
      </c>
      <c r="C551" s="467" t="s">
        <v>1515</v>
      </c>
      <c r="D551" s="484" t="s">
        <v>1158</v>
      </c>
      <c r="E551" s="467" t="s">
        <v>1159</v>
      </c>
      <c r="F551" s="484" t="s">
        <v>1110</v>
      </c>
      <c r="G551" s="467" t="s">
        <v>1980</v>
      </c>
      <c r="H551" s="471"/>
      <c r="I551" s="471">
        <v>0</v>
      </c>
      <c r="J551" s="471">
        <v>0</v>
      </c>
      <c r="K551" s="471">
        <f t="shared" si="9"/>
        <v>0</v>
      </c>
      <c r="L551" s="472"/>
    </row>
    <row r="552" spans="1:12" x14ac:dyDescent="0.25">
      <c r="A552" s="467" t="s">
        <v>694</v>
      </c>
      <c r="B552" s="467" t="s">
        <v>668</v>
      </c>
      <c r="C552" s="467" t="s">
        <v>816</v>
      </c>
      <c r="D552" s="484" t="s">
        <v>714</v>
      </c>
      <c r="E552" s="467" t="s">
        <v>715</v>
      </c>
      <c r="F552" s="484" t="s">
        <v>1110</v>
      </c>
      <c r="G552" s="467" t="s">
        <v>1980</v>
      </c>
      <c r="H552" s="471"/>
      <c r="I552" s="471">
        <v>0</v>
      </c>
      <c r="J552" s="471">
        <v>0</v>
      </c>
      <c r="K552" s="471">
        <f t="shared" si="9"/>
        <v>0</v>
      </c>
      <c r="L552" s="472"/>
    </row>
    <row r="553" spans="1:12" x14ac:dyDescent="0.25">
      <c r="A553" s="467" t="s">
        <v>694</v>
      </c>
      <c r="B553" s="467" t="s">
        <v>668</v>
      </c>
      <c r="C553" s="467" t="s">
        <v>816</v>
      </c>
      <c r="D553" s="484" t="s">
        <v>1032</v>
      </c>
      <c r="E553" s="467" t="s">
        <v>1033</v>
      </c>
      <c r="F553" s="484" t="s">
        <v>1110</v>
      </c>
      <c r="G553" s="467" t="s">
        <v>1980</v>
      </c>
      <c r="H553" s="471"/>
      <c r="I553" s="471">
        <v>0</v>
      </c>
      <c r="J553" s="471">
        <v>0</v>
      </c>
      <c r="K553" s="471">
        <f t="shared" si="9"/>
        <v>0</v>
      </c>
      <c r="L553" s="472"/>
    </row>
    <row r="554" spans="1:12" x14ac:dyDescent="0.25">
      <c r="A554" s="467" t="s">
        <v>694</v>
      </c>
      <c r="B554" s="467" t="s">
        <v>668</v>
      </c>
      <c r="C554" s="467" t="s">
        <v>816</v>
      </c>
      <c r="D554" s="484" t="s">
        <v>2112</v>
      </c>
      <c r="E554" s="467" t="s">
        <v>2113</v>
      </c>
      <c r="F554" s="484" t="s">
        <v>986</v>
      </c>
      <c r="G554" s="467" t="s">
        <v>1681</v>
      </c>
      <c r="H554" s="471"/>
      <c r="I554" s="471">
        <v>0</v>
      </c>
      <c r="J554" s="471">
        <v>0</v>
      </c>
      <c r="K554" s="471">
        <f t="shared" si="9"/>
        <v>0</v>
      </c>
      <c r="L554" s="472"/>
    </row>
    <row r="555" spans="1:12" x14ac:dyDescent="0.25">
      <c r="A555" s="467" t="s">
        <v>694</v>
      </c>
      <c r="B555" s="467" t="s">
        <v>668</v>
      </c>
      <c r="C555" s="467" t="s">
        <v>816</v>
      </c>
      <c r="D555" s="484" t="s">
        <v>1034</v>
      </c>
      <c r="E555" s="467" t="s">
        <v>1035</v>
      </c>
      <c r="F555" s="484" t="s">
        <v>986</v>
      </c>
      <c r="G555" s="467" t="s">
        <v>1681</v>
      </c>
      <c r="H555" s="471"/>
      <c r="I555" s="471">
        <v>0</v>
      </c>
      <c r="J555" s="471">
        <v>0</v>
      </c>
      <c r="K555" s="471">
        <f t="shared" si="9"/>
        <v>0</v>
      </c>
      <c r="L555" s="472"/>
    </row>
    <row r="556" spans="1:12" x14ac:dyDescent="0.25">
      <c r="A556" s="467" t="s">
        <v>694</v>
      </c>
      <c r="B556" s="467" t="s">
        <v>668</v>
      </c>
      <c r="C556" s="467" t="s">
        <v>816</v>
      </c>
      <c r="D556" s="484" t="s">
        <v>626</v>
      </c>
      <c r="E556" s="467" t="s">
        <v>671</v>
      </c>
      <c r="F556" s="484" t="s">
        <v>1110</v>
      </c>
      <c r="G556" s="467" t="s">
        <v>1980</v>
      </c>
      <c r="H556" s="471"/>
      <c r="I556" s="471">
        <v>0</v>
      </c>
      <c r="J556" s="471">
        <v>0</v>
      </c>
      <c r="K556" s="471">
        <f t="shared" si="9"/>
        <v>0</v>
      </c>
      <c r="L556" s="472"/>
    </row>
    <row r="557" spans="1:12" x14ac:dyDescent="0.25">
      <c r="A557" s="467" t="s">
        <v>694</v>
      </c>
      <c r="B557" s="467" t="s">
        <v>668</v>
      </c>
      <c r="C557" s="467" t="s">
        <v>816</v>
      </c>
      <c r="D557" s="484" t="s">
        <v>2114</v>
      </c>
      <c r="E557" s="467" t="s">
        <v>2115</v>
      </c>
      <c r="F557" s="484" t="s">
        <v>986</v>
      </c>
      <c r="G557" s="467" t="s">
        <v>1681</v>
      </c>
      <c r="H557" s="471"/>
      <c r="I557" s="471">
        <v>0</v>
      </c>
      <c r="J557" s="471">
        <v>0</v>
      </c>
      <c r="K557" s="471">
        <f t="shared" si="9"/>
        <v>0</v>
      </c>
      <c r="L557" s="472"/>
    </row>
    <row r="558" spans="1:12" x14ac:dyDescent="0.25">
      <c r="A558" s="467" t="s">
        <v>694</v>
      </c>
      <c r="B558" s="467" t="s">
        <v>668</v>
      </c>
      <c r="C558" s="467" t="s">
        <v>816</v>
      </c>
      <c r="D558" s="484" t="s">
        <v>2116</v>
      </c>
      <c r="E558" s="467" t="s">
        <v>2117</v>
      </c>
      <c r="F558" s="484" t="s">
        <v>986</v>
      </c>
      <c r="G558" s="467" t="s">
        <v>1681</v>
      </c>
      <c r="H558" s="471"/>
      <c r="I558" s="471">
        <v>0</v>
      </c>
      <c r="J558" s="471">
        <v>0</v>
      </c>
      <c r="K558" s="471">
        <f t="shared" si="9"/>
        <v>0</v>
      </c>
      <c r="L558" s="472"/>
    </row>
    <row r="559" spans="1:12" x14ac:dyDescent="0.25">
      <c r="A559" s="467" t="s">
        <v>694</v>
      </c>
      <c r="B559" s="467" t="s">
        <v>668</v>
      </c>
      <c r="C559" s="467" t="s">
        <v>816</v>
      </c>
      <c r="D559" s="484" t="s">
        <v>613</v>
      </c>
      <c r="E559" s="467" t="s">
        <v>1520</v>
      </c>
      <c r="F559" s="484" t="s">
        <v>1110</v>
      </c>
      <c r="G559" s="467" t="s">
        <v>1980</v>
      </c>
      <c r="H559" s="471"/>
      <c r="I559" s="471">
        <v>19000</v>
      </c>
      <c r="J559" s="471">
        <v>0</v>
      </c>
      <c r="K559" s="471">
        <f t="shared" si="9"/>
        <v>0</v>
      </c>
      <c r="L559" s="472"/>
    </row>
    <row r="560" spans="1:12" x14ac:dyDescent="0.25">
      <c r="A560" s="467" t="s">
        <v>694</v>
      </c>
      <c r="B560" s="467" t="s">
        <v>668</v>
      </c>
      <c r="C560" s="467" t="s">
        <v>816</v>
      </c>
      <c r="D560" s="484" t="s">
        <v>597</v>
      </c>
      <c r="E560" s="467" t="s">
        <v>226</v>
      </c>
      <c r="F560" s="484" t="s">
        <v>1153</v>
      </c>
      <c r="G560" s="467" t="s">
        <v>2118</v>
      </c>
      <c r="H560" s="471"/>
      <c r="I560" s="471">
        <v>0</v>
      </c>
      <c r="J560" s="471">
        <v>0</v>
      </c>
      <c r="K560" s="471">
        <f t="shared" si="9"/>
        <v>0</v>
      </c>
      <c r="L560" s="472"/>
    </row>
    <row r="561" spans="1:12" x14ac:dyDescent="0.25">
      <c r="A561" s="467" t="s">
        <v>694</v>
      </c>
      <c r="B561" s="467" t="s">
        <v>668</v>
      </c>
      <c r="C561" s="467" t="s">
        <v>816</v>
      </c>
      <c r="D561" s="484" t="s">
        <v>597</v>
      </c>
      <c r="E561" s="467" t="s">
        <v>226</v>
      </c>
      <c r="F561" s="484" t="s">
        <v>1154</v>
      </c>
      <c r="G561" s="467" t="s">
        <v>2119</v>
      </c>
      <c r="H561" s="471"/>
      <c r="I561" s="471">
        <v>0</v>
      </c>
      <c r="J561" s="471">
        <v>0</v>
      </c>
      <c r="K561" s="471">
        <f t="shared" si="9"/>
        <v>0</v>
      </c>
      <c r="L561" s="472"/>
    </row>
    <row r="562" spans="1:12" x14ac:dyDescent="0.25">
      <c r="A562" s="467" t="s">
        <v>694</v>
      </c>
      <c r="B562" s="467" t="s">
        <v>668</v>
      </c>
      <c r="C562" s="467" t="s">
        <v>816</v>
      </c>
      <c r="D562" s="484" t="s">
        <v>1155</v>
      </c>
      <c r="E562" s="467" t="s">
        <v>1517</v>
      </c>
      <c r="F562" s="484" t="s">
        <v>986</v>
      </c>
      <c r="G562" s="467" t="s">
        <v>1681</v>
      </c>
      <c r="H562" s="471"/>
      <c r="I562" s="471">
        <v>0</v>
      </c>
      <c r="J562" s="471">
        <v>0</v>
      </c>
      <c r="K562" s="471">
        <f t="shared" si="9"/>
        <v>0</v>
      </c>
      <c r="L562" s="472"/>
    </row>
    <row r="563" spans="1:12" x14ac:dyDescent="0.25">
      <c r="A563" s="467" t="s">
        <v>694</v>
      </c>
      <c r="B563" s="467" t="s">
        <v>668</v>
      </c>
      <c r="C563" s="467" t="s">
        <v>816</v>
      </c>
      <c r="D563" s="484" t="s">
        <v>2120</v>
      </c>
      <c r="E563" s="467" t="s">
        <v>1517</v>
      </c>
      <c r="F563" s="484" t="s">
        <v>1110</v>
      </c>
      <c r="G563" s="467" t="s">
        <v>1980</v>
      </c>
      <c r="H563" s="471"/>
      <c r="I563" s="471">
        <v>0</v>
      </c>
      <c r="J563" s="471">
        <v>0</v>
      </c>
      <c r="K563" s="471">
        <f t="shared" si="9"/>
        <v>0</v>
      </c>
      <c r="L563" s="472"/>
    </row>
    <row r="564" spans="1:12" x14ac:dyDescent="0.25">
      <c r="A564" s="467" t="s">
        <v>694</v>
      </c>
      <c r="B564" s="467" t="s">
        <v>668</v>
      </c>
      <c r="C564" s="467" t="s">
        <v>816</v>
      </c>
      <c r="D564" s="484" t="s">
        <v>1156</v>
      </c>
      <c r="E564" s="467" t="s">
        <v>1518</v>
      </c>
      <c r="F564" s="484" t="s">
        <v>986</v>
      </c>
      <c r="G564" s="467" t="s">
        <v>1681</v>
      </c>
      <c r="H564" s="471"/>
      <c r="I564" s="471">
        <v>0</v>
      </c>
      <c r="J564" s="471">
        <v>0</v>
      </c>
      <c r="K564" s="471">
        <f t="shared" si="9"/>
        <v>0</v>
      </c>
      <c r="L564" s="472"/>
    </row>
    <row r="565" spans="1:12" x14ac:dyDescent="0.25">
      <c r="A565" s="467" t="s">
        <v>694</v>
      </c>
      <c r="B565" s="467" t="s">
        <v>668</v>
      </c>
      <c r="C565" s="467" t="s">
        <v>816</v>
      </c>
      <c r="D565" s="484" t="s">
        <v>2121</v>
      </c>
      <c r="E565" s="467" t="s">
        <v>2122</v>
      </c>
      <c r="F565" s="484" t="s">
        <v>986</v>
      </c>
      <c r="G565" s="467" t="s">
        <v>1681</v>
      </c>
      <c r="H565" s="471"/>
      <c r="I565" s="471">
        <v>0</v>
      </c>
      <c r="J565" s="471">
        <v>0</v>
      </c>
      <c r="K565" s="471">
        <f t="shared" si="9"/>
        <v>0</v>
      </c>
      <c r="L565" s="472"/>
    </row>
    <row r="566" spans="1:12" x14ac:dyDescent="0.25">
      <c r="A566" s="467" t="s">
        <v>694</v>
      </c>
      <c r="B566" s="467" t="s">
        <v>668</v>
      </c>
      <c r="C566" s="467" t="s">
        <v>816</v>
      </c>
      <c r="D566" s="484" t="s">
        <v>598</v>
      </c>
      <c r="E566" s="467" t="s">
        <v>225</v>
      </c>
      <c r="F566" s="484" t="s">
        <v>1153</v>
      </c>
      <c r="G566" s="467" t="s">
        <v>2118</v>
      </c>
      <c r="H566" s="471"/>
      <c r="I566" s="471">
        <v>0</v>
      </c>
      <c r="J566" s="471">
        <v>0</v>
      </c>
      <c r="K566" s="471">
        <f t="shared" si="9"/>
        <v>0</v>
      </c>
      <c r="L566" s="472"/>
    </row>
    <row r="567" spans="1:12" x14ac:dyDescent="0.25">
      <c r="A567" s="467" t="s">
        <v>694</v>
      </c>
      <c r="B567" s="467" t="s">
        <v>668</v>
      </c>
      <c r="C567" s="467" t="s">
        <v>816</v>
      </c>
      <c r="D567" s="484" t="s">
        <v>599</v>
      </c>
      <c r="E567" s="467" t="s">
        <v>1516</v>
      </c>
      <c r="F567" s="484" t="s">
        <v>1154</v>
      </c>
      <c r="G567" s="467" t="s">
        <v>2119</v>
      </c>
      <c r="H567" s="471"/>
      <c r="I567" s="471">
        <v>0</v>
      </c>
      <c r="J567" s="471">
        <v>0</v>
      </c>
      <c r="K567" s="471">
        <f t="shared" si="9"/>
        <v>0</v>
      </c>
      <c r="L567" s="472"/>
    </row>
    <row r="568" spans="1:12" x14ac:dyDescent="0.25">
      <c r="A568" s="467" t="s">
        <v>694</v>
      </c>
      <c r="B568" s="467" t="s">
        <v>668</v>
      </c>
      <c r="C568" s="467" t="s">
        <v>816</v>
      </c>
      <c r="D568" s="484" t="s">
        <v>2123</v>
      </c>
      <c r="E568" s="467" t="s">
        <v>2124</v>
      </c>
      <c r="F568" s="484" t="s">
        <v>986</v>
      </c>
      <c r="G568" s="467" t="s">
        <v>1681</v>
      </c>
      <c r="H568" s="471"/>
      <c r="I568" s="471">
        <v>0</v>
      </c>
      <c r="J568" s="471">
        <v>0</v>
      </c>
      <c r="K568" s="471">
        <f t="shared" si="9"/>
        <v>0</v>
      </c>
      <c r="L568" s="472"/>
    </row>
    <row r="569" spans="1:12" x14ac:dyDescent="0.25">
      <c r="A569" s="467" t="s">
        <v>694</v>
      </c>
      <c r="B569" s="467" t="s">
        <v>668</v>
      </c>
      <c r="C569" s="467" t="s">
        <v>816</v>
      </c>
      <c r="D569" s="484" t="s">
        <v>2125</v>
      </c>
      <c r="E569" s="467" t="s">
        <v>2126</v>
      </c>
      <c r="F569" s="484" t="s">
        <v>986</v>
      </c>
      <c r="G569" s="467" t="s">
        <v>1681</v>
      </c>
      <c r="H569" s="471"/>
      <c r="I569" s="471">
        <v>0</v>
      </c>
      <c r="J569" s="471">
        <v>0</v>
      </c>
      <c r="K569" s="471">
        <f t="shared" si="9"/>
        <v>0</v>
      </c>
      <c r="L569" s="472"/>
    </row>
    <row r="570" spans="1:12" x14ac:dyDescent="0.25">
      <c r="A570" s="467" t="s">
        <v>694</v>
      </c>
      <c r="B570" s="467" t="s">
        <v>668</v>
      </c>
      <c r="C570" s="467" t="s">
        <v>816</v>
      </c>
      <c r="D570" s="484" t="s">
        <v>1521</v>
      </c>
      <c r="E570" s="467" t="s">
        <v>1522</v>
      </c>
      <c r="F570" s="484" t="s">
        <v>1101</v>
      </c>
      <c r="G570" s="467" t="s">
        <v>1902</v>
      </c>
      <c r="H570" s="471"/>
      <c r="I570" s="471">
        <v>0</v>
      </c>
      <c r="J570" s="471">
        <v>0</v>
      </c>
      <c r="K570" s="471">
        <f t="shared" si="9"/>
        <v>0</v>
      </c>
      <c r="L570" s="472"/>
    </row>
    <row r="571" spans="1:12" x14ac:dyDescent="0.25">
      <c r="A571" s="467" t="s">
        <v>694</v>
      </c>
      <c r="B571" s="467" t="s">
        <v>668</v>
      </c>
      <c r="C571" s="467" t="s">
        <v>816</v>
      </c>
      <c r="D571" s="484" t="s">
        <v>1521</v>
      </c>
      <c r="E571" s="467" t="s">
        <v>1522</v>
      </c>
      <c r="F571" s="484" t="s">
        <v>1102</v>
      </c>
      <c r="G571" s="467" t="s">
        <v>1899</v>
      </c>
      <c r="H571" s="471"/>
      <c r="I571" s="471">
        <v>0</v>
      </c>
      <c r="J571" s="471">
        <v>0</v>
      </c>
      <c r="K571" s="471">
        <f t="shared" si="9"/>
        <v>0</v>
      </c>
      <c r="L571" s="472"/>
    </row>
    <row r="572" spans="1:12" x14ac:dyDescent="0.25">
      <c r="A572" s="467" t="s">
        <v>694</v>
      </c>
      <c r="B572" s="467" t="s">
        <v>668</v>
      </c>
      <c r="C572" s="467" t="s">
        <v>816</v>
      </c>
      <c r="D572" s="484" t="s">
        <v>1521</v>
      </c>
      <c r="E572" s="467" t="s">
        <v>1522</v>
      </c>
      <c r="F572" s="484" t="s">
        <v>1087</v>
      </c>
      <c r="G572" s="467" t="s">
        <v>1831</v>
      </c>
      <c r="H572" s="471"/>
      <c r="I572" s="471">
        <v>0</v>
      </c>
      <c r="J572" s="471">
        <v>0</v>
      </c>
      <c r="K572" s="471">
        <f t="shared" si="9"/>
        <v>0</v>
      </c>
      <c r="L572" s="472"/>
    </row>
    <row r="573" spans="1:12" x14ac:dyDescent="0.25">
      <c r="A573" s="467" t="s">
        <v>694</v>
      </c>
      <c r="B573" s="467" t="s">
        <v>668</v>
      </c>
      <c r="C573" s="467" t="s">
        <v>816</v>
      </c>
      <c r="D573" s="484" t="s">
        <v>1521</v>
      </c>
      <c r="E573" s="467" t="s">
        <v>1522</v>
      </c>
      <c r="F573" s="484" t="s">
        <v>1088</v>
      </c>
      <c r="G573" s="467" t="s">
        <v>1826</v>
      </c>
      <c r="H573" s="471"/>
      <c r="I573" s="471">
        <v>0</v>
      </c>
      <c r="J573" s="471">
        <v>0</v>
      </c>
      <c r="K573" s="471">
        <f t="shared" si="9"/>
        <v>0</v>
      </c>
      <c r="L573" s="472"/>
    </row>
    <row r="574" spans="1:12" x14ac:dyDescent="0.25">
      <c r="A574" s="467" t="s">
        <v>694</v>
      </c>
      <c r="B574" s="467" t="s">
        <v>668</v>
      </c>
      <c r="C574" s="467" t="s">
        <v>816</v>
      </c>
      <c r="D574" s="484" t="s">
        <v>1521</v>
      </c>
      <c r="E574" s="467" t="s">
        <v>1522</v>
      </c>
      <c r="F574" s="484" t="s">
        <v>1110</v>
      </c>
      <c r="G574" s="467" t="s">
        <v>1980</v>
      </c>
      <c r="H574" s="471"/>
      <c r="I574" s="471">
        <v>0</v>
      </c>
      <c r="J574" s="471">
        <v>0</v>
      </c>
      <c r="K574" s="471">
        <f t="shared" si="9"/>
        <v>0</v>
      </c>
      <c r="L574" s="472"/>
    </row>
    <row r="575" spans="1:12" x14ac:dyDescent="0.25">
      <c r="A575" s="467" t="s">
        <v>694</v>
      </c>
      <c r="B575" s="467" t="s">
        <v>668</v>
      </c>
      <c r="C575" s="467" t="s">
        <v>816</v>
      </c>
      <c r="D575" s="484" t="s">
        <v>1157</v>
      </c>
      <c r="E575" s="467" t="s">
        <v>1519</v>
      </c>
      <c r="F575" s="484" t="s">
        <v>308</v>
      </c>
      <c r="G575" s="467" t="s">
        <v>1691</v>
      </c>
      <c r="H575" s="471"/>
      <c r="I575" s="471">
        <v>0</v>
      </c>
      <c r="J575" s="471">
        <v>0</v>
      </c>
      <c r="K575" s="471">
        <f t="shared" si="9"/>
        <v>0</v>
      </c>
      <c r="L575" s="472"/>
    </row>
    <row r="576" spans="1:12" x14ac:dyDescent="0.25">
      <c r="A576" s="467" t="s">
        <v>694</v>
      </c>
      <c r="B576" s="467" t="s">
        <v>668</v>
      </c>
      <c r="C576" s="467" t="s">
        <v>816</v>
      </c>
      <c r="D576" s="484" t="s">
        <v>1157</v>
      </c>
      <c r="E576" s="467" t="s">
        <v>1519</v>
      </c>
      <c r="F576" s="484" t="s">
        <v>1087</v>
      </c>
      <c r="G576" s="467" t="s">
        <v>1831</v>
      </c>
      <c r="H576" s="471"/>
      <c r="I576" s="471">
        <v>0</v>
      </c>
      <c r="J576" s="471">
        <v>0</v>
      </c>
      <c r="K576" s="471">
        <f t="shared" si="9"/>
        <v>0</v>
      </c>
      <c r="L576" s="472"/>
    </row>
    <row r="577" spans="1:12" x14ac:dyDescent="0.25">
      <c r="A577" s="467" t="s">
        <v>694</v>
      </c>
      <c r="B577" s="467" t="s">
        <v>668</v>
      </c>
      <c r="C577" s="467" t="s">
        <v>816</v>
      </c>
      <c r="D577" s="484" t="s">
        <v>1157</v>
      </c>
      <c r="E577" s="467" t="s">
        <v>1519</v>
      </c>
      <c r="F577" s="484" t="s">
        <v>1088</v>
      </c>
      <c r="G577" s="467" t="s">
        <v>1826</v>
      </c>
      <c r="H577" s="471"/>
      <c r="I577" s="471">
        <v>0</v>
      </c>
      <c r="J577" s="471">
        <v>0</v>
      </c>
      <c r="K577" s="471">
        <f t="shared" ref="K577:K640" si="10">+H577+J577</f>
        <v>0</v>
      </c>
      <c r="L577" s="472"/>
    </row>
    <row r="578" spans="1:12" x14ac:dyDescent="0.25">
      <c r="A578" s="467" t="s">
        <v>694</v>
      </c>
      <c r="B578" s="467" t="s">
        <v>668</v>
      </c>
      <c r="C578" s="467" t="s">
        <v>816</v>
      </c>
      <c r="D578" s="484" t="s">
        <v>1157</v>
      </c>
      <c r="E578" s="467" t="s">
        <v>1519</v>
      </c>
      <c r="F578" s="484" t="s">
        <v>1110</v>
      </c>
      <c r="G578" s="467" t="s">
        <v>1980</v>
      </c>
      <c r="H578" s="471"/>
      <c r="I578" s="471">
        <v>0</v>
      </c>
      <c r="J578" s="471">
        <v>0</v>
      </c>
      <c r="K578" s="471">
        <f t="shared" si="10"/>
        <v>0</v>
      </c>
      <c r="L578" s="472"/>
    </row>
    <row r="579" spans="1:12" x14ac:dyDescent="0.25">
      <c r="A579" s="467" t="s">
        <v>694</v>
      </c>
      <c r="B579" s="467" t="s">
        <v>668</v>
      </c>
      <c r="C579" s="467" t="s">
        <v>816</v>
      </c>
      <c r="D579" s="484" t="s">
        <v>2127</v>
      </c>
      <c r="E579" s="467" t="s">
        <v>2128</v>
      </c>
      <c r="F579" s="484" t="s">
        <v>986</v>
      </c>
      <c r="G579" s="467" t="s">
        <v>1681</v>
      </c>
      <c r="H579" s="471"/>
      <c r="I579" s="471">
        <v>0</v>
      </c>
      <c r="J579" s="471">
        <v>0</v>
      </c>
      <c r="K579" s="471">
        <f t="shared" si="10"/>
        <v>0</v>
      </c>
      <c r="L579" s="472"/>
    </row>
    <row r="580" spans="1:12" x14ac:dyDescent="0.25">
      <c r="A580" s="467" t="s">
        <v>694</v>
      </c>
      <c r="B580" s="467" t="s">
        <v>668</v>
      </c>
      <c r="C580" s="467" t="s">
        <v>816</v>
      </c>
      <c r="D580" s="484" t="s">
        <v>622</v>
      </c>
      <c r="E580" s="467" t="s">
        <v>1529</v>
      </c>
      <c r="F580" s="484" t="s">
        <v>308</v>
      </c>
      <c r="G580" s="467" t="s">
        <v>1691</v>
      </c>
      <c r="H580" s="471"/>
      <c r="I580" s="471">
        <v>0</v>
      </c>
      <c r="J580" s="471">
        <v>13372</v>
      </c>
      <c r="K580" s="471">
        <f t="shared" si="10"/>
        <v>13372</v>
      </c>
      <c r="L580" s="472"/>
    </row>
    <row r="581" spans="1:12" x14ac:dyDescent="0.25">
      <c r="A581" s="467" t="s">
        <v>694</v>
      </c>
      <c r="B581" s="467" t="s">
        <v>668</v>
      </c>
      <c r="C581" s="467" t="s">
        <v>816</v>
      </c>
      <c r="D581" s="484" t="s">
        <v>622</v>
      </c>
      <c r="E581" s="467" t="s">
        <v>1529</v>
      </c>
      <c r="F581" s="484" t="s">
        <v>1087</v>
      </c>
      <c r="G581" s="467" t="s">
        <v>1831</v>
      </c>
      <c r="H581" s="471"/>
      <c r="I581" s="471">
        <v>0</v>
      </c>
      <c r="J581" s="471">
        <v>3704</v>
      </c>
      <c r="K581" s="471">
        <f t="shared" si="10"/>
        <v>3704</v>
      </c>
      <c r="L581" s="472"/>
    </row>
    <row r="582" spans="1:12" x14ac:dyDescent="0.25">
      <c r="A582" s="467" t="s">
        <v>694</v>
      </c>
      <c r="B582" s="467" t="s">
        <v>668</v>
      </c>
      <c r="C582" s="467" t="s">
        <v>816</v>
      </c>
      <c r="D582" s="484" t="s">
        <v>622</v>
      </c>
      <c r="E582" s="467" t="s">
        <v>1529</v>
      </c>
      <c r="F582" s="484" t="s">
        <v>1088</v>
      </c>
      <c r="G582" s="467" t="s">
        <v>1826</v>
      </c>
      <c r="H582" s="471"/>
      <c r="I582" s="471">
        <v>0</v>
      </c>
      <c r="J582" s="471">
        <v>112</v>
      </c>
      <c r="K582" s="471">
        <f t="shared" si="10"/>
        <v>112</v>
      </c>
      <c r="L582" s="472"/>
    </row>
    <row r="583" spans="1:12" x14ac:dyDescent="0.25">
      <c r="A583" s="467" t="s">
        <v>694</v>
      </c>
      <c r="B583" s="467" t="s">
        <v>668</v>
      </c>
      <c r="C583" s="467" t="s">
        <v>816</v>
      </c>
      <c r="D583" s="484" t="s">
        <v>622</v>
      </c>
      <c r="E583" s="467" t="s">
        <v>1529</v>
      </c>
      <c r="F583" s="484" t="s">
        <v>1110</v>
      </c>
      <c r="G583" s="467" t="s">
        <v>1980</v>
      </c>
      <c r="H583" s="471"/>
      <c r="I583" s="471">
        <v>0</v>
      </c>
      <c r="J583" s="471">
        <v>24237</v>
      </c>
      <c r="K583" s="471">
        <f t="shared" si="10"/>
        <v>24237</v>
      </c>
      <c r="L583" s="472"/>
    </row>
    <row r="584" spans="1:12" x14ac:dyDescent="0.25">
      <c r="A584" s="467" t="s">
        <v>694</v>
      </c>
      <c r="B584" s="467" t="s">
        <v>668</v>
      </c>
      <c r="C584" s="467" t="s">
        <v>816</v>
      </c>
      <c r="D584" s="484" t="s">
        <v>2129</v>
      </c>
      <c r="E584" s="467" t="s">
        <v>2130</v>
      </c>
      <c r="F584" s="484" t="s">
        <v>986</v>
      </c>
      <c r="G584" s="467" t="s">
        <v>1681</v>
      </c>
      <c r="H584" s="471"/>
      <c r="I584" s="471">
        <v>0</v>
      </c>
      <c r="J584" s="471">
        <v>0</v>
      </c>
      <c r="K584" s="471">
        <f t="shared" si="10"/>
        <v>0</v>
      </c>
      <c r="L584" s="472"/>
    </row>
    <row r="585" spans="1:12" x14ac:dyDescent="0.25">
      <c r="A585" s="467" t="s">
        <v>694</v>
      </c>
      <c r="B585" s="467" t="s">
        <v>668</v>
      </c>
      <c r="C585" s="467" t="s">
        <v>816</v>
      </c>
      <c r="D585" s="484" t="s">
        <v>720</v>
      </c>
      <c r="E585" s="467" t="s">
        <v>1523</v>
      </c>
      <c r="F585" s="484" t="s">
        <v>1110</v>
      </c>
      <c r="G585" s="467" t="s">
        <v>1980</v>
      </c>
      <c r="H585" s="471"/>
      <c r="I585" s="471">
        <v>0</v>
      </c>
      <c r="J585" s="471">
        <v>0</v>
      </c>
      <c r="K585" s="471">
        <f t="shared" si="10"/>
        <v>0</v>
      </c>
      <c r="L585" s="472"/>
    </row>
    <row r="586" spans="1:12" x14ac:dyDescent="0.25">
      <c r="A586" s="467" t="s">
        <v>694</v>
      </c>
      <c r="B586" s="467" t="s">
        <v>668</v>
      </c>
      <c r="C586" s="467" t="s">
        <v>816</v>
      </c>
      <c r="D586" s="484" t="s">
        <v>721</v>
      </c>
      <c r="E586" s="467" t="s">
        <v>1524</v>
      </c>
      <c r="F586" s="484" t="s">
        <v>1110</v>
      </c>
      <c r="G586" s="467" t="s">
        <v>1980</v>
      </c>
      <c r="H586" s="471"/>
      <c r="I586" s="471">
        <v>0</v>
      </c>
      <c r="J586" s="471">
        <v>0</v>
      </c>
      <c r="K586" s="471">
        <f t="shared" si="10"/>
        <v>0</v>
      </c>
      <c r="L586" s="472"/>
    </row>
    <row r="587" spans="1:12" x14ac:dyDescent="0.25">
      <c r="A587" s="467" t="s">
        <v>694</v>
      </c>
      <c r="B587" s="467" t="s">
        <v>668</v>
      </c>
      <c r="C587" s="467" t="s">
        <v>816</v>
      </c>
      <c r="D587" s="484" t="s">
        <v>722</v>
      </c>
      <c r="E587" s="467" t="s">
        <v>723</v>
      </c>
      <c r="F587" s="484" t="s">
        <v>1110</v>
      </c>
      <c r="G587" s="467" t="s">
        <v>1980</v>
      </c>
      <c r="H587" s="471"/>
      <c r="I587" s="471">
        <v>0</v>
      </c>
      <c r="J587" s="471">
        <v>0</v>
      </c>
      <c r="K587" s="471">
        <f t="shared" si="10"/>
        <v>0</v>
      </c>
      <c r="L587" s="472"/>
    </row>
    <row r="588" spans="1:12" x14ac:dyDescent="0.25">
      <c r="A588" s="467" t="s">
        <v>694</v>
      </c>
      <c r="B588" s="467" t="s">
        <v>668</v>
      </c>
      <c r="C588" s="467" t="s">
        <v>821</v>
      </c>
      <c r="D588" s="484" t="s">
        <v>614</v>
      </c>
      <c r="E588" s="467" t="s">
        <v>615</v>
      </c>
      <c r="F588" s="484" t="s">
        <v>1103</v>
      </c>
      <c r="G588" s="467" t="s">
        <v>2016</v>
      </c>
      <c r="H588" s="471"/>
      <c r="I588" s="471">
        <v>0</v>
      </c>
      <c r="J588" s="471">
        <v>0</v>
      </c>
      <c r="K588" s="471">
        <f t="shared" si="10"/>
        <v>0</v>
      </c>
      <c r="L588" s="472"/>
    </row>
    <row r="589" spans="1:12" x14ac:dyDescent="0.25">
      <c r="A589" s="467" t="s">
        <v>694</v>
      </c>
      <c r="B589" s="467" t="s">
        <v>668</v>
      </c>
      <c r="C589" s="467" t="s">
        <v>821</v>
      </c>
      <c r="D589" s="484" t="s">
        <v>614</v>
      </c>
      <c r="E589" s="467" t="s">
        <v>615</v>
      </c>
      <c r="F589" s="484" t="s">
        <v>1110</v>
      </c>
      <c r="G589" s="467" t="s">
        <v>1980</v>
      </c>
      <c r="H589" s="471"/>
      <c r="I589" s="471">
        <v>0</v>
      </c>
      <c r="J589" s="471">
        <v>0</v>
      </c>
      <c r="K589" s="471">
        <f t="shared" si="10"/>
        <v>0</v>
      </c>
      <c r="L589" s="472"/>
    </row>
    <row r="590" spans="1:12" x14ac:dyDescent="0.25">
      <c r="A590" s="467" t="s">
        <v>694</v>
      </c>
      <c r="B590" s="467" t="s">
        <v>668</v>
      </c>
      <c r="C590" s="467" t="s">
        <v>821</v>
      </c>
      <c r="D590" s="484" t="s">
        <v>2131</v>
      </c>
      <c r="E590" s="467" t="s">
        <v>2132</v>
      </c>
      <c r="F590" s="484" t="s">
        <v>1110</v>
      </c>
      <c r="G590" s="467" t="s">
        <v>1980</v>
      </c>
      <c r="H590" s="471"/>
      <c r="I590" s="471">
        <v>0</v>
      </c>
      <c r="J590" s="471">
        <v>0</v>
      </c>
      <c r="K590" s="471">
        <f t="shared" si="10"/>
        <v>0</v>
      </c>
      <c r="L590" s="472"/>
    </row>
    <row r="591" spans="1:12" x14ac:dyDescent="0.25">
      <c r="A591" s="467" t="s">
        <v>694</v>
      </c>
      <c r="B591" s="467" t="s">
        <v>668</v>
      </c>
      <c r="C591" s="467" t="s">
        <v>821</v>
      </c>
      <c r="D591" s="484" t="s">
        <v>616</v>
      </c>
      <c r="E591" s="467" t="s">
        <v>617</v>
      </c>
      <c r="F591" s="484" t="s">
        <v>1110</v>
      </c>
      <c r="G591" s="467" t="s">
        <v>1980</v>
      </c>
      <c r="H591" s="471"/>
      <c r="I591" s="471">
        <v>0</v>
      </c>
      <c r="J591" s="471">
        <v>0</v>
      </c>
      <c r="K591" s="471">
        <f t="shared" si="10"/>
        <v>0</v>
      </c>
      <c r="L591" s="472"/>
    </row>
    <row r="592" spans="1:12" x14ac:dyDescent="0.25">
      <c r="A592" s="467" t="s">
        <v>694</v>
      </c>
      <c r="B592" s="467" t="s">
        <v>668</v>
      </c>
      <c r="C592" s="467" t="s">
        <v>817</v>
      </c>
      <c r="D592" s="484" t="s">
        <v>600</v>
      </c>
      <c r="E592" s="467" t="s">
        <v>1525</v>
      </c>
      <c r="F592" s="484" t="s">
        <v>110</v>
      </c>
      <c r="G592" s="467" t="s">
        <v>1778</v>
      </c>
      <c r="H592" s="471"/>
      <c r="I592" s="471">
        <v>0</v>
      </c>
      <c r="J592" s="471">
        <v>0</v>
      </c>
      <c r="K592" s="471">
        <f t="shared" si="10"/>
        <v>0</v>
      </c>
      <c r="L592" s="472"/>
    </row>
    <row r="593" spans="1:12" x14ac:dyDescent="0.25">
      <c r="A593" s="467" t="s">
        <v>694</v>
      </c>
      <c r="B593" s="467" t="s">
        <v>668</v>
      </c>
      <c r="C593" s="467" t="s">
        <v>817</v>
      </c>
      <c r="D593" s="484" t="s">
        <v>618</v>
      </c>
      <c r="E593" s="467" t="s">
        <v>229</v>
      </c>
      <c r="F593" s="484" t="s">
        <v>1110</v>
      </c>
      <c r="G593" s="467" t="s">
        <v>1980</v>
      </c>
      <c r="H593" s="471"/>
      <c r="I593" s="471">
        <v>0</v>
      </c>
      <c r="J593" s="471">
        <v>0</v>
      </c>
      <c r="K593" s="471">
        <f t="shared" si="10"/>
        <v>0</v>
      </c>
      <c r="L593" s="472"/>
    </row>
    <row r="594" spans="1:12" x14ac:dyDescent="0.25">
      <c r="A594" s="467" t="s">
        <v>694</v>
      </c>
      <c r="B594" s="467" t="s">
        <v>668</v>
      </c>
      <c r="C594" s="467" t="s">
        <v>1526</v>
      </c>
      <c r="D594" s="484" t="s">
        <v>619</v>
      </c>
      <c r="E594" s="467" t="s">
        <v>1527</v>
      </c>
      <c r="F594" s="484" t="s">
        <v>1110</v>
      </c>
      <c r="G594" s="467" t="s">
        <v>1980</v>
      </c>
      <c r="H594" s="471"/>
      <c r="I594" s="471">
        <v>6295</v>
      </c>
      <c r="J594" s="471">
        <v>0</v>
      </c>
      <c r="K594" s="471">
        <f t="shared" si="10"/>
        <v>0</v>
      </c>
      <c r="L594" s="472"/>
    </row>
    <row r="595" spans="1:12" x14ac:dyDescent="0.25">
      <c r="A595" s="467" t="s">
        <v>694</v>
      </c>
      <c r="B595" s="467" t="s">
        <v>668</v>
      </c>
      <c r="C595" s="467" t="s">
        <v>1526</v>
      </c>
      <c r="D595" s="484" t="s">
        <v>718</v>
      </c>
      <c r="E595" s="467" t="s">
        <v>719</v>
      </c>
      <c r="F595" s="484" t="s">
        <v>1110</v>
      </c>
      <c r="G595" s="467" t="s">
        <v>1980</v>
      </c>
      <c r="H595" s="471"/>
      <c r="I595" s="471">
        <v>0</v>
      </c>
      <c r="J595" s="471">
        <v>0</v>
      </c>
      <c r="K595" s="471">
        <f t="shared" si="10"/>
        <v>0</v>
      </c>
      <c r="L595" s="472"/>
    </row>
    <row r="596" spans="1:12" x14ac:dyDescent="0.25">
      <c r="A596" s="467" t="s">
        <v>694</v>
      </c>
      <c r="B596" s="467" t="s">
        <v>668</v>
      </c>
      <c r="C596" s="467" t="s">
        <v>1526</v>
      </c>
      <c r="D596" s="484" t="s">
        <v>2133</v>
      </c>
      <c r="E596" s="467" t="s">
        <v>2134</v>
      </c>
      <c r="F596" s="484" t="s">
        <v>1107</v>
      </c>
      <c r="G596" s="467" t="s">
        <v>1974</v>
      </c>
      <c r="H596" s="471"/>
      <c r="I596" s="471">
        <v>0</v>
      </c>
      <c r="J596" s="471">
        <v>0</v>
      </c>
      <c r="K596" s="471">
        <f t="shared" si="10"/>
        <v>0</v>
      </c>
      <c r="L596" s="472"/>
    </row>
    <row r="597" spans="1:12" x14ac:dyDescent="0.25">
      <c r="A597" s="467" t="s">
        <v>694</v>
      </c>
      <c r="B597" s="467" t="s">
        <v>668</v>
      </c>
      <c r="C597" s="467" t="s">
        <v>1526</v>
      </c>
      <c r="D597" s="484" t="s">
        <v>2133</v>
      </c>
      <c r="E597" s="467" t="s">
        <v>2134</v>
      </c>
      <c r="F597" s="484" t="s">
        <v>1110</v>
      </c>
      <c r="G597" s="467" t="s">
        <v>1980</v>
      </c>
      <c r="H597" s="471"/>
      <c r="I597" s="471">
        <v>0</v>
      </c>
      <c r="J597" s="471">
        <v>175634</v>
      </c>
      <c r="K597" s="471">
        <f t="shared" si="10"/>
        <v>175634</v>
      </c>
      <c r="L597" s="472"/>
    </row>
    <row r="598" spans="1:12" x14ac:dyDescent="0.25">
      <c r="A598" s="467" t="s">
        <v>694</v>
      </c>
      <c r="B598" s="467" t="s">
        <v>668</v>
      </c>
      <c r="C598" s="467" t="s">
        <v>1526</v>
      </c>
      <c r="D598" s="484" t="s">
        <v>2135</v>
      </c>
      <c r="E598" s="467" t="s">
        <v>2136</v>
      </c>
      <c r="F598" s="484" t="s">
        <v>1103</v>
      </c>
      <c r="G598" s="467" t="s">
        <v>2016</v>
      </c>
      <c r="H598" s="471"/>
      <c r="I598" s="471">
        <v>0</v>
      </c>
      <c r="J598" s="471">
        <v>0</v>
      </c>
      <c r="K598" s="471">
        <f t="shared" si="10"/>
        <v>0</v>
      </c>
      <c r="L598" s="472"/>
    </row>
    <row r="599" spans="1:12" x14ac:dyDescent="0.25">
      <c r="A599" s="467" t="s">
        <v>694</v>
      </c>
      <c r="B599" s="467" t="s">
        <v>668</v>
      </c>
      <c r="C599" s="467" t="s">
        <v>818</v>
      </c>
      <c r="D599" s="484" t="s">
        <v>1156</v>
      </c>
      <c r="E599" s="467" t="s">
        <v>1518</v>
      </c>
      <c r="F599" s="484" t="s">
        <v>986</v>
      </c>
      <c r="G599" s="467" t="s">
        <v>1681</v>
      </c>
      <c r="H599" s="471"/>
      <c r="I599" s="471">
        <v>0</v>
      </c>
      <c r="J599" s="471">
        <v>0</v>
      </c>
      <c r="K599" s="471">
        <f t="shared" si="10"/>
        <v>0</v>
      </c>
      <c r="L599" s="472"/>
    </row>
    <row r="600" spans="1:12" x14ac:dyDescent="0.25">
      <c r="A600" s="467" t="s">
        <v>694</v>
      </c>
      <c r="B600" s="467" t="s">
        <v>668</v>
      </c>
      <c r="C600" s="467" t="s">
        <v>818</v>
      </c>
      <c r="D600" s="484" t="s">
        <v>1160</v>
      </c>
      <c r="E600" s="467" t="s">
        <v>1531</v>
      </c>
      <c r="F600" s="484" t="s">
        <v>308</v>
      </c>
      <c r="G600" s="467" t="s">
        <v>1691</v>
      </c>
      <c r="H600" s="471"/>
      <c r="I600" s="471">
        <v>0</v>
      </c>
      <c r="J600" s="471">
        <v>0</v>
      </c>
      <c r="K600" s="471">
        <f t="shared" si="10"/>
        <v>0</v>
      </c>
      <c r="L600" s="472"/>
    </row>
    <row r="601" spans="1:12" x14ac:dyDescent="0.25">
      <c r="A601" s="467" t="s">
        <v>694</v>
      </c>
      <c r="B601" s="467" t="s">
        <v>668</v>
      </c>
      <c r="C601" s="467" t="s">
        <v>818</v>
      </c>
      <c r="D601" s="484" t="s">
        <v>1160</v>
      </c>
      <c r="E601" s="467" t="s">
        <v>1531</v>
      </c>
      <c r="F601" s="484" t="s">
        <v>1087</v>
      </c>
      <c r="G601" s="467" t="s">
        <v>1831</v>
      </c>
      <c r="H601" s="471"/>
      <c r="I601" s="471">
        <v>0</v>
      </c>
      <c r="J601" s="471">
        <v>0</v>
      </c>
      <c r="K601" s="471">
        <f t="shared" si="10"/>
        <v>0</v>
      </c>
      <c r="L601" s="472"/>
    </row>
    <row r="602" spans="1:12" x14ac:dyDescent="0.25">
      <c r="A602" s="467" t="s">
        <v>694</v>
      </c>
      <c r="B602" s="467" t="s">
        <v>668</v>
      </c>
      <c r="C602" s="467" t="s">
        <v>818</v>
      </c>
      <c r="D602" s="484" t="s">
        <v>1160</v>
      </c>
      <c r="E602" s="467" t="s">
        <v>1531</v>
      </c>
      <c r="F602" s="484" t="s">
        <v>1088</v>
      </c>
      <c r="G602" s="467" t="s">
        <v>1826</v>
      </c>
      <c r="H602" s="471"/>
      <c r="I602" s="471">
        <v>0</v>
      </c>
      <c r="J602" s="471">
        <v>0</v>
      </c>
      <c r="K602" s="471">
        <f t="shared" si="10"/>
        <v>0</v>
      </c>
      <c r="L602" s="472"/>
    </row>
    <row r="603" spans="1:12" x14ac:dyDescent="0.25">
      <c r="A603" s="467" t="s">
        <v>694</v>
      </c>
      <c r="B603" s="467" t="s">
        <v>668</v>
      </c>
      <c r="C603" s="467" t="s">
        <v>818</v>
      </c>
      <c r="D603" s="484" t="s">
        <v>1160</v>
      </c>
      <c r="E603" s="467" t="s">
        <v>1531</v>
      </c>
      <c r="F603" s="484" t="s">
        <v>1161</v>
      </c>
      <c r="G603" s="467" t="s">
        <v>2137</v>
      </c>
      <c r="H603" s="471"/>
      <c r="I603" s="471">
        <v>0</v>
      </c>
      <c r="J603" s="471">
        <v>0</v>
      </c>
      <c r="K603" s="471">
        <f t="shared" si="10"/>
        <v>0</v>
      </c>
      <c r="L603" s="472"/>
    </row>
    <row r="604" spans="1:12" x14ac:dyDescent="0.25">
      <c r="A604" s="467" t="s">
        <v>694</v>
      </c>
      <c r="B604" s="467" t="s">
        <v>668</v>
      </c>
      <c r="C604" s="467" t="s">
        <v>818</v>
      </c>
      <c r="D604" s="484" t="s">
        <v>2138</v>
      </c>
      <c r="E604" s="467" t="s">
        <v>2139</v>
      </c>
      <c r="F604" s="484" t="s">
        <v>986</v>
      </c>
      <c r="G604" s="467" t="s">
        <v>1681</v>
      </c>
      <c r="H604" s="471"/>
      <c r="I604" s="471">
        <v>0</v>
      </c>
      <c r="J604" s="471">
        <v>0</v>
      </c>
      <c r="K604" s="471">
        <f t="shared" si="10"/>
        <v>0</v>
      </c>
      <c r="L604" s="472"/>
    </row>
    <row r="605" spans="1:12" x14ac:dyDescent="0.25">
      <c r="A605" s="467" t="s">
        <v>694</v>
      </c>
      <c r="B605" s="467" t="s">
        <v>668</v>
      </c>
      <c r="C605" s="467" t="s">
        <v>818</v>
      </c>
      <c r="D605" s="484" t="s">
        <v>593</v>
      </c>
      <c r="E605" s="467" t="s">
        <v>1528</v>
      </c>
      <c r="F605" s="484" t="s">
        <v>1107</v>
      </c>
      <c r="G605" s="467" t="s">
        <v>1974</v>
      </c>
      <c r="H605" s="471"/>
      <c r="I605" s="471">
        <v>0</v>
      </c>
      <c r="J605" s="471">
        <v>0</v>
      </c>
      <c r="K605" s="471">
        <f t="shared" si="10"/>
        <v>0</v>
      </c>
      <c r="L605" s="472"/>
    </row>
    <row r="606" spans="1:12" x14ac:dyDescent="0.25">
      <c r="A606" s="467" t="s">
        <v>694</v>
      </c>
      <c r="B606" s="467" t="s">
        <v>668</v>
      </c>
      <c r="C606" s="467" t="s">
        <v>818</v>
      </c>
      <c r="D606" s="484" t="s">
        <v>620</v>
      </c>
      <c r="E606" s="467" t="s">
        <v>1532</v>
      </c>
      <c r="F606" s="484" t="s">
        <v>1110</v>
      </c>
      <c r="G606" s="467" t="s">
        <v>1980</v>
      </c>
      <c r="H606" s="471"/>
      <c r="I606" s="471">
        <v>0</v>
      </c>
      <c r="J606" s="471">
        <v>0</v>
      </c>
      <c r="K606" s="471">
        <f t="shared" si="10"/>
        <v>0</v>
      </c>
      <c r="L606" s="472"/>
    </row>
    <row r="607" spans="1:12" x14ac:dyDescent="0.25">
      <c r="A607" s="467" t="s">
        <v>694</v>
      </c>
      <c r="B607" s="467" t="s">
        <v>668</v>
      </c>
      <c r="C607" s="467" t="s">
        <v>818</v>
      </c>
      <c r="D607" s="484" t="s">
        <v>621</v>
      </c>
      <c r="E607" s="467" t="s">
        <v>1530</v>
      </c>
      <c r="F607" s="484" t="s">
        <v>308</v>
      </c>
      <c r="G607" s="467" t="s">
        <v>1691</v>
      </c>
      <c r="H607" s="471"/>
      <c r="I607" s="471">
        <v>0</v>
      </c>
      <c r="J607" s="471">
        <v>0</v>
      </c>
      <c r="K607" s="471">
        <f t="shared" si="10"/>
        <v>0</v>
      </c>
      <c r="L607" s="472"/>
    </row>
    <row r="608" spans="1:12" x14ac:dyDescent="0.25">
      <c r="A608" s="467" t="s">
        <v>694</v>
      </c>
      <c r="B608" s="467" t="s">
        <v>668</v>
      </c>
      <c r="C608" s="467" t="s">
        <v>818</v>
      </c>
      <c r="D608" s="484" t="s">
        <v>621</v>
      </c>
      <c r="E608" s="467" t="s">
        <v>1530</v>
      </c>
      <c r="F608" s="484" t="s">
        <v>1087</v>
      </c>
      <c r="G608" s="467" t="s">
        <v>1831</v>
      </c>
      <c r="H608" s="471"/>
      <c r="I608" s="471">
        <v>0</v>
      </c>
      <c r="J608" s="471">
        <v>0</v>
      </c>
      <c r="K608" s="471">
        <f t="shared" si="10"/>
        <v>0</v>
      </c>
      <c r="L608" s="472"/>
    </row>
    <row r="609" spans="1:12" x14ac:dyDescent="0.25">
      <c r="A609" s="467" t="s">
        <v>694</v>
      </c>
      <c r="B609" s="467" t="s">
        <v>668</v>
      </c>
      <c r="C609" s="467" t="s">
        <v>818</v>
      </c>
      <c r="D609" s="484" t="s">
        <v>621</v>
      </c>
      <c r="E609" s="467" t="s">
        <v>1530</v>
      </c>
      <c r="F609" s="484" t="s">
        <v>1088</v>
      </c>
      <c r="G609" s="467" t="s">
        <v>1826</v>
      </c>
      <c r="H609" s="471"/>
      <c r="I609" s="471">
        <v>0</v>
      </c>
      <c r="J609" s="471">
        <v>0</v>
      </c>
      <c r="K609" s="471">
        <f t="shared" si="10"/>
        <v>0</v>
      </c>
      <c r="L609" s="472"/>
    </row>
    <row r="610" spans="1:12" x14ac:dyDescent="0.25">
      <c r="A610" s="467" t="s">
        <v>694</v>
      </c>
      <c r="B610" s="467" t="s">
        <v>668</v>
      </c>
      <c r="C610" s="467" t="s">
        <v>818</v>
      </c>
      <c r="D610" s="484" t="s">
        <v>621</v>
      </c>
      <c r="E610" s="467" t="s">
        <v>1530</v>
      </c>
      <c r="F610" s="484" t="s">
        <v>1161</v>
      </c>
      <c r="G610" s="467" t="s">
        <v>2137</v>
      </c>
      <c r="H610" s="471"/>
      <c r="I610" s="471">
        <v>0</v>
      </c>
      <c r="J610" s="471">
        <v>0</v>
      </c>
      <c r="K610" s="471">
        <f t="shared" si="10"/>
        <v>0</v>
      </c>
      <c r="L610" s="472"/>
    </row>
    <row r="611" spans="1:12" x14ac:dyDescent="0.25">
      <c r="A611" s="467" t="s">
        <v>694</v>
      </c>
      <c r="B611" s="467" t="s">
        <v>668</v>
      </c>
      <c r="C611" s="467" t="s">
        <v>818</v>
      </c>
      <c r="D611" s="484" t="s">
        <v>2140</v>
      </c>
      <c r="E611" s="467" t="s">
        <v>2141</v>
      </c>
      <c r="F611" s="484" t="s">
        <v>986</v>
      </c>
      <c r="G611" s="467" t="s">
        <v>1681</v>
      </c>
      <c r="H611" s="471"/>
      <c r="I611" s="471">
        <v>0</v>
      </c>
      <c r="J611" s="471">
        <v>0</v>
      </c>
      <c r="K611" s="471">
        <f t="shared" si="10"/>
        <v>0</v>
      </c>
      <c r="L611" s="472"/>
    </row>
    <row r="612" spans="1:12" x14ac:dyDescent="0.25">
      <c r="A612" s="467" t="s">
        <v>694</v>
      </c>
      <c r="B612" s="467" t="s">
        <v>668</v>
      </c>
      <c r="C612" s="467" t="s">
        <v>818</v>
      </c>
      <c r="D612" s="484" t="s">
        <v>594</v>
      </c>
      <c r="E612" s="467" t="s">
        <v>1162</v>
      </c>
      <c r="F612" s="484" t="s">
        <v>1110</v>
      </c>
      <c r="G612" s="467" t="s">
        <v>1980</v>
      </c>
      <c r="H612" s="471"/>
      <c r="I612" s="471">
        <v>0</v>
      </c>
      <c r="J612" s="471">
        <v>0</v>
      </c>
      <c r="K612" s="471">
        <f t="shared" si="10"/>
        <v>0</v>
      </c>
      <c r="L612" s="472"/>
    </row>
    <row r="613" spans="1:12" x14ac:dyDescent="0.25">
      <c r="A613" s="467" t="s">
        <v>694</v>
      </c>
      <c r="B613" s="467" t="s">
        <v>668</v>
      </c>
      <c r="C613" s="467" t="s">
        <v>818</v>
      </c>
      <c r="D613" s="484" t="s">
        <v>2142</v>
      </c>
      <c r="E613" s="467" t="s">
        <v>2143</v>
      </c>
      <c r="F613" s="484" t="s">
        <v>1103</v>
      </c>
      <c r="G613" s="467" t="s">
        <v>2016</v>
      </c>
      <c r="H613" s="471"/>
      <c r="I613" s="471">
        <v>0</v>
      </c>
      <c r="J613" s="471">
        <v>59893</v>
      </c>
      <c r="K613" s="471">
        <f t="shared" si="10"/>
        <v>59893</v>
      </c>
      <c r="L613" s="472"/>
    </row>
    <row r="614" spans="1:12" x14ac:dyDescent="0.25">
      <c r="A614" s="467" t="s">
        <v>694</v>
      </c>
      <c r="B614" s="467" t="s">
        <v>668</v>
      </c>
      <c r="C614" s="467" t="s">
        <v>818</v>
      </c>
      <c r="D614" s="484" t="s">
        <v>622</v>
      </c>
      <c r="E614" s="467" t="s">
        <v>1529</v>
      </c>
      <c r="F614" s="484" t="s">
        <v>308</v>
      </c>
      <c r="G614" s="467" t="s">
        <v>1691</v>
      </c>
      <c r="H614" s="471"/>
      <c r="I614" s="471">
        <v>0</v>
      </c>
      <c r="J614" s="471">
        <v>0</v>
      </c>
      <c r="K614" s="471">
        <f t="shared" si="10"/>
        <v>0</v>
      </c>
      <c r="L614" s="472"/>
    </row>
    <row r="615" spans="1:12" x14ac:dyDescent="0.25">
      <c r="A615" s="467" t="s">
        <v>694</v>
      </c>
      <c r="B615" s="467" t="s">
        <v>668</v>
      </c>
      <c r="C615" s="467" t="s">
        <v>818</v>
      </c>
      <c r="D615" s="484" t="s">
        <v>622</v>
      </c>
      <c r="E615" s="467" t="s">
        <v>1529</v>
      </c>
      <c r="F615" s="484" t="s">
        <v>1087</v>
      </c>
      <c r="G615" s="467" t="s">
        <v>1831</v>
      </c>
      <c r="H615" s="471"/>
      <c r="I615" s="471">
        <v>0</v>
      </c>
      <c r="J615" s="471">
        <v>0</v>
      </c>
      <c r="K615" s="471">
        <f t="shared" si="10"/>
        <v>0</v>
      </c>
      <c r="L615" s="472"/>
    </row>
    <row r="616" spans="1:12" x14ac:dyDescent="0.25">
      <c r="A616" s="467" t="s">
        <v>694</v>
      </c>
      <c r="B616" s="467" t="s">
        <v>668</v>
      </c>
      <c r="C616" s="467" t="s">
        <v>818</v>
      </c>
      <c r="D616" s="484" t="s">
        <v>622</v>
      </c>
      <c r="E616" s="467" t="s">
        <v>1529</v>
      </c>
      <c r="F616" s="484" t="s">
        <v>1088</v>
      </c>
      <c r="G616" s="467" t="s">
        <v>1826</v>
      </c>
      <c r="H616" s="471"/>
      <c r="I616" s="471">
        <v>0</v>
      </c>
      <c r="J616" s="471">
        <v>0</v>
      </c>
      <c r="K616" s="471">
        <f t="shared" si="10"/>
        <v>0</v>
      </c>
      <c r="L616" s="472"/>
    </row>
    <row r="617" spans="1:12" x14ac:dyDescent="0.25">
      <c r="A617" s="467" t="s">
        <v>694</v>
      </c>
      <c r="B617" s="467" t="s">
        <v>668</v>
      </c>
      <c r="C617" s="467" t="s">
        <v>818</v>
      </c>
      <c r="D617" s="484" t="s">
        <v>622</v>
      </c>
      <c r="E617" s="467" t="s">
        <v>1529</v>
      </c>
      <c r="F617" s="484" t="s">
        <v>1110</v>
      </c>
      <c r="G617" s="467" t="s">
        <v>1980</v>
      </c>
      <c r="H617" s="471"/>
      <c r="I617" s="471">
        <v>0</v>
      </c>
      <c r="J617" s="471">
        <v>0</v>
      </c>
      <c r="K617" s="471">
        <f t="shared" si="10"/>
        <v>0</v>
      </c>
      <c r="L617" s="472"/>
    </row>
    <row r="618" spans="1:12" x14ac:dyDescent="0.25">
      <c r="A618" s="467" t="s">
        <v>694</v>
      </c>
      <c r="B618" s="467" t="s">
        <v>668</v>
      </c>
      <c r="C618" s="467" t="s">
        <v>818</v>
      </c>
      <c r="D618" s="484" t="s">
        <v>627</v>
      </c>
      <c r="E618" s="467" t="s">
        <v>716</v>
      </c>
      <c r="F618" s="484" t="s">
        <v>1110</v>
      </c>
      <c r="G618" s="467" t="s">
        <v>1980</v>
      </c>
      <c r="H618" s="471"/>
      <c r="I618" s="471">
        <v>0</v>
      </c>
      <c r="J618" s="471">
        <v>0</v>
      </c>
      <c r="K618" s="471">
        <f t="shared" si="10"/>
        <v>0</v>
      </c>
      <c r="L618" s="472"/>
    </row>
    <row r="619" spans="1:12" x14ac:dyDescent="0.25">
      <c r="A619" s="467" t="s">
        <v>694</v>
      </c>
      <c r="B619" s="467" t="s">
        <v>668</v>
      </c>
      <c r="C619" s="467" t="s">
        <v>818</v>
      </c>
      <c r="D619" s="484" t="s">
        <v>712</v>
      </c>
      <c r="E619" s="467" t="s">
        <v>713</v>
      </c>
      <c r="F619" s="484" t="s">
        <v>1107</v>
      </c>
      <c r="G619" s="467" t="s">
        <v>1974</v>
      </c>
      <c r="H619" s="471"/>
      <c r="I619" s="471">
        <v>0</v>
      </c>
      <c r="J619" s="471">
        <v>0</v>
      </c>
      <c r="K619" s="471">
        <f t="shared" si="10"/>
        <v>0</v>
      </c>
      <c r="L619" s="472"/>
    </row>
    <row r="620" spans="1:12" x14ac:dyDescent="0.25">
      <c r="A620" s="467" t="s">
        <v>694</v>
      </c>
      <c r="B620" s="467" t="s">
        <v>668</v>
      </c>
      <c r="C620" s="467" t="s">
        <v>818</v>
      </c>
      <c r="D620" s="484" t="s">
        <v>712</v>
      </c>
      <c r="E620" s="467" t="s">
        <v>713</v>
      </c>
      <c r="F620" s="484" t="s">
        <v>1101</v>
      </c>
      <c r="G620" s="467" t="s">
        <v>1902</v>
      </c>
      <c r="H620" s="471"/>
      <c r="I620" s="471">
        <v>0</v>
      </c>
      <c r="J620" s="471">
        <v>0</v>
      </c>
      <c r="K620" s="471">
        <f t="shared" si="10"/>
        <v>0</v>
      </c>
      <c r="L620" s="472"/>
    </row>
    <row r="621" spans="1:12" x14ac:dyDescent="0.25">
      <c r="A621" s="467" t="s">
        <v>694</v>
      </c>
      <c r="B621" s="467" t="s">
        <v>668</v>
      </c>
      <c r="C621" s="467" t="s">
        <v>818</v>
      </c>
      <c r="D621" s="484" t="s">
        <v>712</v>
      </c>
      <c r="E621" s="467" t="s">
        <v>713</v>
      </c>
      <c r="F621" s="484" t="s">
        <v>1087</v>
      </c>
      <c r="G621" s="467" t="s">
        <v>1831</v>
      </c>
      <c r="H621" s="471"/>
      <c r="I621" s="471">
        <v>0</v>
      </c>
      <c r="J621" s="471">
        <v>0</v>
      </c>
      <c r="K621" s="471">
        <f t="shared" si="10"/>
        <v>0</v>
      </c>
      <c r="L621" s="472"/>
    </row>
    <row r="622" spans="1:12" x14ac:dyDescent="0.25">
      <c r="A622" s="467" t="s">
        <v>694</v>
      </c>
      <c r="B622" s="467" t="s">
        <v>668</v>
      </c>
      <c r="C622" s="467" t="s">
        <v>818</v>
      </c>
      <c r="D622" s="484" t="s">
        <v>712</v>
      </c>
      <c r="E622" s="467" t="s">
        <v>713</v>
      </c>
      <c r="F622" s="484" t="s">
        <v>1088</v>
      </c>
      <c r="G622" s="467" t="s">
        <v>1826</v>
      </c>
      <c r="H622" s="471"/>
      <c r="I622" s="471">
        <v>0</v>
      </c>
      <c r="J622" s="471">
        <v>0</v>
      </c>
      <c r="K622" s="471">
        <f t="shared" si="10"/>
        <v>0</v>
      </c>
      <c r="L622" s="472"/>
    </row>
    <row r="623" spans="1:12" x14ac:dyDescent="0.25">
      <c r="A623" s="467" t="s">
        <v>694</v>
      </c>
      <c r="B623" s="467" t="s">
        <v>668</v>
      </c>
      <c r="C623" s="467" t="s">
        <v>818</v>
      </c>
      <c r="D623" s="484" t="s">
        <v>1533</v>
      </c>
      <c r="E623" s="467" t="s">
        <v>1534</v>
      </c>
      <c r="F623" s="484" t="s">
        <v>1110</v>
      </c>
      <c r="G623" s="467" t="s">
        <v>1980</v>
      </c>
      <c r="H623" s="471"/>
      <c r="I623" s="471">
        <v>0</v>
      </c>
      <c r="J623" s="471">
        <v>0</v>
      </c>
      <c r="K623" s="471">
        <f t="shared" si="10"/>
        <v>0</v>
      </c>
      <c r="L623" s="472"/>
    </row>
    <row r="624" spans="1:12" x14ac:dyDescent="0.25">
      <c r="A624" s="467" t="s">
        <v>694</v>
      </c>
      <c r="B624" s="467" t="s">
        <v>668</v>
      </c>
      <c r="C624" s="467" t="s">
        <v>818</v>
      </c>
      <c r="D624" s="484" t="s">
        <v>1535</v>
      </c>
      <c r="E624" s="467" t="s">
        <v>1536</v>
      </c>
      <c r="F624" s="484" t="s">
        <v>1110</v>
      </c>
      <c r="G624" s="467" t="s">
        <v>1980</v>
      </c>
      <c r="H624" s="471"/>
      <c r="I624" s="471">
        <v>0</v>
      </c>
      <c r="J624" s="471">
        <v>0</v>
      </c>
      <c r="K624" s="471">
        <f t="shared" si="10"/>
        <v>0</v>
      </c>
      <c r="L624" s="472"/>
    </row>
    <row r="625" spans="1:12" x14ac:dyDescent="0.25">
      <c r="A625" s="467" t="s">
        <v>694</v>
      </c>
      <c r="B625" s="467" t="s">
        <v>668</v>
      </c>
      <c r="C625" s="467" t="s">
        <v>818</v>
      </c>
      <c r="D625" s="484" t="s">
        <v>1163</v>
      </c>
      <c r="E625" s="467" t="s">
        <v>1537</v>
      </c>
      <c r="F625" s="484" t="s">
        <v>308</v>
      </c>
      <c r="G625" s="467" t="s">
        <v>1691</v>
      </c>
      <c r="H625" s="471"/>
      <c r="I625" s="471">
        <v>0</v>
      </c>
      <c r="J625" s="471">
        <v>0</v>
      </c>
      <c r="K625" s="471">
        <f t="shared" si="10"/>
        <v>0</v>
      </c>
      <c r="L625" s="472"/>
    </row>
    <row r="626" spans="1:12" x14ac:dyDescent="0.25">
      <c r="A626" s="467" t="s">
        <v>694</v>
      </c>
      <c r="B626" s="467" t="s">
        <v>668</v>
      </c>
      <c r="C626" s="467" t="s">
        <v>818</v>
      </c>
      <c r="D626" s="484" t="s">
        <v>1163</v>
      </c>
      <c r="E626" s="467" t="s">
        <v>1537</v>
      </c>
      <c r="F626" s="484" t="s">
        <v>1087</v>
      </c>
      <c r="G626" s="467" t="s">
        <v>1831</v>
      </c>
      <c r="H626" s="471"/>
      <c r="I626" s="471">
        <v>0</v>
      </c>
      <c r="J626" s="471">
        <v>0</v>
      </c>
      <c r="K626" s="471">
        <f t="shared" si="10"/>
        <v>0</v>
      </c>
      <c r="L626" s="472"/>
    </row>
    <row r="627" spans="1:12" x14ac:dyDescent="0.25">
      <c r="A627" s="467" t="s">
        <v>694</v>
      </c>
      <c r="B627" s="467" t="s">
        <v>668</v>
      </c>
      <c r="C627" s="467" t="s">
        <v>818</v>
      </c>
      <c r="D627" s="484" t="s">
        <v>1163</v>
      </c>
      <c r="E627" s="467" t="s">
        <v>1537</v>
      </c>
      <c r="F627" s="484" t="s">
        <v>1088</v>
      </c>
      <c r="G627" s="467" t="s">
        <v>1826</v>
      </c>
      <c r="H627" s="471"/>
      <c r="I627" s="471">
        <v>0</v>
      </c>
      <c r="J627" s="471">
        <v>0</v>
      </c>
      <c r="K627" s="471">
        <f t="shared" si="10"/>
        <v>0</v>
      </c>
      <c r="L627" s="472"/>
    </row>
    <row r="628" spans="1:12" x14ac:dyDescent="0.25">
      <c r="A628" s="467" t="s">
        <v>694</v>
      </c>
      <c r="B628" s="467" t="s">
        <v>668</v>
      </c>
      <c r="C628" s="467" t="s">
        <v>818</v>
      </c>
      <c r="D628" s="484" t="s">
        <v>1163</v>
      </c>
      <c r="E628" s="467" t="s">
        <v>1537</v>
      </c>
      <c r="F628" s="484" t="s">
        <v>1110</v>
      </c>
      <c r="G628" s="467" t="s">
        <v>1980</v>
      </c>
      <c r="H628" s="471"/>
      <c r="I628" s="471">
        <v>0</v>
      </c>
      <c r="J628" s="471">
        <v>0</v>
      </c>
      <c r="K628" s="471">
        <f t="shared" si="10"/>
        <v>0</v>
      </c>
      <c r="L628" s="472"/>
    </row>
    <row r="629" spans="1:12" x14ac:dyDescent="0.25">
      <c r="A629" s="467" t="s">
        <v>694</v>
      </c>
      <c r="B629" s="467" t="s">
        <v>668</v>
      </c>
      <c r="C629" s="467" t="s">
        <v>818</v>
      </c>
      <c r="D629" s="484" t="s">
        <v>1164</v>
      </c>
      <c r="E629" s="467" t="s">
        <v>1538</v>
      </c>
      <c r="F629" s="484" t="s">
        <v>1110</v>
      </c>
      <c r="G629" s="467" t="s">
        <v>1980</v>
      </c>
      <c r="H629" s="471"/>
      <c r="I629" s="471">
        <v>8600</v>
      </c>
      <c r="J629" s="471">
        <v>0</v>
      </c>
      <c r="K629" s="471">
        <f t="shared" si="10"/>
        <v>0</v>
      </c>
      <c r="L629" s="472"/>
    </row>
    <row r="630" spans="1:12" x14ac:dyDescent="0.25">
      <c r="A630" s="467" t="s">
        <v>694</v>
      </c>
      <c r="B630" s="467" t="s">
        <v>668</v>
      </c>
      <c r="C630" s="467" t="s">
        <v>1440</v>
      </c>
      <c r="D630" s="484" t="s">
        <v>2144</v>
      </c>
      <c r="E630" s="467" t="s">
        <v>2145</v>
      </c>
      <c r="F630" s="484" t="s">
        <v>1848</v>
      </c>
      <c r="G630" s="467" t="s">
        <v>1849</v>
      </c>
      <c r="H630" s="471"/>
      <c r="I630" s="471">
        <v>0</v>
      </c>
      <c r="J630" s="471">
        <v>0</v>
      </c>
      <c r="K630" s="471">
        <f t="shared" si="10"/>
        <v>0</v>
      </c>
      <c r="L630" s="472"/>
    </row>
    <row r="631" spans="1:12" x14ac:dyDescent="0.25">
      <c r="A631" s="467" t="s">
        <v>694</v>
      </c>
      <c r="B631" s="467" t="s">
        <v>668</v>
      </c>
      <c r="C631" s="467" t="s">
        <v>1440</v>
      </c>
      <c r="D631" s="484" t="s">
        <v>2146</v>
      </c>
      <c r="E631" s="467" t="s">
        <v>2147</v>
      </c>
      <c r="F631" s="484" t="s">
        <v>1097</v>
      </c>
      <c r="G631" s="467" t="s">
        <v>1842</v>
      </c>
      <c r="H631" s="471"/>
      <c r="I631" s="471">
        <v>0</v>
      </c>
      <c r="J631" s="471">
        <v>0</v>
      </c>
      <c r="K631" s="471">
        <f t="shared" si="10"/>
        <v>0</v>
      </c>
      <c r="L631" s="472"/>
    </row>
    <row r="632" spans="1:12" x14ac:dyDescent="0.25">
      <c r="A632" s="467" t="s">
        <v>694</v>
      </c>
      <c r="B632" s="467" t="s">
        <v>668</v>
      </c>
      <c r="C632" s="467" t="s">
        <v>822</v>
      </c>
      <c r="D632" s="484" t="s">
        <v>2133</v>
      </c>
      <c r="E632" s="467" t="s">
        <v>2134</v>
      </c>
      <c r="F632" s="484" t="s">
        <v>1165</v>
      </c>
      <c r="G632" s="467" t="s">
        <v>2148</v>
      </c>
      <c r="H632" s="471"/>
      <c r="I632" s="471">
        <v>0</v>
      </c>
      <c r="J632" s="471">
        <v>0</v>
      </c>
      <c r="K632" s="471">
        <f t="shared" si="10"/>
        <v>0</v>
      </c>
      <c r="L632" s="472"/>
    </row>
    <row r="633" spans="1:12" x14ac:dyDescent="0.25">
      <c r="A633" s="467" t="s">
        <v>694</v>
      </c>
      <c r="B633" s="467" t="s">
        <v>668</v>
      </c>
      <c r="C633" s="467" t="s">
        <v>822</v>
      </c>
      <c r="D633" s="484" t="s">
        <v>595</v>
      </c>
      <c r="E633" s="467" t="s">
        <v>596</v>
      </c>
      <c r="F633" s="484" t="s">
        <v>1165</v>
      </c>
      <c r="G633" s="467" t="s">
        <v>2148</v>
      </c>
      <c r="H633" s="471"/>
      <c r="I633" s="471">
        <v>0</v>
      </c>
      <c r="J633" s="471">
        <v>144335</v>
      </c>
      <c r="K633" s="471">
        <f t="shared" si="10"/>
        <v>144335</v>
      </c>
      <c r="L633" s="472"/>
    </row>
    <row r="634" spans="1:12" x14ac:dyDescent="0.25">
      <c r="A634" s="467" t="s">
        <v>694</v>
      </c>
      <c r="B634" s="467" t="s">
        <v>668</v>
      </c>
      <c r="C634" s="467" t="s">
        <v>822</v>
      </c>
      <c r="D634" s="484" t="s">
        <v>623</v>
      </c>
      <c r="E634" s="467" t="s">
        <v>1539</v>
      </c>
      <c r="F634" s="484" t="s">
        <v>1101</v>
      </c>
      <c r="G634" s="467" t="s">
        <v>1902</v>
      </c>
      <c r="H634" s="471"/>
      <c r="I634" s="471">
        <v>0</v>
      </c>
      <c r="J634" s="471">
        <v>8384</v>
      </c>
      <c r="K634" s="471">
        <f t="shared" si="10"/>
        <v>8384</v>
      </c>
      <c r="L634" s="472"/>
    </row>
    <row r="635" spans="1:12" x14ac:dyDescent="0.25">
      <c r="A635" s="467" t="s">
        <v>694</v>
      </c>
      <c r="B635" s="467" t="s">
        <v>668</v>
      </c>
      <c r="C635" s="467" t="s">
        <v>822</v>
      </c>
      <c r="D635" s="484" t="s">
        <v>623</v>
      </c>
      <c r="E635" s="467" t="s">
        <v>1539</v>
      </c>
      <c r="F635" s="484" t="s">
        <v>1087</v>
      </c>
      <c r="G635" s="467" t="s">
        <v>1831</v>
      </c>
      <c r="H635" s="471"/>
      <c r="I635" s="471">
        <v>0</v>
      </c>
      <c r="J635" s="471">
        <v>2821</v>
      </c>
      <c r="K635" s="471">
        <f t="shared" si="10"/>
        <v>2821</v>
      </c>
      <c r="L635" s="472"/>
    </row>
    <row r="636" spans="1:12" x14ac:dyDescent="0.25">
      <c r="A636" s="467" t="s">
        <v>694</v>
      </c>
      <c r="B636" s="467" t="s">
        <v>668</v>
      </c>
      <c r="C636" s="467" t="s">
        <v>822</v>
      </c>
      <c r="D636" s="484" t="s">
        <v>623</v>
      </c>
      <c r="E636" s="467" t="s">
        <v>1539</v>
      </c>
      <c r="F636" s="484" t="s">
        <v>1088</v>
      </c>
      <c r="G636" s="467" t="s">
        <v>1826</v>
      </c>
      <c r="H636" s="471"/>
      <c r="I636" s="471">
        <v>0</v>
      </c>
      <c r="J636" s="471">
        <v>67</v>
      </c>
      <c r="K636" s="471">
        <f t="shared" si="10"/>
        <v>67</v>
      </c>
      <c r="L636" s="472"/>
    </row>
    <row r="637" spans="1:12" x14ac:dyDescent="0.25">
      <c r="A637" s="467" t="s">
        <v>694</v>
      </c>
      <c r="B637" s="467" t="s">
        <v>668</v>
      </c>
      <c r="C637" s="467" t="s">
        <v>822</v>
      </c>
      <c r="D637" s="484" t="s">
        <v>623</v>
      </c>
      <c r="E637" s="467" t="s">
        <v>1539</v>
      </c>
      <c r="F637" s="484" t="s">
        <v>1089</v>
      </c>
      <c r="G637" s="467" t="s">
        <v>1825</v>
      </c>
      <c r="H637" s="471"/>
      <c r="I637" s="471">
        <v>0</v>
      </c>
      <c r="J637" s="471">
        <v>0</v>
      </c>
      <c r="K637" s="471">
        <f t="shared" si="10"/>
        <v>0</v>
      </c>
      <c r="L637" s="472"/>
    </row>
    <row r="638" spans="1:12" x14ac:dyDescent="0.25">
      <c r="A638" s="467" t="s">
        <v>694</v>
      </c>
      <c r="B638" s="467" t="s">
        <v>668</v>
      </c>
      <c r="C638" s="467" t="s">
        <v>822</v>
      </c>
      <c r="D638" s="484" t="s">
        <v>623</v>
      </c>
      <c r="E638" s="467" t="s">
        <v>1539</v>
      </c>
      <c r="F638" s="484" t="s">
        <v>1096</v>
      </c>
      <c r="G638" s="467" t="s">
        <v>1841</v>
      </c>
      <c r="H638" s="471"/>
      <c r="I638" s="471">
        <v>0</v>
      </c>
      <c r="J638" s="471">
        <v>0</v>
      </c>
      <c r="K638" s="471">
        <f t="shared" si="10"/>
        <v>0</v>
      </c>
      <c r="L638" s="472"/>
    </row>
    <row r="639" spans="1:12" x14ac:dyDescent="0.25">
      <c r="A639" s="467" t="s">
        <v>694</v>
      </c>
      <c r="B639" s="467" t="s">
        <v>668</v>
      </c>
      <c r="C639" s="467" t="s">
        <v>822</v>
      </c>
      <c r="D639" s="484" t="s">
        <v>623</v>
      </c>
      <c r="E639" s="467" t="s">
        <v>1539</v>
      </c>
      <c r="F639" s="484" t="s">
        <v>1097</v>
      </c>
      <c r="G639" s="467" t="s">
        <v>1842</v>
      </c>
      <c r="H639" s="471"/>
      <c r="I639" s="471">
        <v>0</v>
      </c>
      <c r="J639" s="471">
        <v>0</v>
      </c>
      <c r="K639" s="471">
        <f t="shared" si="10"/>
        <v>0</v>
      </c>
      <c r="L639" s="472"/>
    </row>
    <row r="640" spans="1:12" x14ac:dyDescent="0.25">
      <c r="A640" s="467" t="s">
        <v>694</v>
      </c>
      <c r="B640" s="467" t="s">
        <v>668</v>
      </c>
      <c r="C640" s="467" t="s">
        <v>822</v>
      </c>
      <c r="D640" s="484" t="s">
        <v>623</v>
      </c>
      <c r="E640" s="467" t="s">
        <v>1539</v>
      </c>
      <c r="F640" s="484" t="s">
        <v>1110</v>
      </c>
      <c r="G640" s="467" t="s">
        <v>1980</v>
      </c>
      <c r="H640" s="471"/>
      <c r="I640" s="471">
        <v>0</v>
      </c>
      <c r="J640" s="471">
        <v>0</v>
      </c>
      <c r="K640" s="471">
        <f t="shared" si="10"/>
        <v>0</v>
      </c>
      <c r="L640" s="472"/>
    </row>
    <row r="641" spans="1:12" x14ac:dyDescent="0.25">
      <c r="A641" s="467" t="s">
        <v>694</v>
      </c>
      <c r="B641" s="467" t="s">
        <v>668</v>
      </c>
      <c r="C641" s="467" t="s">
        <v>822</v>
      </c>
      <c r="D641" s="484" t="s">
        <v>604</v>
      </c>
      <c r="E641" s="467" t="s">
        <v>1540</v>
      </c>
      <c r="F641" s="484" t="s">
        <v>1101</v>
      </c>
      <c r="G641" s="467" t="s">
        <v>1902</v>
      </c>
      <c r="H641" s="471"/>
      <c r="I641" s="471">
        <v>0</v>
      </c>
      <c r="J641" s="471">
        <v>4194</v>
      </c>
      <c r="K641" s="471">
        <f t="shared" ref="K641:K704" si="11">+H641+J641</f>
        <v>4194</v>
      </c>
      <c r="L641" s="472"/>
    </row>
    <row r="642" spans="1:12" x14ac:dyDescent="0.25">
      <c r="A642" s="467" t="s">
        <v>694</v>
      </c>
      <c r="B642" s="467" t="s">
        <v>668</v>
      </c>
      <c r="C642" s="467" t="s">
        <v>822</v>
      </c>
      <c r="D642" s="484" t="s">
        <v>605</v>
      </c>
      <c r="E642" s="467" t="s">
        <v>1541</v>
      </c>
      <c r="F642" s="484" t="s">
        <v>1087</v>
      </c>
      <c r="G642" s="467" t="s">
        <v>1831</v>
      </c>
      <c r="H642" s="471"/>
      <c r="I642" s="471">
        <v>0</v>
      </c>
      <c r="J642" s="471">
        <v>1384</v>
      </c>
      <c r="K642" s="471">
        <f t="shared" si="11"/>
        <v>1384</v>
      </c>
      <c r="L642" s="472"/>
    </row>
    <row r="643" spans="1:12" x14ac:dyDescent="0.25">
      <c r="A643" s="467" t="s">
        <v>694</v>
      </c>
      <c r="B643" s="467" t="s">
        <v>668</v>
      </c>
      <c r="C643" s="467" t="s">
        <v>822</v>
      </c>
      <c r="D643" s="484" t="s">
        <v>606</v>
      </c>
      <c r="E643" s="467" t="s">
        <v>1542</v>
      </c>
      <c r="F643" s="484" t="s">
        <v>1088</v>
      </c>
      <c r="G643" s="467" t="s">
        <v>1826</v>
      </c>
      <c r="H643" s="471"/>
      <c r="I643" s="471">
        <v>0</v>
      </c>
      <c r="J643" s="471">
        <v>34</v>
      </c>
      <c r="K643" s="471">
        <f t="shared" si="11"/>
        <v>34</v>
      </c>
      <c r="L643" s="472"/>
    </row>
    <row r="644" spans="1:12" x14ac:dyDescent="0.25">
      <c r="A644" s="467" t="s">
        <v>694</v>
      </c>
      <c r="B644" s="467" t="s">
        <v>668</v>
      </c>
      <c r="C644" s="467" t="s">
        <v>819</v>
      </c>
      <c r="D644" s="484" t="s">
        <v>1156</v>
      </c>
      <c r="E644" s="467" t="s">
        <v>1518</v>
      </c>
      <c r="F644" s="484" t="s">
        <v>986</v>
      </c>
      <c r="G644" s="467" t="s">
        <v>1681</v>
      </c>
      <c r="H644" s="471"/>
      <c r="I644" s="471">
        <v>0</v>
      </c>
      <c r="J644" s="471">
        <v>0</v>
      </c>
      <c r="K644" s="471">
        <f t="shared" si="11"/>
        <v>0</v>
      </c>
      <c r="L644" s="472"/>
    </row>
    <row r="645" spans="1:12" x14ac:dyDescent="0.25">
      <c r="A645" s="467" t="s">
        <v>694</v>
      </c>
      <c r="B645" s="467" t="s">
        <v>668</v>
      </c>
      <c r="C645" s="467" t="s">
        <v>819</v>
      </c>
      <c r="D645" s="484" t="s">
        <v>601</v>
      </c>
      <c r="E645" s="467" t="s">
        <v>1543</v>
      </c>
      <c r="F645" s="484" t="s">
        <v>1103</v>
      </c>
      <c r="G645" s="467" t="s">
        <v>2016</v>
      </c>
      <c r="H645" s="471"/>
      <c r="I645" s="471">
        <v>0</v>
      </c>
      <c r="J645" s="471">
        <v>0</v>
      </c>
      <c r="K645" s="471">
        <f t="shared" si="11"/>
        <v>0</v>
      </c>
      <c r="L645" s="472"/>
    </row>
    <row r="646" spans="1:12" x14ac:dyDescent="0.25">
      <c r="A646" s="467" t="s">
        <v>694</v>
      </c>
      <c r="B646" s="467" t="s">
        <v>668</v>
      </c>
      <c r="C646" s="467" t="s">
        <v>819</v>
      </c>
      <c r="D646" s="484" t="s">
        <v>601</v>
      </c>
      <c r="E646" s="467" t="s">
        <v>1543</v>
      </c>
      <c r="F646" s="484" t="s">
        <v>1110</v>
      </c>
      <c r="G646" s="467" t="s">
        <v>1980</v>
      </c>
      <c r="H646" s="471"/>
      <c r="I646" s="471">
        <v>0</v>
      </c>
      <c r="J646" s="471">
        <v>0</v>
      </c>
      <c r="K646" s="471">
        <f t="shared" si="11"/>
        <v>0</v>
      </c>
      <c r="L646" s="472"/>
    </row>
    <row r="647" spans="1:12" x14ac:dyDescent="0.25">
      <c r="A647" s="467" t="s">
        <v>694</v>
      </c>
      <c r="B647" s="467" t="s">
        <v>668</v>
      </c>
      <c r="C647" s="467" t="s">
        <v>819</v>
      </c>
      <c r="D647" s="484" t="s">
        <v>624</v>
      </c>
      <c r="E647" s="467" t="s">
        <v>1549</v>
      </c>
      <c r="F647" s="484" t="s">
        <v>1110</v>
      </c>
      <c r="G647" s="467" t="s">
        <v>1980</v>
      </c>
      <c r="H647" s="471"/>
      <c r="I647" s="471">
        <v>2574</v>
      </c>
      <c r="J647" s="471">
        <v>0</v>
      </c>
      <c r="K647" s="471">
        <f t="shared" si="11"/>
        <v>0</v>
      </c>
      <c r="L647" s="472"/>
    </row>
    <row r="648" spans="1:12" x14ac:dyDescent="0.25">
      <c r="A648" s="467" t="s">
        <v>694</v>
      </c>
      <c r="B648" s="467" t="s">
        <v>668</v>
      </c>
      <c r="C648" s="467" t="s">
        <v>819</v>
      </c>
      <c r="D648" s="484" t="s">
        <v>602</v>
      </c>
      <c r="E648" s="467" t="s">
        <v>1545</v>
      </c>
      <c r="F648" s="484" t="s">
        <v>308</v>
      </c>
      <c r="G648" s="467" t="s">
        <v>1691</v>
      </c>
      <c r="H648" s="471"/>
      <c r="I648" s="471">
        <v>0</v>
      </c>
      <c r="J648" s="471">
        <v>0</v>
      </c>
      <c r="K648" s="471">
        <f t="shared" si="11"/>
        <v>0</v>
      </c>
      <c r="L648" s="472"/>
    </row>
    <row r="649" spans="1:12" x14ac:dyDescent="0.25">
      <c r="A649" s="467" t="s">
        <v>694</v>
      </c>
      <c r="B649" s="467" t="s">
        <v>668</v>
      </c>
      <c r="C649" s="467" t="s">
        <v>819</v>
      </c>
      <c r="D649" s="484" t="s">
        <v>602</v>
      </c>
      <c r="E649" s="467" t="s">
        <v>1545</v>
      </c>
      <c r="F649" s="484" t="s">
        <v>1087</v>
      </c>
      <c r="G649" s="467" t="s">
        <v>1831</v>
      </c>
      <c r="H649" s="471"/>
      <c r="I649" s="471">
        <v>0</v>
      </c>
      <c r="J649" s="471">
        <v>0</v>
      </c>
      <c r="K649" s="471">
        <f t="shared" si="11"/>
        <v>0</v>
      </c>
      <c r="L649" s="472"/>
    </row>
    <row r="650" spans="1:12" x14ac:dyDescent="0.25">
      <c r="A650" s="467" t="s">
        <v>694</v>
      </c>
      <c r="B650" s="467" t="s">
        <v>668</v>
      </c>
      <c r="C650" s="467" t="s">
        <v>819</v>
      </c>
      <c r="D650" s="484" t="s">
        <v>602</v>
      </c>
      <c r="E650" s="467" t="s">
        <v>1545</v>
      </c>
      <c r="F650" s="484" t="s">
        <v>1088</v>
      </c>
      <c r="G650" s="467" t="s">
        <v>1826</v>
      </c>
      <c r="H650" s="471"/>
      <c r="I650" s="471">
        <v>0</v>
      </c>
      <c r="J650" s="471">
        <v>0</v>
      </c>
      <c r="K650" s="471">
        <f t="shared" si="11"/>
        <v>0</v>
      </c>
      <c r="L650" s="472"/>
    </row>
    <row r="651" spans="1:12" x14ac:dyDescent="0.25">
      <c r="A651" s="467" t="s">
        <v>694</v>
      </c>
      <c r="B651" s="467" t="s">
        <v>668</v>
      </c>
      <c r="C651" s="467" t="s">
        <v>819</v>
      </c>
      <c r="D651" s="484" t="s">
        <v>602</v>
      </c>
      <c r="E651" s="467" t="s">
        <v>1545</v>
      </c>
      <c r="F651" s="484" t="s">
        <v>1110</v>
      </c>
      <c r="G651" s="467" t="s">
        <v>1980</v>
      </c>
      <c r="H651" s="471"/>
      <c r="I651" s="471">
        <v>0</v>
      </c>
      <c r="J651" s="471">
        <v>0</v>
      </c>
      <c r="K651" s="471">
        <f t="shared" si="11"/>
        <v>0</v>
      </c>
      <c r="L651" s="472"/>
    </row>
    <row r="652" spans="1:12" x14ac:dyDescent="0.25">
      <c r="A652" s="467" t="s">
        <v>694</v>
      </c>
      <c r="B652" s="467" t="s">
        <v>668</v>
      </c>
      <c r="C652" s="467" t="s">
        <v>819</v>
      </c>
      <c r="D652" s="484" t="s">
        <v>725</v>
      </c>
      <c r="E652" s="467" t="s">
        <v>1167</v>
      </c>
      <c r="F652" s="484" t="s">
        <v>988</v>
      </c>
      <c r="G652" s="467" t="s">
        <v>1781</v>
      </c>
      <c r="H652" s="471"/>
      <c r="I652" s="471">
        <v>0</v>
      </c>
      <c r="J652" s="471">
        <v>0</v>
      </c>
      <c r="K652" s="471">
        <f t="shared" si="11"/>
        <v>0</v>
      </c>
      <c r="L652" s="472"/>
    </row>
    <row r="653" spans="1:12" x14ac:dyDescent="0.25">
      <c r="A653" s="467" t="s">
        <v>694</v>
      </c>
      <c r="B653" s="467" t="s">
        <v>668</v>
      </c>
      <c r="C653" s="467" t="s">
        <v>819</v>
      </c>
      <c r="D653" s="484" t="s">
        <v>603</v>
      </c>
      <c r="E653" s="467" t="s">
        <v>261</v>
      </c>
      <c r="F653" s="484" t="s">
        <v>1110</v>
      </c>
      <c r="G653" s="467" t="s">
        <v>1980</v>
      </c>
      <c r="H653" s="471"/>
      <c r="I653" s="471">
        <v>2300</v>
      </c>
      <c r="J653" s="471">
        <v>0</v>
      </c>
      <c r="K653" s="471">
        <f t="shared" si="11"/>
        <v>0</v>
      </c>
      <c r="L653" s="472"/>
    </row>
    <row r="654" spans="1:12" x14ac:dyDescent="0.25">
      <c r="A654" s="467" t="s">
        <v>694</v>
      </c>
      <c r="B654" s="467" t="s">
        <v>668</v>
      </c>
      <c r="C654" s="467" t="s">
        <v>819</v>
      </c>
      <c r="D654" s="484" t="s">
        <v>1166</v>
      </c>
      <c r="E654" s="467" t="s">
        <v>1544</v>
      </c>
      <c r="F654" s="484" t="s">
        <v>1120</v>
      </c>
      <c r="G654" s="467" t="s">
        <v>2011</v>
      </c>
      <c r="H654" s="471"/>
      <c r="I654" s="471">
        <v>0</v>
      </c>
      <c r="J654" s="471">
        <v>0</v>
      </c>
      <c r="K654" s="471">
        <f t="shared" si="11"/>
        <v>0</v>
      </c>
      <c r="L654" s="472"/>
    </row>
    <row r="655" spans="1:12" x14ac:dyDescent="0.25">
      <c r="A655" s="467" t="s">
        <v>694</v>
      </c>
      <c r="B655" s="467" t="s">
        <v>668</v>
      </c>
      <c r="C655" s="467" t="s">
        <v>819</v>
      </c>
      <c r="D655" s="484" t="s">
        <v>1166</v>
      </c>
      <c r="E655" s="467" t="s">
        <v>1544</v>
      </c>
      <c r="F655" s="484" t="s">
        <v>1101</v>
      </c>
      <c r="G655" s="467" t="s">
        <v>1902</v>
      </c>
      <c r="H655" s="471"/>
      <c r="I655" s="471">
        <v>0</v>
      </c>
      <c r="J655" s="471">
        <v>0</v>
      </c>
      <c r="K655" s="471">
        <f t="shared" si="11"/>
        <v>0</v>
      </c>
      <c r="L655" s="472"/>
    </row>
    <row r="656" spans="1:12" x14ac:dyDescent="0.25">
      <c r="A656" s="467" t="s">
        <v>694</v>
      </c>
      <c r="B656" s="467" t="s">
        <v>668</v>
      </c>
      <c r="C656" s="467" t="s">
        <v>819</v>
      </c>
      <c r="D656" s="484" t="s">
        <v>1166</v>
      </c>
      <c r="E656" s="467" t="s">
        <v>1544</v>
      </c>
      <c r="F656" s="484" t="s">
        <v>1110</v>
      </c>
      <c r="G656" s="467" t="s">
        <v>1980</v>
      </c>
      <c r="H656" s="471"/>
      <c r="I656" s="471">
        <v>0</v>
      </c>
      <c r="J656" s="471">
        <v>0</v>
      </c>
      <c r="K656" s="471">
        <f t="shared" si="11"/>
        <v>0</v>
      </c>
      <c r="L656" s="472"/>
    </row>
    <row r="657" spans="1:12" x14ac:dyDescent="0.25">
      <c r="A657" s="467" t="s">
        <v>694</v>
      </c>
      <c r="B657" s="467" t="s">
        <v>668</v>
      </c>
      <c r="C657" s="467" t="s">
        <v>819</v>
      </c>
      <c r="D657" s="484" t="s">
        <v>1550</v>
      </c>
      <c r="E657" s="467" t="s">
        <v>1551</v>
      </c>
      <c r="F657" s="484" t="s">
        <v>1110</v>
      </c>
      <c r="G657" s="467" t="s">
        <v>1980</v>
      </c>
      <c r="H657" s="471"/>
      <c r="I657" s="471">
        <v>0</v>
      </c>
      <c r="J657" s="471">
        <v>0</v>
      </c>
      <c r="K657" s="471">
        <f t="shared" si="11"/>
        <v>0</v>
      </c>
      <c r="L657" s="472"/>
    </row>
    <row r="658" spans="1:12" x14ac:dyDescent="0.25">
      <c r="A658" s="467" t="s">
        <v>694</v>
      </c>
      <c r="B658" s="467" t="s">
        <v>668</v>
      </c>
      <c r="C658" s="467" t="s">
        <v>819</v>
      </c>
      <c r="D658" s="484" t="s">
        <v>2149</v>
      </c>
      <c r="E658" s="467" t="s">
        <v>2150</v>
      </c>
      <c r="F658" s="484" t="s">
        <v>986</v>
      </c>
      <c r="G658" s="467" t="s">
        <v>1681</v>
      </c>
      <c r="H658" s="471"/>
      <c r="I658" s="471">
        <v>0</v>
      </c>
      <c r="J658" s="471">
        <v>0</v>
      </c>
      <c r="K658" s="471">
        <f t="shared" si="11"/>
        <v>0</v>
      </c>
      <c r="L658" s="472"/>
    </row>
    <row r="659" spans="1:12" x14ac:dyDescent="0.25">
      <c r="A659" s="467" t="s">
        <v>694</v>
      </c>
      <c r="B659" s="467" t="s">
        <v>668</v>
      </c>
      <c r="C659" s="467" t="s">
        <v>819</v>
      </c>
      <c r="D659" s="484" t="s">
        <v>2151</v>
      </c>
      <c r="E659" s="467" t="s">
        <v>2152</v>
      </c>
      <c r="F659" s="484" t="s">
        <v>986</v>
      </c>
      <c r="G659" s="467" t="s">
        <v>1681</v>
      </c>
      <c r="H659" s="471"/>
      <c r="I659" s="471">
        <v>0</v>
      </c>
      <c r="J659" s="471">
        <v>0</v>
      </c>
      <c r="K659" s="471">
        <f t="shared" si="11"/>
        <v>0</v>
      </c>
      <c r="L659" s="472"/>
    </row>
    <row r="660" spans="1:12" x14ac:dyDescent="0.25">
      <c r="A660" s="467" t="s">
        <v>694</v>
      </c>
      <c r="B660" s="467" t="s">
        <v>668</v>
      </c>
      <c r="C660" s="467" t="s">
        <v>819</v>
      </c>
      <c r="D660" s="484" t="s">
        <v>2153</v>
      </c>
      <c r="E660" s="467" t="s">
        <v>2154</v>
      </c>
      <c r="F660" s="484" t="s">
        <v>986</v>
      </c>
      <c r="G660" s="467" t="s">
        <v>1681</v>
      </c>
      <c r="H660" s="471"/>
      <c r="I660" s="471">
        <v>0</v>
      </c>
      <c r="J660" s="471">
        <v>0</v>
      </c>
      <c r="K660" s="471">
        <f t="shared" si="11"/>
        <v>0</v>
      </c>
      <c r="L660" s="472"/>
    </row>
    <row r="661" spans="1:12" x14ac:dyDescent="0.25">
      <c r="A661" s="467" t="s">
        <v>694</v>
      </c>
      <c r="B661" s="467" t="s">
        <v>668</v>
      </c>
      <c r="C661" s="467" t="s">
        <v>819</v>
      </c>
      <c r="D661" s="484" t="s">
        <v>2155</v>
      </c>
      <c r="E661" s="467" t="s">
        <v>2156</v>
      </c>
      <c r="F661" s="484" t="s">
        <v>986</v>
      </c>
      <c r="G661" s="467" t="s">
        <v>1681</v>
      </c>
      <c r="H661" s="471"/>
      <c r="I661" s="471">
        <v>0</v>
      </c>
      <c r="J661" s="471">
        <v>0</v>
      </c>
      <c r="K661" s="471">
        <f t="shared" si="11"/>
        <v>0</v>
      </c>
      <c r="L661" s="472"/>
    </row>
    <row r="662" spans="1:12" x14ac:dyDescent="0.25">
      <c r="A662" s="467" t="s">
        <v>694</v>
      </c>
      <c r="B662" s="467" t="s">
        <v>668</v>
      </c>
      <c r="C662" s="467" t="s">
        <v>819</v>
      </c>
      <c r="D662" s="484" t="s">
        <v>2157</v>
      </c>
      <c r="E662" s="467" t="s">
        <v>2158</v>
      </c>
      <c r="F662" s="484" t="s">
        <v>986</v>
      </c>
      <c r="G662" s="467" t="s">
        <v>1681</v>
      </c>
      <c r="H662" s="471"/>
      <c r="I662" s="471">
        <v>0</v>
      </c>
      <c r="J662" s="471">
        <v>0</v>
      </c>
      <c r="K662" s="471">
        <f t="shared" si="11"/>
        <v>0</v>
      </c>
      <c r="L662" s="472"/>
    </row>
    <row r="663" spans="1:12" x14ac:dyDescent="0.25">
      <c r="A663" s="467" t="s">
        <v>694</v>
      </c>
      <c r="B663" s="467" t="s">
        <v>668</v>
      </c>
      <c r="C663" s="467" t="s">
        <v>819</v>
      </c>
      <c r="D663" s="484" t="s">
        <v>2159</v>
      </c>
      <c r="E663" s="467" t="s">
        <v>2160</v>
      </c>
      <c r="F663" s="484" t="s">
        <v>986</v>
      </c>
      <c r="G663" s="467" t="s">
        <v>1681</v>
      </c>
      <c r="H663" s="471"/>
      <c r="I663" s="471">
        <v>0</v>
      </c>
      <c r="J663" s="471">
        <v>0</v>
      </c>
      <c r="K663" s="471">
        <f t="shared" si="11"/>
        <v>0</v>
      </c>
      <c r="L663" s="472"/>
    </row>
    <row r="664" spans="1:12" x14ac:dyDescent="0.25">
      <c r="A664" s="467" t="s">
        <v>694</v>
      </c>
      <c r="B664" s="467" t="s">
        <v>668</v>
      </c>
      <c r="C664" s="467" t="s">
        <v>819</v>
      </c>
      <c r="D664" s="484" t="s">
        <v>2161</v>
      </c>
      <c r="E664" s="467" t="s">
        <v>2162</v>
      </c>
      <c r="F664" s="484" t="s">
        <v>986</v>
      </c>
      <c r="G664" s="467" t="s">
        <v>1681</v>
      </c>
      <c r="H664" s="471"/>
      <c r="I664" s="471">
        <v>0</v>
      </c>
      <c r="J664" s="471">
        <v>0</v>
      </c>
      <c r="K664" s="471">
        <f t="shared" si="11"/>
        <v>0</v>
      </c>
      <c r="L664" s="472"/>
    </row>
    <row r="665" spans="1:12" x14ac:dyDescent="0.25">
      <c r="A665" s="467" t="s">
        <v>694</v>
      </c>
      <c r="B665" s="467" t="s">
        <v>668</v>
      </c>
      <c r="C665" s="467" t="s">
        <v>819</v>
      </c>
      <c r="D665" s="484" t="s">
        <v>2163</v>
      </c>
      <c r="E665" s="467" t="s">
        <v>2164</v>
      </c>
      <c r="F665" s="484" t="s">
        <v>986</v>
      </c>
      <c r="G665" s="467" t="s">
        <v>1681</v>
      </c>
      <c r="H665" s="471"/>
      <c r="I665" s="471">
        <v>0</v>
      </c>
      <c r="J665" s="471">
        <v>0</v>
      </c>
      <c r="K665" s="471">
        <f t="shared" si="11"/>
        <v>0</v>
      </c>
      <c r="L665" s="472"/>
    </row>
    <row r="666" spans="1:12" x14ac:dyDescent="0.25">
      <c r="A666" s="467" t="s">
        <v>694</v>
      </c>
      <c r="B666" s="467" t="s">
        <v>668</v>
      </c>
      <c r="C666" s="467" t="s">
        <v>819</v>
      </c>
      <c r="D666" s="484" t="s">
        <v>2165</v>
      </c>
      <c r="E666" s="467" t="s">
        <v>2166</v>
      </c>
      <c r="F666" s="484" t="s">
        <v>986</v>
      </c>
      <c r="G666" s="467" t="s">
        <v>1681</v>
      </c>
      <c r="H666" s="471"/>
      <c r="I666" s="471">
        <v>0</v>
      </c>
      <c r="J666" s="471">
        <v>0</v>
      </c>
      <c r="K666" s="471">
        <f t="shared" si="11"/>
        <v>0</v>
      </c>
      <c r="L666" s="472"/>
    </row>
    <row r="667" spans="1:12" x14ac:dyDescent="0.25">
      <c r="A667" s="467" t="s">
        <v>694</v>
      </c>
      <c r="B667" s="467" t="s">
        <v>668</v>
      </c>
      <c r="C667" s="467" t="s">
        <v>819</v>
      </c>
      <c r="D667" s="484" t="s">
        <v>1552</v>
      </c>
      <c r="E667" s="467" t="s">
        <v>1553</v>
      </c>
      <c r="F667" s="484" t="s">
        <v>1103</v>
      </c>
      <c r="G667" s="467" t="s">
        <v>2016</v>
      </c>
      <c r="H667" s="471"/>
      <c r="I667" s="471">
        <v>0</v>
      </c>
      <c r="J667" s="471">
        <v>0</v>
      </c>
      <c r="K667" s="471">
        <f t="shared" si="11"/>
        <v>0</v>
      </c>
      <c r="L667" s="472"/>
    </row>
    <row r="668" spans="1:12" x14ac:dyDescent="0.25">
      <c r="A668" s="467" t="s">
        <v>694</v>
      </c>
      <c r="B668" s="467" t="s">
        <v>668</v>
      </c>
      <c r="C668" s="467" t="s">
        <v>819</v>
      </c>
      <c r="D668" s="484" t="s">
        <v>1552</v>
      </c>
      <c r="E668" s="467" t="s">
        <v>1553</v>
      </c>
      <c r="F668" s="484" t="s">
        <v>1110</v>
      </c>
      <c r="G668" s="467" t="s">
        <v>1980</v>
      </c>
      <c r="H668" s="471"/>
      <c r="I668" s="471">
        <v>3000</v>
      </c>
      <c r="J668" s="471">
        <v>0</v>
      </c>
      <c r="K668" s="471">
        <f t="shared" si="11"/>
        <v>0</v>
      </c>
      <c r="L668" s="472"/>
    </row>
    <row r="669" spans="1:12" x14ac:dyDescent="0.25">
      <c r="A669" s="467" t="s">
        <v>694</v>
      </c>
      <c r="B669" s="467" t="s">
        <v>668</v>
      </c>
      <c r="C669" s="467" t="s">
        <v>819</v>
      </c>
      <c r="D669" s="484" t="s">
        <v>612</v>
      </c>
      <c r="E669" s="467" t="s">
        <v>1546</v>
      </c>
      <c r="F669" s="484" t="s">
        <v>794</v>
      </c>
      <c r="G669" s="467" t="s">
        <v>1741</v>
      </c>
      <c r="H669" s="471"/>
      <c r="I669" s="471">
        <v>0</v>
      </c>
      <c r="J669" s="471">
        <v>0</v>
      </c>
      <c r="K669" s="471">
        <f t="shared" si="11"/>
        <v>0</v>
      </c>
      <c r="L669" s="472"/>
    </row>
    <row r="670" spans="1:12" x14ac:dyDescent="0.25">
      <c r="A670" s="467" t="s">
        <v>694</v>
      </c>
      <c r="B670" s="467" t="s">
        <v>668</v>
      </c>
      <c r="C670" s="467" t="s">
        <v>819</v>
      </c>
      <c r="D670" s="484" t="s">
        <v>611</v>
      </c>
      <c r="E670" s="467" t="s">
        <v>1547</v>
      </c>
      <c r="F670" s="484" t="s">
        <v>29</v>
      </c>
      <c r="G670" s="467" t="s">
        <v>1735</v>
      </c>
      <c r="H670" s="471"/>
      <c r="I670" s="471">
        <v>0</v>
      </c>
      <c r="J670" s="471">
        <v>0</v>
      </c>
      <c r="K670" s="471">
        <f t="shared" si="11"/>
        <v>0</v>
      </c>
      <c r="L670" s="472"/>
    </row>
    <row r="671" spans="1:12" x14ac:dyDescent="0.25">
      <c r="A671" s="467" t="s">
        <v>694</v>
      </c>
      <c r="B671" s="467" t="s">
        <v>668</v>
      </c>
      <c r="C671" s="467" t="s">
        <v>819</v>
      </c>
      <c r="D671" s="484" t="s">
        <v>695</v>
      </c>
      <c r="E671" s="467" t="s">
        <v>1548</v>
      </c>
      <c r="F671" s="484" t="s">
        <v>27</v>
      </c>
      <c r="G671" s="467" t="s">
        <v>1739</v>
      </c>
      <c r="H671" s="471"/>
      <c r="I671" s="471">
        <v>0</v>
      </c>
      <c r="J671" s="471">
        <v>0</v>
      </c>
      <c r="K671" s="471">
        <f t="shared" si="11"/>
        <v>0</v>
      </c>
      <c r="L671" s="472"/>
    </row>
    <row r="672" spans="1:12" x14ac:dyDescent="0.25">
      <c r="A672" s="467" t="s">
        <v>694</v>
      </c>
      <c r="B672" s="467" t="s">
        <v>668</v>
      </c>
      <c r="C672" s="467" t="s">
        <v>820</v>
      </c>
      <c r="D672" s="484" t="s">
        <v>623</v>
      </c>
      <c r="E672" s="467" t="s">
        <v>1539</v>
      </c>
      <c r="F672" s="484" t="s">
        <v>1101</v>
      </c>
      <c r="G672" s="467" t="s">
        <v>1902</v>
      </c>
      <c r="H672" s="471"/>
      <c r="I672" s="471">
        <v>0</v>
      </c>
      <c r="J672" s="471">
        <v>0</v>
      </c>
      <c r="K672" s="471">
        <f t="shared" si="11"/>
        <v>0</v>
      </c>
      <c r="L672" s="472"/>
    </row>
    <row r="673" spans="1:12" x14ac:dyDescent="0.25">
      <c r="A673" s="467" t="s">
        <v>694</v>
      </c>
      <c r="B673" s="467" t="s">
        <v>668</v>
      </c>
      <c r="C673" s="467" t="s">
        <v>820</v>
      </c>
      <c r="D673" s="484" t="s">
        <v>623</v>
      </c>
      <c r="E673" s="467" t="s">
        <v>1539</v>
      </c>
      <c r="F673" s="484" t="s">
        <v>1087</v>
      </c>
      <c r="G673" s="467" t="s">
        <v>1831</v>
      </c>
      <c r="H673" s="471"/>
      <c r="I673" s="471">
        <v>0</v>
      </c>
      <c r="J673" s="471">
        <v>0</v>
      </c>
      <c r="K673" s="471">
        <f t="shared" si="11"/>
        <v>0</v>
      </c>
      <c r="L673" s="472"/>
    </row>
    <row r="674" spans="1:12" x14ac:dyDescent="0.25">
      <c r="A674" s="467" t="s">
        <v>694</v>
      </c>
      <c r="B674" s="467" t="s">
        <v>668</v>
      </c>
      <c r="C674" s="467" t="s">
        <v>820</v>
      </c>
      <c r="D674" s="484" t="s">
        <v>623</v>
      </c>
      <c r="E674" s="467" t="s">
        <v>1539</v>
      </c>
      <c r="F674" s="484" t="s">
        <v>1088</v>
      </c>
      <c r="G674" s="467" t="s">
        <v>1826</v>
      </c>
      <c r="H674" s="471"/>
      <c r="I674" s="471">
        <v>0</v>
      </c>
      <c r="J674" s="471">
        <v>0</v>
      </c>
      <c r="K674" s="471">
        <f t="shared" si="11"/>
        <v>0</v>
      </c>
      <c r="L674" s="472"/>
    </row>
    <row r="675" spans="1:12" x14ac:dyDescent="0.25">
      <c r="A675" s="467" t="s">
        <v>694</v>
      </c>
      <c r="B675" s="467" t="s">
        <v>668</v>
      </c>
      <c r="C675" s="467" t="s">
        <v>820</v>
      </c>
      <c r="D675" s="484" t="s">
        <v>607</v>
      </c>
      <c r="E675" s="467" t="s">
        <v>228</v>
      </c>
      <c r="F675" s="484" t="s">
        <v>667</v>
      </c>
      <c r="G675" s="467" t="s">
        <v>1698</v>
      </c>
      <c r="H675" s="471"/>
      <c r="I675" s="471">
        <v>0</v>
      </c>
      <c r="J675" s="471">
        <v>0</v>
      </c>
      <c r="K675" s="471">
        <f t="shared" si="11"/>
        <v>0</v>
      </c>
      <c r="L675" s="472"/>
    </row>
    <row r="676" spans="1:12" x14ac:dyDescent="0.25">
      <c r="A676" s="467" t="s">
        <v>694</v>
      </c>
      <c r="B676" s="467" t="s">
        <v>668</v>
      </c>
      <c r="C676" s="467" t="s">
        <v>820</v>
      </c>
      <c r="D676" s="484" t="s">
        <v>607</v>
      </c>
      <c r="E676" s="467" t="s">
        <v>228</v>
      </c>
      <c r="F676" s="484" t="s">
        <v>313</v>
      </c>
      <c r="G676" s="467" t="s">
        <v>1700</v>
      </c>
      <c r="H676" s="471"/>
      <c r="I676" s="471">
        <v>0</v>
      </c>
      <c r="J676" s="471">
        <v>0</v>
      </c>
      <c r="K676" s="471">
        <f t="shared" si="11"/>
        <v>0</v>
      </c>
      <c r="L676" s="472"/>
    </row>
    <row r="677" spans="1:12" x14ac:dyDescent="0.25">
      <c r="A677" s="467" t="s">
        <v>694</v>
      </c>
      <c r="B677" s="467" t="s">
        <v>668</v>
      </c>
      <c r="C677" s="467" t="s">
        <v>820</v>
      </c>
      <c r="D677" s="484" t="s">
        <v>607</v>
      </c>
      <c r="E677" s="467" t="s">
        <v>228</v>
      </c>
      <c r="F677" s="484" t="s">
        <v>315</v>
      </c>
      <c r="G677" s="467" t="s">
        <v>1701</v>
      </c>
      <c r="H677" s="471"/>
      <c r="I677" s="471">
        <v>0</v>
      </c>
      <c r="J677" s="471">
        <v>0</v>
      </c>
      <c r="K677" s="471">
        <f t="shared" si="11"/>
        <v>0</v>
      </c>
      <c r="L677" s="472"/>
    </row>
    <row r="678" spans="1:12" x14ac:dyDescent="0.25">
      <c r="A678" s="467" t="s">
        <v>694</v>
      </c>
      <c r="B678" s="467" t="s">
        <v>668</v>
      </c>
      <c r="C678" s="467" t="s">
        <v>820</v>
      </c>
      <c r="D678" s="484" t="s">
        <v>607</v>
      </c>
      <c r="E678" s="467" t="s">
        <v>228</v>
      </c>
      <c r="F678" s="484" t="s">
        <v>1089</v>
      </c>
      <c r="G678" s="467" t="s">
        <v>1825</v>
      </c>
      <c r="H678" s="471"/>
      <c r="I678" s="471">
        <v>0</v>
      </c>
      <c r="J678" s="471">
        <v>0</v>
      </c>
      <c r="K678" s="471">
        <f t="shared" si="11"/>
        <v>0</v>
      </c>
      <c r="L678" s="472"/>
    </row>
    <row r="679" spans="1:12" x14ac:dyDescent="0.25">
      <c r="A679" s="467" t="s">
        <v>694</v>
      </c>
      <c r="B679" s="467" t="s">
        <v>668</v>
      </c>
      <c r="C679" s="467" t="s">
        <v>820</v>
      </c>
      <c r="D679" s="484" t="s">
        <v>607</v>
      </c>
      <c r="E679" s="467" t="s">
        <v>228</v>
      </c>
      <c r="F679" s="484" t="s">
        <v>1091</v>
      </c>
      <c r="G679" s="467" t="s">
        <v>1827</v>
      </c>
      <c r="H679" s="471"/>
      <c r="I679" s="471">
        <v>0</v>
      </c>
      <c r="J679" s="471">
        <v>0</v>
      </c>
      <c r="K679" s="471">
        <f t="shared" si="11"/>
        <v>0</v>
      </c>
      <c r="L679" s="472"/>
    </row>
    <row r="680" spans="1:12" x14ac:dyDescent="0.25">
      <c r="A680" s="467" t="s">
        <v>694</v>
      </c>
      <c r="B680" s="467" t="s">
        <v>668</v>
      </c>
      <c r="C680" s="467" t="s">
        <v>820</v>
      </c>
      <c r="D680" s="484" t="s">
        <v>607</v>
      </c>
      <c r="E680" s="467" t="s">
        <v>228</v>
      </c>
      <c r="F680" s="484" t="s">
        <v>1093</v>
      </c>
      <c r="G680" s="467" t="s">
        <v>1837</v>
      </c>
      <c r="H680" s="471"/>
      <c r="I680" s="471">
        <v>0</v>
      </c>
      <c r="J680" s="471">
        <v>0</v>
      </c>
      <c r="K680" s="471">
        <f t="shared" si="11"/>
        <v>0</v>
      </c>
      <c r="L680" s="472"/>
    </row>
    <row r="681" spans="1:12" x14ac:dyDescent="0.25">
      <c r="A681" s="467" t="s">
        <v>694</v>
      </c>
      <c r="B681" s="467" t="s">
        <v>668</v>
      </c>
      <c r="C681" s="467" t="s">
        <v>820</v>
      </c>
      <c r="D681" s="484" t="s">
        <v>608</v>
      </c>
      <c r="E681" s="467" t="s">
        <v>1554</v>
      </c>
      <c r="F681" s="484" t="s">
        <v>540</v>
      </c>
      <c r="G681" s="467" t="s">
        <v>1693</v>
      </c>
      <c r="H681" s="471"/>
      <c r="I681" s="471">
        <v>0</v>
      </c>
      <c r="J681" s="471">
        <v>0</v>
      </c>
      <c r="K681" s="471">
        <f t="shared" si="11"/>
        <v>0</v>
      </c>
      <c r="L681" s="472"/>
    </row>
    <row r="682" spans="1:12" x14ac:dyDescent="0.25">
      <c r="A682" s="467" t="s">
        <v>694</v>
      </c>
      <c r="B682" s="467" t="s">
        <v>668</v>
      </c>
      <c r="C682" s="467" t="s">
        <v>820</v>
      </c>
      <c r="D682" s="484" t="s">
        <v>608</v>
      </c>
      <c r="E682" s="467" t="s">
        <v>1554</v>
      </c>
      <c r="F682" s="484" t="s">
        <v>667</v>
      </c>
      <c r="G682" s="467" t="s">
        <v>1698</v>
      </c>
      <c r="H682" s="471"/>
      <c r="I682" s="471">
        <v>0</v>
      </c>
      <c r="J682" s="471">
        <v>0</v>
      </c>
      <c r="K682" s="471">
        <f t="shared" si="11"/>
        <v>0</v>
      </c>
      <c r="L682" s="472"/>
    </row>
    <row r="683" spans="1:12" x14ac:dyDescent="0.25">
      <c r="A683" s="467" t="s">
        <v>694</v>
      </c>
      <c r="B683" s="467" t="s">
        <v>668</v>
      </c>
      <c r="C683" s="467" t="s">
        <v>820</v>
      </c>
      <c r="D683" s="484" t="s">
        <v>608</v>
      </c>
      <c r="E683" s="467" t="s">
        <v>1554</v>
      </c>
      <c r="F683" s="484" t="s">
        <v>313</v>
      </c>
      <c r="G683" s="467" t="s">
        <v>1700</v>
      </c>
      <c r="H683" s="471"/>
      <c r="I683" s="471">
        <v>0</v>
      </c>
      <c r="J683" s="471">
        <v>0</v>
      </c>
      <c r="K683" s="471">
        <f t="shared" si="11"/>
        <v>0</v>
      </c>
      <c r="L683" s="472"/>
    </row>
    <row r="684" spans="1:12" x14ac:dyDescent="0.25">
      <c r="A684" s="467" t="s">
        <v>694</v>
      </c>
      <c r="B684" s="467" t="s">
        <v>668</v>
      </c>
      <c r="C684" s="467" t="s">
        <v>820</v>
      </c>
      <c r="D684" s="484" t="s">
        <v>608</v>
      </c>
      <c r="E684" s="467" t="s">
        <v>1554</v>
      </c>
      <c r="F684" s="484" t="s">
        <v>315</v>
      </c>
      <c r="G684" s="467" t="s">
        <v>1701</v>
      </c>
      <c r="H684" s="471"/>
      <c r="I684" s="471">
        <v>0</v>
      </c>
      <c r="J684" s="471">
        <v>0</v>
      </c>
      <c r="K684" s="471">
        <f t="shared" si="11"/>
        <v>0</v>
      </c>
      <c r="L684" s="472"/>
    </row>
    <row r="685" spans="1:12" x14ac:dyDescent="0.25">
      <c r="A685" s="467" t="s">
        <v>694</v>
      </c>
      <c r="B685" s="467" t="s">
        <v>668</v>
      </c>
      <c r="C685" s="467" t="s">
        <v>820</v>
      </c>
      <c r="D685" s="484" t="s">
        <v>608</v>
      </c>
      <c r="E685" s="467" t="s">
        <v>1554</v>
      </c>
      <c r="F685" s="484" t="s">
        <v>1089</v>
      </c>
      <c r="G685" s="467" t="s">
        <v>1825</v>
      </c>
      <c r="H685" s="471"/>
      <c r="I685" s="471">
        <v>0</v>
      </c>
      <c r="J685" s="471">
        <v>0</v>
      </c>
      <c r="K685" s="471">
        <f t="shared" si="11"/>
        <v>0</v>
      </c>
      <c r="L685" s="472"/>
    </row>
    <row r="686" spans="1:12" x14ac:dyDescent="0.25">
      <c r="A686" s="467" t="s">
        <v>694</v>
      </c>
      <c r="B686" s="467" t="s">
        <v>668</v>
      </c>
      <c r="C686" s="467" t="s">
        <v>820</v>
      </c>
      <c r="D686" s="484" t="s">
        <v>608</v>
      </c>
      <c r="E686" s="467" t="s">
        <v>1554</v>
      </c>
      <c r="F686" s="484" t="s">
        <v>1091</v>
      </c>
      <c r="G686" s="467" t="s">
        <v>1827</v>
      </c>
      <c r="H686" s="471"/>
      <c r="I686" s="471">
        <v>0</v>
      </c>
      <c r="J686" s="471">
        <v>0</v>
      </c>
      <c r="K686" s="471">
        <f t="shared" si="11"/>
        <v>0</v>
      </c>
      <c r="L686" s="472"/>
    </row>
    <row r="687" spans="1:12" x14ac:dyDescent="0.25">
      <c r="A687" s="467" t="s">
        <v>694</v>
      </c>
      <c r="B687" s="467" t="s">
        <v>668</v>
      </c>
      <c r="C687" s="467" t="s">
        <v>820</v>
      </c>
      <c r="D687" s="484" t="s">
        <v>608</v>
      </c>
      <c r="E687" s="467" t="s">
        <v>1554</v>
      </c>
      <c r="F687" s="484" t="s">
        <v>1848</v>
      </c>
      <c r="G687" s="467" t="s">
        <v>1849</v>
      </c>
      <c r="H687" s="471"/>
      <c r="I687" s="471">
        <v>0</v>
      </c>
      <c r="J687" s="471">
        <v>0</v>
      </c>
      <c r="K687" s="471">
        <f t="shared" si="11"/>
        <v>0</v>
      </c>
      <c r="L687" s="472"/>
    </row>
    <row r="688" spans="1:12" x14ac:dyDescent="0.25">
      <c r="A688" s="467" t="s">
        <v>694</v>
      </c>
      <c r="B688" s="467" t="s">
        <v>668</v>
      </c>
      <c r="C688" s="467" t="s">
        <v>820</v>
      </c>
      <c r="D688" s="484" t="s">
        <v>608</v>
      </c>
      <c r="E688" s="467" t="s">
        <v>1554</v>
      </c>
      <c r="F688" s="484" t="s">
        <v>1096</v>
      </c>
      <c r="G688" s="467" t="s">
        <v>1841</v>
      </c>
      <c r="H688" s="471"/>
      <c r="I688" s="471">
        <v>0</v>
      </c>
      <c r="J688" s="471">
        <v>0</v>
      </c>
      <c r="K688" s="471">
        <f t="shared" si="11"/>
        <v>0</v>
      </c>
      <c r="L688" s="472"/>
    </row>
    <row r="689" spans="1:12" x14ac:dyDescent="0.25">
      <c r="A689" s="467" t="s">
        <v>694</v>
      </c>
      <c r="B689" s="467" t="s">
        <v>668</v>
      </c>
      <c r="C689" s="467" t="s">
        <v>820</v>
      </c>
      <c r="D689" s="484" t="s">
        <v>608</v>
      </c>
      <c r="E689" s="467" t="s">
        <v>1554</v>
      </c>
      <c r="F689" s="484" t="s">
        <v>1097</v>
      </c>
      <c r="G689" s="467" t="s">
        <v>1842</v>
      </c>
      <c r="H689" s="471"/>
      <c r="I689" s="471">
        <v>0</v>
      </c>
      <c r="J689" s="471">
        <v>0</v>
      </c>
      <c r="K689" s="471">
        <f t="shared" si="11"/>
        <v>0</v>
      </c>
      <c r="L689" s="472"/>
    </row>
    <row r="690" spans="1:12" x14ac:dyDescent="0.25">
      <c r="A690" s="467" t="s">
        <v>694</v>
      </c>
      <c r="B690" s="467" t="s">
        <v>668</v>
      </c>
      <c r="C690" s="467" t="s">
        <v>820</v>
      </c>
      <c r="D690" s="484" t="s">
        <v>608</v>
      </c>
      <c r="E690" s="467" t="s">
        <v>1554</v>
      </c>
      <c r="F690" s="484" t="s">
        <v>999</v>
      </c>
      <c r="G690" s="467" t="s">
        <v>1843</v>
      </c>
      <c r="H690" s="471"/>
      <c r="I690" s="471">
        <v>0</v>
      </c>
      <c r="J690" s="471">
        <v>0</v>
      </c>
      <c r="K690" s="471">
        <f t="shared" si="11"/>
        <v>0</v>
      </c>
      <c r="L690" s="472"/>
    </row>
    <row r="691" spans="1:12" x14ac:dyDescent="0.25">
      <c r="A691" s="467" t="s">
        <v>694</v>
      </c>
      <c r="B691" s="467" t="s">
        <v>668</v>
      </c>
      <c r="C691" s="467" t="s">
        <v>820</v>
      </c>
      <c r="D691" s="484" t="s">
        <v>625</v>
      </c>
      <c r="E691" s="467" t="s">
        <v>227</v>
      </c>
      <c r="F691" s="484" t="s">
        <v>1110</v>
      </c>
      <c r="G691" s="467" t="s">
        <v>1980</v>
      </c>
      <c r="H691" s="471"/>
      <c r="I691" s="471">
        <v>0</v>
      </c>
      <c r="J691" s="471">
        <v>0</v>
      </c>
      <c r="K691" s="471">
        <f t="shared" si="11"/>
        <v>0</v>
      </c>
      <c r="L691" s="472"/>
    </row>
    <row r="692" spans="1:12" x14ac:dyDescent="0.25">
      <c r="A692" s="467" t="s">
        <v>694</v>
      </c>
      <c r="B692" s="467" t="s">
        <v>668</v>
      </c>
      <c r="C692" s="467" t="s">
        <v>820</v>
      </c>
      <c r="D692" s="484" t="s">
        <v>609</v>
      </c>
      <c r="E692" s="467" t="s">
        <v>610</v>
      </c>
      <c r="F692" s="484" t="s">
        <v>1103</v>
      </c>
      <c r="G692" s="467" t="s">
        <v>2016</v>
      </c>
      <c r="H692" s="471"/>
      <c r="I692" s="471">
        <v>0</v>
      </c>
      <c r="J692" s="471">
        <v>0</v>
      </c>
      <c r="K692" s="471">
        <f t="shared" si="11"/>
        <v>0</v>
      </c>
      <c r="L692" s="472"/>
    </row>
    <row r="693" spans="1:12" x14ac:dyDescent="0.25">
      <c r="A693" s="467" t="s">
        <v>694</v>
      </c>
      <c r="B693" s="467" t="s">
        <v>668</v>
      </c>
      <c r="C693" s="467" t="s">
        <v>820</v>
      </c>
      <c r="D693" s="484" t="s">
        <v>609</v>
      </c>
      <c r="E693" s="467" t="s">
        <v>610</v>
      </c>
      <c r="F693" s="484" t="s">
        <v>986</v>
      </c>
      <c r="G693" s="467" t="s">
        <v>1681</v>
      </c>
      <c r="H693" s="471"/>
      <c r="I693" s="471">
        <v>0</v>
      </c>
      <c r="J693" s="471">
        <v>0</v>
      </c>
      <c r="K693" s="471">
        <f t="shared" si="11"/>
        <v>0</v>
      </c>
      <c r="L693" s="472"/>
    </row>
    <row r="694" spans="1:12" x14ac:dyDescent="0.25">
      <c r="A694" s="467" t="s">
        <v>694</v>
      </c>
      <c r="B694" s="467" t="s">
        <v>668</v>
      </c>
      <c r="C694" s="467" t="s">
        <v>820</v>
      </c>
      <c r="D694" s="484" t="s">
        <v>609</v>
      </c>
      <c r="E694" s="467" t="s">
        <v>610</v>
      </c>
      <c r="F694" s="484" t="s">
        <v>1089</v>
      </c>
      <c r="G694" s="467" t="s">
        <v>1825</v>
      </c>
      <c r="H694" s="471"/>
      <c r="I694" s="471">
        <v>0</v>
      </c>
      <c r="J694" s="471">
        <v>0</v>
      </c>
      <c r="K694" s="471">
        <f t="shared" si="11"/>
        <v>0</v>
      </c>
      <c r="L694" s="472"/>
    </row>
    <row r="695" spans="1:12" x14ac:dyDescent="0.25">
      <c r="A695" s="467" t="s">
        <v>694</v>
      </c>
      <c r="B695" s="467" t="s">
        <v>668</v>
      </c>
      <c r="C695" s="467" t="s">
        <v>820</v>
      </c>
      <c r="D695" s="484" t="s">
        <v>628</v>
      </c>
      <c r="E695" s="467" t="s">
        <v>1555</v>
      </c>
      <c r="F695" s="484" t="s">
        <v>650</v>
      </c>
      <c r="G695" s="467" t="s">
        <v>2167</v>
      </c>
      <c r="H695" s="471"/>
      <c r="I695" s="471">
        <v>0</v>
      </c>
      <c r="J695" s="471">
        <v>0</v>
      </c>
      <c r="K695" s="471">
        <f t="shared" si="11"/>
        <v>0</v>
      </c>
      <c r="L695" s="472"/>
    </row>
    <row r="696" spans="1:12" x14ac:dyDescent="0.25">
      <c r="A696" s="467" t="s">
        <v>694</v>
      </c>
      <c r="B696" s="467" t="s">
        <v>668</v>
      </c>
      <c r="C696" s="467" t="s">
        <v>820</v>
      </c>
      <c r="D696" s="484" t="s">
        <v>695</v>
      </c>
      <c r="E696" s="467" t="s">
        <v>1548</v>
      </c>
      <c r="F696" s="484" t="s">
        <v>27</v>
      </c>
      <c r="G696" s="467" t="s">
        <v>1739</v>
      </c>
      <c r="H696" s="471"/>
      <c r="I696" s="471">
        <v>0</v>
      </c>
      <c r="J696" s="471">
        <v>0</v>
      </c>
      <c r="K696" s="471">
        <f t="shared" si="11"/>
        <v>0</v>
      </c>
      <c r="L696" s="472"/>
    </row>
    <row r="697" spans="1:12" x14ac:dyDescent="0.25">
      <c r="A697" s="467" t="s">
        <v>694</v>
      </c>
      <c r="B697" s="467" t="s">
        <v>679</v>
      </c>
      <c r="C697" s="467" t="s">
        <v>816</v>
      </c>
      <c r="D697" s="484" t="s">
        <v>706</v>
      </c>
      <c r="E697" s="467" t="s">
        <v>1281</v>
      </c>
      <c r="F697" s="484" t="s">
        <v>1111</v>
      </c>
      <c r="G697" s="467" t="s">
        <v>1981</v>
      </c>
      <c r="H697" s="471"/>
      <c r="I697" s="471">
        <v>0</v>
      </c>
      <c r="J697" s="471">
        <v>41425</v>
      </c>
      <c r="K697" s="471">
        <f t="shared" si="11"/>
        <v>41425</v>
      </c>
      <c r="L697" s="472"/>
    </row>
    <row r="698" spans="1:12" x14ac:dyDescent="0.25">
      <c r="A698" s="467" t="s">
        <v>694</v>
      </c>
      <c r="B698" s="467" t="s">
        <v>679</v>
      </c>
      <c r="C698" s="467" t="s">
        <v>816</v>
      </c>
      <c r="D698" s="484" t="s">
        <v>1009</v>
      </c>
      <c r="E698" s="467" t="s">
        <v>1445</v>
      </c>
      <c r="F698" s="484" t="s">
        <v>638</v>
      </c>
      <c r="G698" s="467" t="s">
        <v>1799</v>
      </c>
      <c r="H698" s="471"/>
      <c r="I698" s="471">
        <v>0</v>
      </c>
      <c r="J698" s="471">
        <v>0</v>
      </c>
      <c r="K698" s="471">
        <f t="shared" si="11"/>
        <v>0</v>
      </c>
      <c r="L698" s="472"/>
    </row>
    <row r="699" spans="1:12" x14ac:dyDescent="0.25">
      <c r="A699" s="467" t="s">
        <v>694</v>
      </c>
      <c r="B699" s="467" t="s">
        <v>679</v>
      </c>
      <c r="C699" s="467" t="s">
        <v>1526</v>
      </c>
      <c r="D699" s="484" t="s">
        <v>706</v>
      </c>
      <c r="E699" s="467" t="s">
        <v>1281</v>
      </c>
      <c r="F699" s="484" t="s">
        <v>1111</v>
      </c>
      <c r="G699" s="467" t="s">
        <v>1981</v>
      </c>
      <c r="H699" s="471"/>
      <c r="I699" s="471">
        <v>0</v>
      </c>
      <c r="J699" s="471">
        <v>175634</v>
      </c>
      <c r="K699" s="471">
        <f t="shared" si="11"/>
        <v>175634</v>
      </c>
      <c r="L699" s="472"/>
    </row>
    <row r="700" spans="1:12" x14ac:dyDescent="0.25">
      <c r="A700" s="467" t="s">
        <v>694</v>
      </c>
      <c r="B700" s="467" t="s">
        <v>679</v>
      </c>
      <c r="C700" s="467" t="s">
        <v>818</v>
      </c>
      <c r="D700" s="484" t="s">
        <v>2168</v>
      </c>
      <c r="E700" s="467" t="s">
        <v>2169</v>
      </c>
      <c r="F700" s="484" t="s">
        <v>2170</v>
      </c>
      <c r="G700" s="467" t="s">
        <v>2171</v>
      </c>
      <c r="H700" s="471"/>
      <c r="I700" s="471">
        <v>0</v>
      </c>
      <c r="J700" s="471">
        <v>0</v>
      </c>
      <c r="K700" s="471">
        <f t="shared" si="11"/>
        <v>0</v>
      </c>
      <c r="L700" s="472"/>
    </row>
    <row r="701" spans="1:12" x14ac:dyDescent="0.25">
      <c r="A701" s="467" t="s">
        <v>694</v>
      </c>
      <c r="B701" s="467" t="s">
        <v>679</v>
      </c>
      <c r="C701" s="467" t="s">
        <v>818</v>
      </c>
      <c r="D701" s="484" t="s">
        <v>706</v>
      </c>
      <c r="E701" s="467" t="s">
        <v>1281</v>
      </c>
      <c r="F701" s="484" t="s">
        <v>1111</v>
      </c>
      <c r="G701" s="467" t="s">
        <v>1981</v>
      </c>
      <c r="H701" s="471"/>
      <c r="I701" s="471">
        <v>0</v>
      </c>
      <c r="J701" s="471">
        <v>59893</v>
      </c>
      <c r="K701" s="471">
        <f t="shared" si="11"/>
        <v>59893</v>
      </c>
      <c r="L701" s="472"/>
    </row>
    <row r="702" spans="1:12" x14ac:dyDescent="0.25">
      <c r="A702" s="467" t="s">
        <v>694</v>
      </c>
      <c r="B702" s="467" t="s">
        <v>679</v>
      </c>
      <c r="C702" s="467" t="s">
        <v>822</v>
      </c>
      <c r="D702" s="484" t="s">
        <v>706</v>
      </c>
      <c r="E702" s="467" t="s">
        <v>1281</v>
      </c>
      <c r="F702" s="484" t="s">
        <v>1111</v>
      </c>
      <c r="G702" s="467" t="s">
        <v>1981</v>
      </c>
      <c r="H702" s="471"/>
      <c r="I702" s="471">
        <v>0</v>
      </c>
      <c r="J702" s="471">
        <v>144335</v>
      </c>
      <c r="K702" s="471">
        <f t="shared" si="11"/>
        <v>144335</v>
      </c>
      <c r="L702" s="472"/>
    </row>
    <row r="703" spans="1:12" x14ac:dyDescent="0.25">
      <c r="A703" s="467" t="s">
        <v>694</v>
      </c>
      <c r="B703" s="467" t="s">
        <v>679</v>
      </c>
      <c r="C703" s="467" t="s">
        <v>820</v>
      </c>
      <c r="D703" s="484" t="s">
        <v>706</v>
      </c>
      <c r="E703" s="467" t="s">
        <v>1281</v>
      </c>
      <c r="F703" s="484" t="s">
        <v>1111</v>
      </c>
      <c r="G703" s="467" t="s">
        <v>1981</v>
      </c>
      <c r="H703" s="471"/>
      <c r="I703" s="471">
        <v>0</v>
      </c>
      <c r="J703" s="471">
        <v>16884</v>
      </c>
      <c r="K703" s="471">
        <f t="shared" si="11"/>
        <v>16884</v>
      </c>
      <c r="L703" s="472"/>
    </row>
    <row r="704" spans="1:12" x14ac:dyDescent="0.25">
      <c r="A704" s="467" t="s">
        <v>694</v>
      </c>
      <c r="B704" s="467" t="s">
        <v>679</v>
      </c>
      <c r="C704" s="467"/>
      <c r="D704" s="484" t="s">
        <v>727</v>
      </c>
      <c r="E704" s="467" t="s">
        <v>1556</v>
      </c>
      <c r="F704" s="484" t="s">
        <v>371</v>
      </c>
      <c r="G704" s="467" t="s">
        <v>2172</v>
      </c>
      <c r="H704" s="471"/>
      <c r="I704" s="471">
        <v>0</v>
      </c>
      <c r="J704" s="471">
        <v>0</v>
      </c>
      <c r="K704" s="471">
        <f t="shared" si="11"/>
        <v>0</v>
      </c>
      <c r="L704" s="472"/>
    </row>
    <row r="705" spans="1:12" x14ac:dyDescent="0.25">
      <c r="A705" s="467" t="s">
        <v>694</v>
      </c>
      <c r="B705" s="467" t="s">
        <v>679</v>
      </c>
      <c r="C705" s="467"/>
      <c r="D705" s="484" t="s">
        <v>2173</v>
      </c>
      <c r="E705" s="467" t="s">
        <v>2174</v>
      </c>
      <c r="F705" s="484" t="s">
        <v>2170</v>
      </c>
      <c r="G705" s="467" t="s">
        <v>2171</v>
      </c>
      <c r="H705" s="471"/>
      <c r="I705" s="471">
        <v>0</v>
      </c>
      <c r="J705" s="471">
        <v>0</v>
      </c>
      <c r="K705" s="471">
        <f t="shared" ref="K705:K732" si="12">+H705+J705</f>
        <v>0</v>
      </c>
      <c r="L705" s="472"/>
    </row>
    <row r="706" spans="1:12" x14ac:dyDescent="0.25">
      <c r="A706" s="467" t="s">
        <v>694</v>
      </c>
      <c r="B706" s="467" t="s">
        <v>679</v>
      </c>
      <c r="C706" s="467"/>
      <c r="D706" s="484" t="s">
        <v>683</v>
      </c>
      <c r="E706" s="467" t="s">
        <v>1500</v>
      </c>
      <c r="F706" s="484">
        <v>35008</v>
      </c>
      <c r="G706" s="467" t="s">
        <v>1798</v>
      </c>
      <c r="H706" s="471"/>
      <c r="I706" s="471">
        <v>0</v>
      </c>
      <c r="J706" s="471">
        <v>0</v>
      </c>
      <c r="K706" s="471">
        <f t="shared" si="12"/>
        <v>0</v>
      </c>
      <c r="L706" s="472"/>
    </row>
    <row r="707" spans="1:12" x14ac:dyDescent="0.25">
      <c r="A707" s="467" t="s">
        <v>694</v>
      </c>
      <c r="B707" s="467" t="s">
        <v>679</v>
      </c>
      <c r="C707" s="467"/>
      <c r="D707" s="484" t="s">
        <v>1168</v>
      </c>
      <c r="E707" s="467" t="s">
        <v>1557</v>
      </c>
      <c r="F707" s="484" t="s">
        <v>638</v>
      </c>
      <c r="G707" s="467" t="s">
        <v>1799</v>
      </c>
      <c r="H707" s="471"/>
      <c r="I707" s="471">
        <v>0</v>
      </c>
      <c r="J707" s="471">
        <v>0</v>
      </c>
      <c r="K707" s="471">
        <f t="shared" si="12"/>
        <v>0</v>
      </c>
      <c r="L707" s="472"/>
    </row>
    <row r="708" spans="1:12" x14ac:dyDescent="0.25">
      <c r="A708" s="467" t="s">
        <v>694</v>
      </c>
      <c r="B708" s="467" t="s">
        <v>679</v>
      </c>
      <c r="C708" s="467"/>
      <c r="D708" s="484" t="s">
        <v>1558</v>
      </c>
      <c r="E708" s="467" t="s">
        <v>1559</v>
      </c>
      <c r="F708" s="484" t="s">
        <v>638</v>
      </c>
      <c r="G708" s="467" t="s">
        <v>1799</v>
      </c>
      <c r="H708" s="471"/>
      <c r="I708" s="471">
        <v>0</v>
      </c>
      <c r="J708" s="471">
        <v>0</v>
      </c>
      <c r="K708" s="471">
        <f t="shared" si="12"/>
        <v>0</v>
      </c>
      <c r="L708" s="472"/>
    </row>
    <row r="709" spans="1:12" x14ac:dyDescent="0.25">
      <c r="A709" s="467" t="s">
        <v>694</v>
      </c>
      <c r="B709" s="467" t="s">
        <v>679</v>
      </c>
      <c r="C709" s="467"/>
      <c r="D709" s="484" t="s">
        <v>728</v>
      </c>
      <c r="E709" s="467" t="s">
        <v>135</v>
      </c>
      <c r="F709" s="484" t="s">
        <v>638</v>
      </c>
      <c r="G709" s="467" t="s">
        <v>1799</v>
      </c>
      <c r="H709" s="471"/>
      <c r="I709" s="471">
        <v>0</v>
      </c>
      <c r="J709" s="471">
        <v>0</v>
      </c>
      <c r="K709" s="471">
        <f t="shared" si="12"/>
        <v>0</v>
      </c>
      <c r="L709" s="472"/>
    </row>
    <row r="710" spans="1:12" x14ac:dyDescent="0.25">
      <c r="A710" s="467" t="s">
        <v>1036</v>
      </c>
      <c r="B710" s="467" t="s">
        <v>668</v>
      </c>
      <c r="C710" s="467" t="s">
        <v>984</v>
      </c>
      <c r="D710" s="484" t="s">
        <v>985</v>
      </c>
      <c r="E710" s="467" t="s">
        <v>1563</v>
      </c>
      <c r="F710" s="484" t="s">
        <v>1169</v>
      </c>
      <c r="G710" s="467" t="s">
        <v>2175</v>
      </c>
      <c r="H710" s="471"/>
      <c r="I710" s="471">
        <v>0</v>
      </c>
      <c r="J710" s="471">
        <v>0</v>
      </c>
      <c r="K710" s="471">
        <f t="shared" si="12"/>
        <v>0</v>
      </c>
      <c r="L710" s="472"/>
    </row>
    <row r="711" spans="1:12" x14ac:dyDescent="0.25">
      <c r="A711" s="467" t="s">
        <v>1037</v>
      </c>
      <c r="B711" s="467" t="s">
        <v>668</v>
      </c>
      <c r="C711" s="467" t="s">
        <v>865</v>
      </c>
      <c r="D711" s="484" t="s">
        <v>919</v>
      </c>
      <c r="E711" s="467" t="s">
        <v>920</v>
      </c>
      <c r="F711" s="484" t="s">
        <v>544</v>
      </c>
      <c r="G711" s="467" t="s">
        <v>1679</v>
      </c>
      <c r="H711" s="471"/>
      <c r="I711" s="471">
        <v>0</v>
      </c>
      <c r="J711" s="471">
        <v>0</v>
      </c>
      <c r="K711" s="471">
        <f t="shared" si="12"/>
        <v>0</v>
      </c>
      <c r="L711" s="472"/>
    </row>
    <row r="712" spans="1:12" x14ac:dyDescent="0.25">
      <c r="A712" s="467" t="s">
        <v>1037</v>
      </c>
      <c r="B712" s="467" t="s">
        <v>668</v>
      </c>
      <c r="C712" s="467" t="s">
        <v>865</v>
      </c>
      <c r="D712" s="484" t="s">
        <v>919</v>
      </c>
      <c r="E712" s="467" t="s">
        <v>920</v>
      </c>
      <c r="F712" s="484" t="s">
        <v>986</v>
      </c>
      <c r="G712" s="467" t="s">
        <v>1681</v>
      </c>
      <c r="H712" s="471"/>
      <c r="I712" s="471">
        <v>0</v>
      </c>
      <c r="J712" s="471">
        <v>0</v>
      </c>
      <c r="K712" s="471">
        <f t="shared" si="12"/>
        <v>0</v>
      </c>
      <c r="L712" s="472"/>
    </row>
    <row r="713" spans="1:12" x14ac:dyDescent="0.25">
      <c r="A713" s="467" t="s">
        <v>1037</v>
      </c>
      <c r="B713" s="467" t="s">
        <v>668</v>
      </c>
      <c r="C713" s="467" t="s">
        <v>865</v>
      </c>
      <c r="D713" s="484" t="s">
        <v>919</v>
      </c>
      <c r="E713" s="467" t="s">
        <v>920</v>
      </c>
      <c r="F713" s="484" t="s">
        <v>341</v>
      </c>
      <c r="G713" s="467" t="s">
        <v>1716</v>
      </c>
      <c r="H713" s="471"/>
      <c r="I713" s="471">
        <v>0</v>
      </c>
      <c r="J713" s="471">
        <v>0</v>
      </c>
      <c r="K713" s="471">
        <f t="shared" si="12"/>
        <v>0</v>
      </c>
      <c r="L713" s="472"/>
    </row>
    <row r="714" spans="1:12" x14ac:dyDescent="0.25">
      <c r="A714" s="467" t="s">
        <v>1037</v>
      </c>
      <c r="B714" s="467" t="s">
        <v>668</v>
      </c>
      <c r="C714" s="467" t="s">
        <v>865</v>
      </c>
      <c r="D714" s="484" t="s">
        <v>919</v>
      </c>
      <c r="E714" s="467" t="s">
        <v>920</v>
      </c>
      <c r="F714" s="484" t="s">
        <v>347</v>
      </c>
      <c r="G714" s="467" t="s">
        <v>1719</v>
      </c>
      <c r="H714" s="471"/>
      <c r="I714" s="471">
        <v>0</v>
      </c>
      <c r="J714" s="471">
        <v>0</v>
      </c>
      <c r="K714" s="471">
        <f t="shared" si="12"/>
        <v>0</v>
      </c>
      <c r="L714" s="472"/>
    </row>
    <row r="715" spans="1:12" x14ac:dyDescent="0.25">
      <c r="A715" s="467" t="s">
        <v>1037</v>
      </c>
      <c r="B715" s="467" t="s">
        <v>668</v>
      </c>
      <c r="C715" s="467" t="s">
        <v>865</v>
      </c>
      <c r="D715" s="484" t="s">
        <v>919</v>
      </c>
      <c r="E715" s="467" t="s">
        <v>920</v>
      </c>
      <c r="F715" s="484" t="s">
        <v>100</v>
      </c>
      <c r="G715" s="467" t="s">
        <v>1767</v>
      </c>
      <c r="H715" s="471"/>
      <c r="I715" s="471">
        <v>0</v>
      </c>
      <c r="J715" s="471">
        <v>0</v>
      </c>
      <c r="K715" s="471">
        <f t="shared" si="12"/>
        <v>0</v>
      </c>
      <c r="L715" s="472"/>
    </row>
    <row r="716" spans="1:12" x14ac:dyDescent="0.25">
      <c r="A716" s="467" t="s">
        <v>1037</v>
      </c>
      <c r="B716" s="467" t="s">
        <v>668</v>
      </c>
      <c r="C716" s="467" t="s">
        <v>865</v>
      </c>
      <c r="D716" s="484" t="s">
        <v>921</v>
      </c>
      <c r="E716" s="467" t="s">
        <v>1564</v>
      </c>
      <c r="F716" s="484" t="s">
        <v>1089</v>
      </c>
      <c r="G716" s="467" t="s">
        <v>1825</v>
      </c>
      <c r="H716" s="471"/>
      <c r="I716" s="471">
        <v>0</v>
      </c>
      <c r="J716" s="471">
        <v>0</v>
      </c>
      <c r="K716" s="471">
        <f t="shared" si="12"/>
        <v>0</v>
      </c>
      <c r="L716" s="472"/>
    </row>
    <row r="717" spans="1:12" x14ac:dyDescent="0.25">
      <c r="A717" s="467" t="s">
        <v>1037</v>
      </c>
      <c r="B717" s="467" t="s">
        <v>668</v>
      </c>
      <c r="C717" s="467" t="s">
        <v>865</v>
      </c>
      <c r="D717" s="484" t="s">
        <v>922</v>
      </c>
      <c r="E717" s="467" t="s">
        <v>1565</v>
      </c>
      <c r="F717" s="484" t="s">
        <v>1089</v>
      </c>
      <c r="G717" s="467" t="s">
        <v>1825</v>
      </c>
      <c r="H717" s="471"/>
      <c r="I717" s="471">
        <v>0</v>
      </c>
      <c r="J717" s="471">
        <v>0</v>
      </c>
      <c r="K717" s="471">
        <f t="shared" si="12"/>
        <v>0</v>
      </c>
      <c r="L717" s="472"/>
    </row>
    <row r="718" spans="1:12" x14ac:dyDescent="0.25">
      <c r="A718" s="467" t="s">
        <v>1037</v>
      </c>
      <c r="B718" s="467" t="s">
        <v>668</v>
      </c>
      <c r="C718" s="467" t="s">
        <v>865</v>
      </c>
      <c r="D718" s="484" t="s">
        <v>923</v>
      </c>
      <c r="E718" s="467" t="s">
        <v>1569</v>
      </c>
      <c r="F718" s="484" t="s">
        <v>1089</v>
      </c>
      <c r="G718" s="467" t="s">
        <v>1825</v>
      </c>
      <c r="H718" s="471"/>
      <c r="I718" s="471">
        <v>0</v>
      </c>
      <c r="J718" s="471">
        <v>0</v>
      </c>
      <c r="K718" s="471">
        <f t="shared" si="12"/>
        <v>0</v>
      </c>
      <c r="L718" s="472"/>
    </row>
    <row r="719" spans="1:12" x14ac:dyDescent="0.25">
      <c r="A719" s="467" t="s">
        <v>1037</v>
      </c>
      <c r="B719" s="467" t="s">
        <v>668</v>
      </c>
      <c r="C719" s="467" t="s">
        <v>865</v>
      </c>
      <c r="D719" s="484" t="s">
        <v>924</v>
      </c>
      <c r="E719" s="467" t="s">
        <v>1570</v>
      </c>
      <c r="F719" s="484" t="s">
        <v>1089</v>
      </c>
      <c r="G719" s="467" t="s">
        <v>1825</v>
      </c>
      <c r="H719" s="471"/>
      <c r="I719" s="471">
        <v>0</v>
      </c>
      <c r="J719" s="471">
        <v>0</v>
      </c>
      <c r="K719" s="471">
        <f t="shared" si="12"/>
        <v>0</v>
      </c>
      <c r="L719" s="472"/>
    </row>
    <row r="720" spans="1:12" x14ac:dyDescent="0.25">
      <c r="A720" s="467" t="s">
        <v>1037</v>
      </c>
      <c r="B720" s="467" t="s">
        <v>668</v>
      </c>
      <c r="C720" s="467" t="s">
        <v>865</v>
      </c>
      <c r="D720" s="484" t="s">
        <v>1571</v>
      </c>
      <c r="E720" s="467" t="s">
        <v>1572</v>
      </c>
      <c r="F720" s="484" t="s">
        <v>1089</v>
      </c>
      <c r="G720" s="467" t="s">
        <v>1825</v>
      </c>
      <c r="H720" s="471"/>
      <c r="I720" s="471">
        <v>0</v>
      </c>
      <c r="J720" s="471">
        <v>0</v>
      </c>
      <c r="K720" s="471">
        <f t="shared" si="12"/>
        <v>0</v>
      </c>
      <c r="L720" s="472"/>
    </row>
    <row r="721" spans="1:12" x14ac:dyDescent="0.25">
      <c r="A721" s="467" t="s">
        <v>1037</v>
      </c>
      <c r="B721" s="467" t="s">
        <v>668</v>
      </c>
      <c r="C721" s="467" t="s">
        <v>865</v>
      </c>
      <c r="D721" s="484" t="s">
        <v>925</v>
      </c>
      <c r="E721" s="467" t="s">
        <v>926</v>
      </c>
      <c r="F721" s="484" t="s">
        <v>1089</v>
      </c>
      <c r="G721" s="467" t="s">
        <v>1825</v>
      </c>
      <c r="H721" s="471"/>
      <c r="I721" s="471">
        <v>0</v>
      </c>
      <c r="J721" s="471">
        <v>0</v>
      </c>
      <c r="K721" s="471">
        <f t="shared" si="12"/>
        <v>0</v>
      </c>
      <c r="L721" s="472"/>
    </row>
    <row r="722" spans="1:12" x14ac:dyDescent="0.25">
      <c r="A722" s="467" t="s">
        <v>1037</v>
      </c>
      <c r="B722" s="467" t="s">
        <v>668</v>
      </c>
      <c r="C722" s="467" t="s">
        <v>865</v>
      </c>
      <c r="D722" s="484" t="s">
        <v>925</v>
      </c>
      <c r="E722" s="467" t="s">
        <v>926</v>
      </c>
      <c r="F722" s="484" t="s">
        <v>1093</v>
      </c>
      <c r="G722" s="467" t="s">
        <v>1837</v>
      </c>
      <c r="H722" s="471"/>
      <c r="I722" s="471">
        <v>0</v>
      </c>
      <c r="J722" s="471">
        <v>0</v>
      </c>
      <c r="K722" s="471">
        <f t="shared" si="12"/>
        <v>0</v>
      </c>
      <c r="L722" s="472"/>
    </row>
    <row r="723" spans="1:12" x14ac:dyDescent="0.25">
      <c r="A723" s="467" t="s">
        <v>1037</v>
      </c>
      <c r="B723" s="467" t="s">
        <v>668</v>
      </c>
      <c r="C723" s="467" t="s">
        <v>865</v>
      </c>
      <c r="D723" s="484" t="s">
        <v>927</v>
      </c>
      <c r="E723" s="467" t="s">
        <v>928</v>
      </c>
      <c r="F723" s="484" t="s">
        <v>1120</v>
      </c>
      <c r="G723" s="467" t="s">
        <v>2011</v>
      </c>
      <c r="H723" s="471"/>
      <c r="I723" s="471">
        <v>0</v>
      </c>
      <c r="J723" s="471">
        <v>0</v>
      </c>
      <c r="K723" s="471">
        <f t="shared" si="12"/>
        <v>0</v>
      </c>
      <c r="L723" s="472"/>
    </row>
    <row r="724" spans="1:12" x14ac:dyDescent="0.25">
      <c r="A724" s="467" t="s">
        <v>1037</v>
      </c>
      <c r="B724" s="467" t="s">
        <v>668</v>
      </c>
      <c r="C724" s="467" t="s">
        <v>865</v>
      </c>
      <c r="D724" s="484" t="s">
        <v>927</v>
      </c>
      <c r="E724" s="467" t="s">
        <v>928</v>
      </c>
      <c r="F724" s="484" t="s">
        <v>1087</v>
      </c>
      <c r="G724" s="467" t="s">
        <v>1831</v>
      </c>
      <c r="H724" s="471"/>
      <c r="I724" s="471">
        <v>0</v>
      </c>
      <c r="J724" s="471">
        <v>0</v>
      </c>
      <c r="K724" s="471">
        <f t="shared" si="12"/>
        <v>0</v>
      </c>
      <c r="L724" s="472"/>
    </row>
    <row r="725" spans="1:12" x14ac:dyDescent="0.25">
      <c r="A725" s="467" t="s">
        <v>1037</v>
      </c>
      <c r="B725" s="467" t="s">
        <v>668</v>
      </c>
      <c r="C725" s="467" t="s">
        <v>865</v>
      </c>
      <c r="D725" s="484" t="s">
        <v>929</v>
      </c>
      <c r="E725" s="467" t="s">
        <v>1568</v>
      </c>
      <c r="F725" s="484" t="s">
        <v>1087</v>
      </c>
      <c r="G725" s="467" t="s">
        <v>1831</v>
      </c>
      <c r="H725" s="471"/>
      <c r="I725" s="471">
        <v>0</v>
      </c>
      <c r="J725" s="471">
        <v>0</v>
      </c>
      <c r="K725" s="471">
        <f t="shared" si="12"/>
        <v>0</v>
      </c>
      <c r="L725" s="472"/>
    </row>
    <row r="726" spans="1:12" x14ac:dyDescent="0.25">
      <c r="A726" s="467" t="s">
        <v>1037</v>
      </c>
      <c r="B726" s="467" t="s">
        <v>668</v>
      </c>
      <c r="C726" s="467" t="s">
        <v>865</v>
      </c>
      <c r="D726" s="484" t="s">
        <v>930</v>
      </c>
      <c r="E726" s="467" t="s">
        <v>931</v>
      </c>
      <c r="F726" s="484" t="s">
        <v>540</v>
      </c>
      <c r="G726" s="467" t="s">
        <v>1693</v>
      </c>
      <c r="H726" s="471"/>
      <c r="I726" s="471">
        <v>0</v>
      </c>
      <c r="J726" s="471">
        <v>0</v>
      </c>
      <c r="K726" s="471">
        <f t="shared" si="12"/>
        <v>0</v>
      </c>
      <c r="L726" s="472"/>
    </row>
    <row r="727" spans="1:12" x14ac:dyDescent="0.25">
      <c r="A727" s="467" t="s">
        <v>1037</v>
      </c>
      <c r="B727" s="467" t="s">
        <v>668</v>
      </c>
      <c r="C727" s="467" t="s">
        <v>865</v>
      </c>
      <c r="D727" s="484" t="s">
        <v>932</v>
      </c>
      <c r="E727" s="467" t="s">
        <v>1566</v>
      </c>
      <c r="F727" s="484" t="s">
        <v>313</v>
      </c>
      <c r="G727" s="467" t="s">
        <v>1700</v>
      </c>
      <c r="H727" s="471"/>
      <c r="I727" s="471">
        <v>0</v>
      </c>
      <c r="J727" s="471">
        <v>0</v>
      </c>
      <c r="K727" s="471">
        <f t="shared" si="12"/>
        <v>0</v>
      </c>
      <c r="L727" s="472"/>
    </row>
    <row r="728" spans="1:12" x14ac:dyDescent="0.25">
      <c r="A728" s="467" t="s">
        <v>1037</v>
      </c>
      <c r="B728" s="467" t="s">
        <v>668</v>
      </c>
      <c r="C728" s="467" t="s">
        <v>865</v>
      </c>
      <c r="D728" s="484" t="s">
        <v>933</v>
      </c>
      <c r="E728" s="467" t="s">
        <v>1567</v>
      </c>
      <c r="F728" s="484" t="s">
        <v>315</v>
      </c>
      <c r="G728" s="467" t="s">
        <v>1701</v>
      </c>
      <c r="H728" s="471"/>
      <c r="I728" s="471">
        <v>0</v>
      </c>
      <c r="J728" s="471">
        <v>0</v>
      </c>
      <c r="K728" s="471">
        <f t="shared" si="12"/>
        <v>0</v>
      </c>
      <c r="L728" s="472"/>
    </row>
    <row r="729" spans="1:12" x14ac:dyDescent="0.25">
      <c r="A729" s="467" t="s">
        <v>1037</v>
      </c>
      <c r="B729" s="467" t="s">
        <v>668</v>
      </c>
      <c r="C729" s="467" t="s">
        <v>865</v>
      </c>
      <c r="D729" s="484" t="s">
        <v>934</v>
      </c>
      <c r="E729" s="467" t="s">
        <v>1573</v>
      </c>
      <c r="F729" s="484" t="s">
        <v>1089</v>
      </c>
      <c r="G729" s="467" t="s">
        <v>1825</v>
      </c>
      <c r="H729" s="471"/>
      <c r="I729" s="471">
        <v>0</v>
      </c>
      <c r="J729" s="471">
        <v>0</v>
      </c>
      <c r="K729" s="471">
        <f t="shared" si="12"/>
        <v>0</v>
      </c>
      <c r="L729" s="472"/>
    </row>
    <row r="730" spans="1:12" x14ac:dyDescent="0.25">
      <c r="A730" s="467" t="s">
        <v>1037</v>
      </c>
      <c r="B730" s="467" t="s">
        <v>668</v>
      </c>
      <c r="C730" s="467" t="s">
        <v>865</v>
      </c>
      <c r="D730" s="484" t="s">
        <v>935</v>
      </c>
      <c r="E730" s="467" t="s">
        <v>1574</v>
      </c>
      <c r="F730" s="484" t="s">
        <v>1091</v>
      </c>
      <c r="G730" s="467" t="s">
        <v>1827</v>
      </c>
      <c r="H730" s="471"/>
      <c r="I730" s="471">
        <v>0</v>
      </c>
      <c r="J730" s="471">
        <v>0</v>
      </c>
      <c r="K730" s="471">
        <f t="shared" si="12"/>
        <v>0</v>
      </c>
      <c r="L730" s="472"/>
    </row>
    <row r="731" spans="1:12" x14ac:dyDescent="0.25">
      <c r="A731" s="467" t="s">
        <v>1037</v>
      </c>
      <c r="B731" s="467" t="s">
        <v>668</v>
      </c>
      <c r="C731" s="467" t="s">
        <v>865</v>
      </c>
      <c r="D731" s="484" t="s">
        <v>1846</v>
      </c>
      <c r="E731" s="467" t="s">
        <v>1847</v>
      </c>
      <c r="F731" s="484" t="s">
        <v>986</v>
      </c>
      <c r="G731" s="467" t="s">
        <v>1681</v>
      </c>
      <c r="H731" s="471"/>
      <c r="I731" s="471">
        <v>0</v>
      </c>
      <c r="J731" s="471">
        <v>0</v>
      </c>
      <c r="K731" s="471">
        <f t="shared" si="12"/>
        <v>0</v>
      </c>
      <c r="L731" s="472"/>
    </row>
    <row r="732" spans="1:12" x14ac:dyDescent="0.25">
      <c r="A732" s="467" t="s">
        <v>1037</v>
      </c>
      <c r="B732" s="467" t="s">
        <v>668</v>
      </c>
      <c r="C732" s="467" t="s">
        <v>830</v>
      </c>
      <c r="D732" s="484" t="s">
        <v>894</v>
      </c>
      <c r="E732" s="467" t="s">
        <v>1216</v>
      </c>
      <c r="F732" s="484" t="s">
        <v>31</v>
      </c>
      <c r="G732" s="467" t="s">
        <v>1740</v>
      </c>
      <c r="H732" s="471"/>
      <c r="I732" s="471">
        <v>0</v>
      </c>
      <c r="J732" s="471">
        <v>0</v>
      </c>
      <c r="K732" s="471">
        <f t="shared" si="12"/>
        <v>0</v>
      </c>
      <c r="L732" s="472"/>
    </row>
  </sheetData>
  <autoFilter ref="A9:L732"/>
  <sortState ref="A2:AB901">
    <sortCondition ref="A2:A901"/>
    <sortCondition ref="B2:B901"/>
    <sortCondition ref="C2:C901"/>
    <sortCondition ref="E2:E901"/>
    <sortCondition ref="F2:F901"/>
    <sortCondition ref="G2:G901"/>
    <sortCondition ref="J2:J901"/>
  </sortState>
  <pageMargins left="0.39370078740157483" right="0.19685039370078741" top="0.43307086614173229" bottom="0.31496062992125984" header="0.31496062992125984" footer="0.19685039370078741"/>
  <pageSetup paperSize="9" scale="46" fitToHeight="0" orientation="landscape" r:id="rId1"/>
  <headerFooter>
    <oddHeader>&amp;R&amp;"Times New Roman,Harilik"Lisa 2 - strutuuriüksused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Koodid!$F:$F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68"/>
  <sheetViews>
    <sheetView topLeftCell="A2" zoomScaleNormal="100" workbookViewId="0">
      <selection activeCell="C2" sqref="C2:G2"/>
    </sheetView>
  </sheetViews>
  <sheetFormatPr defaultColWidth="9.140625" defaultRowHeight="12.75" x14ac:dyDescent="0.2"/>
  <cols>
    <col min="1" max="1" width="6.7109375" style="9" customWidth="1"/>
    <col min="2" max="2" width="42.28515625" style="36" customWidth="1"/>
    <col min="3" max="3" width="10.5703125" style="36" customWidth="1"/>
    <col min="4" max="4" width="16" style="36" customWidth="1"/>
    <col min="5" max="5" width="13.85546875" style="37" customWidth="1"/>
    <col min="6" max="6" width="10.42578125" style="8" customWidth="1"/>
    <col min="7" max="7" width="23.7109375" style="8" customWidth="1"/>
    <col min="8" max="16384" width="9.140625" style="8"/>
  </cols>
  <sheetData>
    <row r="1" spans="1:7" ht="15.75" x14ac:dyDescent="0.25">
      <c r="B1" s="5" t="s">
        <v>63</v>
      </c>
      <c r="C1" s="6"/>
      <c r="D1" s="6"/>
      <c r="E1" s="7"/>
      <c r="F1" s="6"/>
      <c r="G1" s="6"/>
    </row>
    <row r="2" spans="1:7" ht="63.75" customHeight="1" x14ac:dyDescent="0.2">
      <c r="B2" s="12" t="s">
        <v>295</v>
      </c>
      <c r="C2" s="266" t="s">
        <v>375</v>
      </c>
      <c r="D2" s="266" t="s">
        <v>376</v>
      </c>
      <c r="E2" s="267" t="s">
        <v>56</v>
      </c>
      <c r="F2" s="268" t="s">
        <v>288</v>
      </c>
      <c r="G2" s="266" t="s">
        <v>55</v>
      </c>
    </row>
    <row r="3" spans="1:7" x14ac:dyDescent="0.2">
      <c r="A3" s="45" t="s">
        <v>186</v>
      </c>
      <c r="B3" s="44" t="s">
        <v>179</v>
      </c>
      <c r="C3" s="49" t="e">
        <f>#REF!+#REF!+#REF!+#REF!+#REF!+#REF!</f>
        <v>#REF!</v>
      </c>
      <c r="D3" s="49" t="e">
        <f>#REF!+#REF!+#REF!+#REF!+#REF!+#REF!</f>
        <v>#REF!</v>
      </c>
      <c r="E3" s="49" t="e">
        <f>#REF!+#REF!+#REF!+#REF!+#REF!+#REF!</f>
        <v>#REF!</v>
      </c>
      <c r="F3" s="49" t="e">
        <f>#REF!+#REF!+#REF!+#REF!+#REF!+#REF!</f>
        <v>#REF!</v>
      </c>
      <c r="G3" s="49"/>
    </row>
    <row r="4" spans="1:7" x14ac:dyDescent="0.2">
      <c r="A4" s="11" t="s">
        <v>176</v>
      </c>
      <c r="B4" s="12" t="s">
        <v>177</v>
      </c>
      <c r="C4" s="102" t="e">
        <f>#REF!+#REF!+#REF!+#REF!+#REF!+#REF!</f>
        <v>#REF!</v>
      </c>
      <c r="D4" s="102" t="e">
        <f>#REF!+#REF!+#REF!+#REF!+#REF!+#REF!</f>
        <v>#REF!</v>
      </c>
      <c r="E4" s="102" t="e">
        <f>#REF!+#REF!+#REF!+#REF!+#REF!+#REF!</f>
        <v>#REF!</v>
      </c>
      <c r="F4" s="102" t="e">
        <f>#REF!+#REF!+#REF!+#REF!+#REF!+#REF!</f>
        <v>#REF!</v>
      </c>
      <c r="G4" s="54"/>
    </row>
    <row r="5" spans="1:7" ht="15" hidden="1" x14ac:dyDescent="0.25">
      <c r="A5" s="11" t="s">
        <v>296</v>
      </c>
      <c r="B5" s="12" t="s">
        <v>297</v>
      </c>
      <c r="C5" s="102" t="e">
        <f>#REF!+#REF!+#REF!+#REF!+#REF!+#REF!</f>
        <v>#REF!</v>
      </c>
      <c r="D5" s="102" t="e">
        <f>#REF!+#REF!+#REF!+#REF!+#REF!+#REF!</f>
        <v>#REF!</v>
      </c>
      <c r="E5" s="102" t="e">
        <f>#REF!+#REF!+#REF!+#REF!+#REF!+#REF!</f>
        <v>#REF!</v>
      </c>
      <c r="F5" s="102" t="e">
        <f>#REF!+#REF!+#REF!+#REF!+#REF!+#REF!</f>
        <v>#REF!</v>
      </c>
      <c r="G5" s="55"/>
    </row>
    <row r="6" spans="1:7" x14ac:dyDescent="0.2">
      <c r="A6" s="45" t="s">
        <v>183</v>
      </c>
      <c r="B6" s="44" t="s">
        <v>182</v>
      </c>
      <c r="C6" s="49" t="e">
        <f>#REF!+#REF!+#REF!+#REF!+#REF!+#REF!</f>
        <v>#REF!</v>
      </c>
      <c r="D6" s="49" t="e">
        <f>#REF!+#REF!+#REF!+#REF!+#REF!+#REF!</f>
        <v>#REF!</v>
      </c>
      <c r="E6" s="49" t="e">
        <f>#REF!+#REF!+#REF!+#REF!+#REF!+#REF!</f>
        <v>#REF!</v>
      </c>
      <c r="F6" s="49" t="e">
        <f>#REF!+#REF!+#REF!+#REF!+#REF!+#REF!</f>
        <v>#REF!</v>
      </c>
      <c r="G6" s="49"/>
    </row>
    <row r="7" spans="1:7" x14ac:dyDescent="0.2">
      <c r="A7" s="11" t="s">
        <v>298</v>
      </c>
      <c r="B7" s="13" t="s">
        <v>299</v>
      </c>
      <c r="C7" s="102" t="e">
        <f>#REF!+#REF!+#REF!+#REF!+#REF!+#REF!</f>
        <v>#REF!</v>
      </c>
      <c r="D7" s="102" t="e">
        <f>#REF!+#REF!+#REF!+#REF!+#REF!+#REF!</f>
        <v>#REF!</v>
      </c>
      <c r="E7" s="102" t="e">
        <f>#REF!+#REF!+#REF!+#REF!+#REF!+#REF!</f>
        <v>#REF!</v>
      </c>
      <c r="F7" s="102" t="e">
        <f>#REF!+#REF!+#REF!+#REF!+#REF!+#REF!</f>
        <v>#REF!</v>
      </c>
      <c r="G7" s="15"/>
    </row>
    <row r="8" spans="1:7" hidden="1" x14ac:dyDescent="0.2">
      <c r="A8" s="16" t="s">
        <v>300</v>
      </c>
      <c r="B8" s="17" t="s">
        <v>301</v>
      </c>
      <c r="C8" s="253" t="e">
        <f>#REF!+#REF!+#REF!+#REF!+#REF!+#REF!</f>
        <v>#REF!</v>
      </c>
      <c r="D8" s="253" t="e">
        <f>#REF!+#REF!+#REF!+#REF!+#REF!+#REF!</f>
        <v>#REF!</v>
      </c>
      <c r="E8" s="253" t="e">
        <f>#REF!+#REF!+#REF!+#REF!+#REF!+#REF!</f>
        <v>#REF!</v>
      </c>
      <c r="F8" s="253" t="e">
        <f>#REF!+#REF!+#REF!+#REF!+#REF!+#REF!</f>
        <v>#REF!</v>
      </c>
      <c r="G8" s="56"/>
    </row>
    <row r="9" spans="1:7" x14ac:dyDescent="0.2">
      <c r="A9" s="16" t="s">
        <v>302</v>
      </c>
      <c r="B9" s="17" t="s">
        <v>303</v>
      </c>
      <c r="C9" s="253" t="e">
        <f>#REF!+#REF!+#REF!+#REF!+#REF!+#REF!</f>
        <v>#REF!</v>
      </c>
      <c r="D9" s="253" t="e">
        <f>#REF!+#REF!+#REF!+#REF!+#REF!+#REF!</f>
        <v>#REF!</v>
      </c>
      <c r="E9" s="253" t="e">
        <f>#REF!+#REF!+#REF!+#REF!+#REF!+#REF!</f>
        <v>#REF!</v>
      </c>
      <c r="F9" s="253" t="e">
        <f>#REF!+#REF!+#REF!+#REF!+#REF!+#REF!</f>
        <v>#REF!</v>
      </c>
      <c r="G9" s="51"/>
    </row>
    <row r="10" spans="1:7" x14ac:dyDescent="0.2">
      <c r="A10" s="16" t="s">
        <v>304</v>
      </c>
      <c r="B10" s="17" t="s">
        <v>270</v>
      </c>
      <c r="C10" s="253" t="e">
        <f>#REF!+#REF!+#REF!+#REF!+#REF!+#REF!</f>
        <v>#REF!</v>
      </c>
      <c r="D10" s="253" t="e">
        <f>#REF!+#REF!+#REF!+#REF!+#REF!+#REF!</f>
        <v>#REF!</v>
      </c>
      <c r="E10" s="253" t="e">
        <f>#REF!+#REF!+#REF!+#REF!+#REF!+#REF!</f>
        <v>#REF!</v>
      </c>
      <c r="F10" s="253" t="e">
        <f>#REF!+#REF!+#REF!+#REF!+#REF!+#REF!</f>
        <v>#REF!</v>
      </c>
      <c r="G10" s="56"/>
    </row>
    <row r="11" spans="1:7" x14ac:dyDescent="0.2">
      <c r="A11" s="16" t="s">
        <v>306</v>
      </c>
      <c r="B11" s="17" t="s">
        <v>307</v>
      </c>
      <c r="C11" s="253" t="e">
        <f>#REF!+#REF!+#REF!+#REF!+#REF!+#REF!</f>
        <v>#REF!</v>
      </c>
      <c r="D11" s="253" t="e">
        <f>#REF!+#REF!+#REF!+#REF!+#REF!+#REF!</f>
        <v>#REF!</v>
      </c>
      <c r="E11" s="253" t="e">
        <f>#REF!+#REF!+#REF!+#REF!+#REF!+#REF!</f>
        <v>#REF!</v>
      </c>
      <c r="F11" s="253" t="e">
        <f>#REF!+#REF!+#REF!+#REF!+#REF!+#REF!</f>
        <v>#REF!</v>
      </c>
      <c r="G11" s="56"/>
    </row>
    <row r="12" spans="1:7" x14ac:dyDescent="0.2">
      <c r="A12" s="11" t="s">
        <v>308</v>
      </c>
      <c r="B12" s="12" t="s">
        <v>309</v>
      </c>
      <c r="C12" s="102" t="e">
        <f>#REF!+#REF!+#REF!+#REF!+#REF!+#REF!</f>
        <v>#REF!</v>
      </c>
      <c r="D12" s="102" t="e">
        <f>#REF!+#REF!+#REF!+#REF!+#REF!+#REF!</f>
        <v>#REF!</v>
      </c>
      <c r="E12" s="102" t="e">
        <f>#REF!+#REF!+#REF!+#REF!+#REF!+#REF!</f>
        <v>#REF!</v>
      </c>
      <c r="F12" s="102" t="e">
        <f>#REF!+#REF!+#REF!+#REF!+#REF!+#REF!</f>
        <v>#REF!</v>
      </c>
      <c r="G12" s="57"/>
    </row>
    <row r="13" spans="1:7" x14ac:dyDescent="0.2">
      <c r="A13" s="21" t="s">
        <v>310</v>
      </c>
      <c r="B13" s="12" t="s">
        <v>200</v>
      </c>
      <c r="C13" s="102" t="e">
        <f>#REF!+#REF!+#REF!+#REF!+#REF!+#REF!</f>
        <v>#REF!</v>
      </c>
      <c r="D13" s="102" t="e">
        <f>#REF!+#REF!+#REF!+#REF!+#REF!+#REF!</f>
        <v>#REF!</v>
      </c>
      <c r="E13" s="102" t="e">
        <f>#REF!+#REF!+#REF!+#REF!+#REF!+#REF!</f>
        <v>#REF!</v>
      </c>
      <c r="F13" s="102" t="e">
        <f>#REF!+#REF!+#REF!+#REF!+#REF!+#REF!</f>
        <v>#REF!</v>
      </c>
      <c r="G13" s="57"/>
    </row>
    <row r="14" spans="1:7" hidden="1" x14ac:dyDescent="0.2">
      <c r="A14" s="21" t="s">
        <v>311</v>
      </c>
      <c r="B14" s="12" t="s">
        <v>312</v>
      </c>
      <c r="C14" s="102" t="e">
        <f>#REF!+#REF!+#REF!+#REF!+#REF!+#REF!</f>
        <v>#REF!</v>
      </c>
      <c r="D14" s="102" t="e">
        <f>#REF!+#REF!+#REF!+#REF!+#REF!+#REF!</f>
        <v>#REF!</v>
      </c>
      <c r="E14" s="102" t="e">
        <f>#REF!+#REF!+#REF!+#REF!+#REF!+#REF!</f>
        <v>#REF!</v>
      </c>
      <c r="F14" s="102" t="e">
        <f>#REF!+#REF!+#REF!+#REF!+#REF!+#REF!</f>
        <v>#REF!</v>
      </c>
      <c r="G14" s="57"/>
    </row>
    <row r="15" spans="1:7" x14ac:dyDescent="0.2">
      <c r="A15" s="21" t="s">
        <v>313</v>
      </c>
      <c r="B15" s="12" t="s">
        <v>314</v>
      </c>
      <c r="C15" s="102" t="e">
        <f>#REF!+#REF!+#REF!+#REF!+#REF!+#REF!</f>
        <v>#REF!</v>
      </c>
      <c r="D15" s="102" t="e">
        <f>#REF!+#REF!+#REF!+#REF!+#REF!+#REF!</f>
        <v>#REF!</v>
      </c>
      <c r="E15" s="102" t="e">
        <f>#REF!+#REF!+#REF!+#REF!+#REF!+#REF!</f>
        <v>#REF!</v>
      </c>
      <c r="F15" s="102" t="e">
        <f>#REF!+#REF!+#REF!+#REF!+#REF!+#REF!</f>
        <v>#REF!</v>
      </c>
      <c r="G15" s="57"/>
    </row>
    <row r="16" spans="1:7" x14ac:dyDescent="0.2">
      <c r="A16" s="21" t="s">
        <v>315</v>
      </c>
      <c r="B16" s="12" t="s">
        <v>316</v>
      </c>
      <c r="C16" s="102" t="e">
        <f>#REF!+#REF!+#REF!+#REF!+#REF!+#REF!</f>
        <v>#REF!</v>
      </c>
      <c r="D16" s="102" t="e">
        <f>#REF!+#REF!+#REF!+#REF!+#REF!+#REF!</f>
        <v>#REF!</v>
      </c>
      <c r="E16" s="102" t="e">
        <f>#REF!+#REF!+#REF!+#REF!+#REF!+#REF!</f>
        <v>#REF!</v>
      </c>
      <c r="F16" s="102" t="e">
        <f>#REF!+#REF!+#REF!+#REF!+#REF!+#REF!</f>
        <v>#REF!</v>
      </c>
      <c r="G16" s="57"/>
    </row>
    <row r="17" spans="1:7" x14ac:dyDescent="0.2">
      <c r="A17" s="11" t="s">
        <v>317</v>
      </c>
      <c r="B17" s="12" t="s">
        <v>318</v>
      </c>
      <c r="C17" s="102" t="e">
        <f>#REF!+#REF!+#REF!+#REF!+#REF!+#REF!</f>
        <v>#REF!</v>
      </c>
      <c r="D17" s="102" t="e">
        <f>#REF!+#REF!+#REF!+#REF!+#REF!+#REF!</f>
        <v>#REF!</v>
      </c>
      <c r="E17" s="102" t="e">
        <f>#REF!+#REF!+#REF!+#REF!+#REF!+#REF!</f>
        <v>#REF!</v>
      </c>
      <c r="F17" s="102" t="e">
        <f>#REF!+#REF!+#REF!+#REF!+#REF!+#REF!</f>
        <v>#REF!</v>
      </c>
      <c r="G17" s="20"/>
    </row>
    <row r="18" spans="1:7" hidden="1" x14ac:dyDescent="0.2">
      <c r="A18" s="16" t="s">
        <v>319</v>
      </c>
      <c r="B18" s="17" t="s">
        <v>320</v>
      </c>
      <c r="C18" s="253" t="e">
        <f>#REF!+#REF!+#REF!+#REF!+#REF!+#REF!</f>
        <v>#REF!</v>
      </c>
      <c r="D18" s="253" t="e">
        <f>#REF!+#REF!+#REF!+#REF!+#REF!+#REF!</f>
        <v>#REF!</v>
      </c>
      <c r="E18" s="253" t="e">
        <f>#REF!+#REF!+#REF!+#REF!+#REF!+#REF!</f>
        <v>#REF!</v>
      </c>
      <c r="F18" s="253" t="e">
        <f>#REF!+#REF!+#REF!+#REF!+#REF!+#REF!</f>
        <v>#REF!</v>
      </c>
      <c r="G18" s="18"/>
    </row>
    <row r="19" spans="1:7" x14ac:dyDescent="0.2">
      <c r="A19" s="16" t="s">
        <v>321</v>
      </c>
      <c r="B19" s="17" t="s">
        <v>322</v>
      </c>
      <c r="C19" s="253" t="e">
        <f>#REF!+#REF!+#REF!+#REF!+#REF!+#REF!</f>
        <v>#REF!</v>
      </c>
      <c r="D19" s="253" t="e">
        <f>#REF!+#REF!+#REF!+#REF!+#REF!+#REF!</f>
        <v>#REF!</v>
      </c>
      <c r="E19" s="253" t="e">
        <f>#REF!+#REF!+#REF!+#REF!+#REF!+#REF!</f>
        <v>#REF!</v>
      </c>
      <c r="F19" s="253" t="e">
        <f>#REF!+#REF!+#REF!+#REF!+#REF!+#REF!</f>
        <v>#REF!</v>
      </c>
      <c r="G19" s="18"/>
    </row>
    <row r="20" spans="1:7" x14ac:dyDescent="0.2">
      <c r="A20" s="11" t="s">
        <v>323</v>
      </c>
      <c r="B20" s="12" t="s">
        <v>324</v>
      </c>
      <c r="C20" s="102" t="e">
        <f>#REF!+#REF!+#REF!+#REF!+#REF!+#REF!</f>
        <v>#REF!</v>
      </c>
      <c r="D20" s="102" t="e">
        <f>#REF!+#REF!+#REF!+#REF!+#REF!+#REF!</f>
        <v>#REF!</v>
      </c>
      <c r="E20" s="102" t="e">
        <f>#REF!+#REF!+#REF!+#REF!+#REF!+#REF!</f>
        <v>#REF!</v>
      </c>
      <c r="F20" s="102" t="e">
        <f>#REF!+#REF!+#REF!+#REF!+#REF!+#REF!</f>
        <v>#REF!</v>
      </c>
      <c r="G20" s="20"/>
    </row>
    <row r="21" spans="1:7" hidden="1" x14ac:dyDescent="0.2">
      <c r="A21" s="16" t="s">
        <v>325</v>
      </c>
      <c r="B21" s="17" t="s">
        <v>326</v>
      </c>
      <c r="C21" s="253" t="e">
        <f>#REF!+#REF!+#REF!+#REF!+#REF!+#REF!</f>
        <v>#REF!</v>
      </c>
      <c r="D21" s="253" t="e">
        <f>#REF!+#REF!+#REF!+#REF!+#REF!+#REF!</f>
        <v>#REF!</v>
      </c>
      <c r="E21" s="253" t="e">
        <f>#REF!+#REF!+#REF!+#REF!+#REF!+#REF!</f>
        <v>#REF!</v>
      </c>
      <c r="F21" s="253" t="e">
        <f>#REF!+#REF!+#REF!+#REF!+#REF!+#REF!</f>
        <v>#REF!</v>
      </c>
      <c r="G21" s="18"/>
    </row>
    <row r="22" spans="1:7" x14ac:dyDescent="0.2">
      <c r="A22" s="16" t="s">
        <v>327</v>
      </c>
      <c r="B22" s="17" t="s">
        <v>328</v>
      </c>
      <c r="C22" s="253" t="e">
        <f>#REF!+#REF!+#REF!+#REF!+#REF!+#REF!</f>
        <v>#REF!</v>
      </c>
      <c r="D22" s="253" t="e">
        <f>#REF!+#REF!+#REF!+#REF!+#REF!+#REF!</f>
        <v>#REF!</v>
      </c>
      <c r="E22" s="253" t="e">
        <f>#REF!+#REF!+#REF!+#REF!+#REF!+#REF!</f>
        <v>#REF!</v>
      </c>
      <c r="F22" s="253" t="e">
        <f>#REF!+#REF!+#REF!+#REF!+#REF!+#REF!</f>
        <v>#REF!</v>
      </c>
      <c r="G22" s="18"/>
    </row>
    <row r="23" spans="1:7" s="39" customFormat="1" x14ac:dyDescent="0.2">
      <c r="A23" s="45" t="s">
        <v>185</v>
      </c>
      <c r="B23" s="44" t="s">
        <v>184</v>
      </c>
      <c r="C23" s="49" t="e">
        <f>#REF!+#REF!+#REF!+#REF!+#REF!+#REF!</f>
        <v>#REF!</v>
      </c>
      <c r="D23" s="49" t="e">
        <f>#REF!+#REF!+#REF!+#REF!+#REF!+#REF!</f>
        <v>#REF!</v>
      </c>
      <c r="E23" s="49" t="e">
        <f>#REF!+#REF!+#REF!+#REF!+#REF!+#REF!</f>
        <v>#REF!</v>
      </c>
      <c r="F23" s="49" t="e">
        <f>#REF!+#REF!+#REF!+#REF!+#REF!+#REF!</f>
        <v>#REF!</v>
      </c>
      <c r="G23" s="49"/>
    </row>
    <row r="24" spans="1:7" x14ac:dyDescent="0.2">
      <c r="A24" s="11" t="s">
        <v>329</v>
      </c>
      <c r="B24" s="12" t="s">
        <v>330</v>
      </c>
      <c r="C24" s="102" t="e">
        <f>#REF!+#REF!+#REF!+#REF!+#REF!+#REF!</f>
        <v>#REF!</v>
      </c>
      <c r="D24" s="102" t="e">
        <f>#REF!+#REF!+#REF!+#REF!+#REF!+#REF!</f>
        <v>#REF!</v>
      </c>
      <c r="E24" s="102" t="e">
        <f>#REF!+#REF!+#REF!+#REF!+#REF!+#REF!</f>
        <v>#REF!</v>
      </c>
      <c r="F24" s="102" t="e">
        <f>#REF!+#REF!+#REF!+#REF!+#REF!+#REF!</f>
        <v>#REF!</v>
      </c>
      <c r="G24" s="20"/>
    </row>
    <row r="25" spans="1:7" x14ac:dyDescent="0.2">
      <c r="A25" s="16" t="s">
        <v>331</v>
      </c>
      <c r="B25" s="17" t="s">
        <v>332</v>
      </c>
      <c r="C25" s="253" t="e">
        <f>#REF!+#REF!+#REF!+#REF!+#REF!+#REF!</f>
        <v>#REF!</v>
      </c>
      <c r="D25" s="253" t="e">
        <f>#REF!+#REF!+#REF!+#REF!+#REF!+#REF!</f>
        <v>#REF!</v>
      </c>
      <c r="E25" s="253" t="e">
        <f>#REF!+#REF!+#REF!+#REF!+#REF!+#REF!</f>
        <v>#REF!</v>
      </c>
      <c r="F25" s="253" t="e">
        <f>#REF!+#REF!+#REF!+#REF!+#REF!+#REF!</f>
        <v>#REF!</v>
      </c>
      <c r="G25" s="51"/>
    </row>
    <row r="26" spans="1:7" x14ac:dyDescent="0.2">
      <c r="A26" s="16" t="s">
        <v>333</v>
      </c>
      <c r="B26" s="17" t="s">
        <v>334</v>
      </c>
      <c r="C26" s="253" t="e">
        <f>#REF!+#REF!+#REF!+#REF!+#REF!+#REF!</f>
        <v>#REF!</v>
      </c>
      <c r="D26" s="253" t="e">
        <f>#REF!+#REF!+#REF!+#REF!+#REF!+#REF!</f>
        <v>#REF!</v>
      </c>
      <c r="E26" s="253" t="e">
        <f>#REF!+#REF!+#REF!+#REF!+#REF!+#REF!</f>
        <v>#REF!</v>
      </c>
      <c r="F26" s="253" t="e">
        <f>#REF!+#REF!+#REF!+#REF!+#REF!+#REF!</f>
        <v>#REF!</v>
      </c>
      <c r="G26" s="51"/>
    </row>
    <row r="27" spans="1:7" x14ac:dyDescent="0.2">
      <c r="A27" s="16" t="s">
        <v>335</v>
      </c>
      <c r="B27" s="17" t="s">
        <v>336</v>
      </c>
      <c r="C27" s="253" t="e">
        <f>#REF!+#REF!+#REF!+#REF!+#REF!+#REF!</f>
        <v>#REF!</v>
      </c>
      <c r="D27" s="253" t="e">
        <f>#REF!+#REF!+#REF!+#REF!+#REF!+#REF!</f>
        <v>#REF!</v>
      </c>
      <c r="E27" s="253" t="e">
        <f>#REF!+#REF!+#REF!+#REF!+#REF!+#REF!</f>
        <v>#REF!</v>
      </c>
      <c r="F27" s="253" t="e">
        <f>#REF!+#REF!+#REF!+#REF!+#REF!+#REF!</f>
        <v>#REF!</v>
      </c>
      <c r="G27" s="51"/>
    </row>
    <row r="28" spans="1:7" x14ac:dyDescent="0.2">
      <c r="A28" s="16" t="s">
        <v>337</v>
      </c>
      <c r="B28" s="17" t="s">
        <v>338</v>
      </c>
      <c r="C28" s="253" t="e">
        <f>#REF!+#REF!+#REF!+#REF!+#REF!+#REF!</f>
        <v>#REF!</v>
      </c>
      <c r="D28" s="253" t="e">
        <f>#REF!+#REF!+#REF!+#REF!+#REF!+#REF!</f>
        <v>#REF!</v>
      </c>
      <c r="E28" s="253" t="e">
        <f>#REF!+#REF!+#REF!+#REF!+#REF!+#REF!</f>
        <v>#REF!</v>
      </c>
      <c r="F28" s="253" t="e">
        <f>#REF!+#REF!+#REF!+#REF!+#REF!+#REF!</f>
        <v>#REF!</v>
      </c>
      <c r="G28" s="51"/>
    </row>
    <row r="29" spans="1:7" x14ac:dyDescent="0.2">
      <c r="A29" s="16" t="s">
        <v>339</v>
      </c>
      <c r="B29" s="17" t="s">
        <v>340</v>
      </c>
      <c r="C29" s="253" t="e">
        <f>#REF!+#REF!+#REF!+#REF!+#REF!+#REF!</f>
        <v>#REF!</v>
      </c>
      <c r="D29" s="253" t="e">
        <f>#REF!+#REF!+#REF!+#REF!+#REF!+#REF!</f>
        <v>#REF!</v>
      </c>
      <c r="E29" s="253" t="e">
        <f>#REF!+#REF!+#REF!+#REF!+#REF!+#REF!</f>
        <v>#REF!</v>
      </c>
      <c r="F29" s="253" t="e">
        <f>#REF!+#REF!+#REF!+#REF!+#REF!+#REF!</f>
        <v>#REF!</v>
      </c>
      <c r="G29" s="51"/>
    </row>
    <row r="30" spans="1:7" x14ac:dyDescent="0.2">
      <c r="A30" s="16" t="s">
        <v>341</v>
      </c>
      <c r="B30" s="17" t="s">
        <v>342</v>
      </c>
      <c r="C30" s="253" t="e">
        <f>#REF!+#REF!+#REF!+#REF!+#REF!+#REF!</f>
        <v>#REF!</v>
      </c>
      <c r="D30" s="253" t="e">
        <f>#REF!+#REF!+#REF!+#REF!+#REF!+#REF!</f>
        <v>#REF!</v>
      </c>
      <c r="E30" s="253" t="e">
        <f>#REF!+#REF!+#REF!+#REF!+#REF!+#REF!</f>
        <v>#REF!</v>
      </c>
      <c r="F30" s="253" t="e">
        <f>#REF!+#REF!+#REF!+#REF!+#REF!+#REF!</f>
        <v>#REF!</v>
      </c>
      <c r="G30" s="51"/>
    </row>
    <row r="31" spans="1:7" x14ac:dyDescent="0.2">
      <c r="A31" s="16" t="s">
        <v>343</v>
      </c>
      <c r="B31" s="17" t="s">
        <v>344</v>
      </c>
      <c r="C31" s="253" t="e">
        <f>#REF!+#REF!+#REF!+#REF!+#REF!+#REF!</f>
        <v>#REF!</v>
      </c>
      <c r="D31" s="253" t="e">
        <f>#REF!+#REF!+#REF!+#REF!+#REF!+#REF!</f>
        <v>#REF!</v>
      </c>
      <c r="E31" s="253" t="e">
        <f>#REF!+#REF!+#REF!+#REF!+#REF!+#REF!</f>
        <v>#REF!</v>
      </c>
      <c r="F31" s="253" t="e">
        <f>#REF!+#REF!+#REF!+#REF!+#REF!+#REF!</f>
        <v>#REF!</v>
      </c>
      <c r="G31" s="51"/>
    </row>
    <row r="32" spans="1:7" x14ac:dyDescent="0.2">
      <c r="A32" s="16" t="s">
        <v>345</v>
      </c>
      <c r="B32" s="17" t="s">
        <v>346</v>
      </c>
      <c r="C32" s="253" t="e">
        <f>#REF!+#REF!+#REF!+#REF!+#REF!+#REF!</f>
        <v>#REF!</v>
      </c>
      <c r="D32" s="253" t="e">
        <f>#REF!+#REF!+#REF!+#REF!+#REF!+#REF!</f>
        <v>#REF!</v>
      </c>
      <c r="E32" s="253" t="e">
        <f>#REF!+#REF!+#REF!+#REF!+#REF!+#REF!</f>
        <v>#REF!</v>
      </c>
      <c r="F32" s="253" t="e">
        <f>#REF!+#REF!+#REF!+#REF!+#REF!+#REF!</f>
        <v>#REF!</v>
      </c>
      <c r="G32" s="51"/>
    </row>
    <row r="33" spans="1:7" x14ac:dyDescent="0.2">
      <c r="A33" s="16" t="s">
        <v>347</v>
      </c>
      <c r="B33" s="17" t="s">
        <v>348</v>
      </c>
      <c r="C33" s="253" t="e">
        <f>#REF!+#REF!+#REF!+#REF!+#REF!+#REF!</f>
        <v>#REF!</v>
      </c>
      <c r="D33" s="253" t="e">
        <f>#REF!+#REF!+#REF!+#REF!+#REF!+#REF!</f>
        <v>#REF!</v>
      </c>
      <c r="E33" s="253" t="e">
        <f>#REF!+#REF!+#REF!+#REF!+#REF!+#REF!</f>
        <v>#REF!</v>
      </c>
      <c r="F33" s="253" t="e">
        <f>#REF!+#REF!+#REF!+#REF!+#REF!+#REF!</f>
        <v>#REF!</v>
      </c>
      <c r="G33" s="51"/>
    </row>
    <row r="34" spans="1:7" x14ac:dyDescent="0.2">
      <c r="A34" s="11" t="s">
        <v>349</v>
      </c>
      <c r="B34" s="12" t="s">
        <v>350</v>
      </c>
      <c r="C34" s="102" t="e">
        <f>#REF!+#REF!+#REF!+#REF!+#REF!+#REF!</f>
        <v>#REF!</v>
      </c>
      <c r="D34" s="102" t="e">
        <f>#REF!+#REF!+#REF!+#REF!+#REF!+#REF!</f>
        <v>#REF!</v>
      </c>
      <c r="E34" s="102" t="e">
        <f>#REF!+#REF!+#REF!+#REF!+#REF!+#REF!</f>
        <v>#REF!</v>
      </c>
      <c r="F34" s="102" t="e">
        <f>#REF!+#REF!+#REF!+#REF!+#REF!+#REF!</f>
        <v>#REF!</v>
      </c>
      <c r="G34" s="20"/>
    </row>
    <row r="35" spans="1:7" x14ac:dyDescent="0.2">
      <c r="A35" s="16" t="s">
        <v>351</v>
      </c>
      <c r="B35" s="17" t="s">
        <v>352</v>
      </c>
      <c r="C35" s="253" t="e">
        <f>#REF!+#REF!+#REF!+#REF!+#REF!+#REF!</f>
        <v>#REF!</v>
      </c>
      <c r="D35" s="253" t="e">
        <f>#REF!+#REF!+#REF!+#REF!+#REF!+#REF!</f>
        <v>#REF!</v>
      </c>
      <c r="E35" s="253" t="e">
        <f>#REF!+#REF!+#REF!+#REF!+#REF!+#REF!</f>
        <v>#REF!</v>
      </c>
      <c r="F35" s="253" t="e">
        <f>#REF!+#REF!+#REF!+#REF!+#REF!+#REF!</f>
        <v>#REF!</v>
      </c>
      <c r="G35" s="51"/>
    </row>
    <row r="36" spans="1:7" x14ac:dyDescent="0.2">
      <c r="A36" s="16" t="s">
        <v>353</v>
      </c>
      <c r="B36" s="17" t="s">
        <v>354</v>
      </c>
      <c r="C36" s="253" t="e">
        <f>#REF!+#REF!+#REF!+#REF!+#REF!+#REF!</f>
        <v>#REF!</v>
      </c>
      <c r="D36" s="253" t="e">
        <f>#REF!+#REF!+#REF!+#REF!+#REF!+#REF!</f>
        <v>#REF!</v>
      </c>
      <c r="E36" s="253" t="e">
        <f>#REF!+#REF!+#REF!+#REF!+#REF!+#REF!</f>
        <v>#REF!</v>
      </c>
      <c r="F36" s="253" t="e">
        <f>#REF!+#REF!+#REF!+#REF!+#REF!+#REF!</f>
        <v>#REF!</v>
      </c>
      <c r="G36" s="51"/>
    </row>
    <row r="37" spans="1:7" x14ac:dyDescent="0.2">
      <c r="A37" s="11" t="s">
        <v>355</v>
      </c>
      <c r="B37" s="12" t="s">
        <v>356</v>
      </c>
      <c r="C37" s="102" t="e">
        <f>#REF!+#REF!+#REF!+#REF!+#REF!+#REF!</f>
        <v>#REF!</v>
      </c>
      <c r="D37" s="102" t="e">
        <f>#REF!+#REF!+#REF!+#REF!+#REF!+#REF!</f>
        <v>#REF!</v>
      </c>
      <c r="E37" s="102" t="e">
        <f>#REF!+#REF!+#REF!+#REF!+#REF!+#REF!</f>
        <v>#REF!</v>
      </c>
      <c r="F37" s="102" t="e">
        <f>#REF!+#REF!+#REF!+#REF!+#REF!+#REF!</f>
        <v>#REF!</v>
      </c>
      <c r="G37" s="20"/>
    </row>
    <row r="38" spans="1:7" x14ac:dyDescent="0.2">
      <c r="A38" s="16" t="s">
        <v>357</v>
      </c>
      <c r="B38" s="17" t="s">
        <v>358</v>
      </c>
      <c r="C38" s="253" t="e">
        <f>#REF!+#REF!+#REF!+#REF!+#REF!+#REF!</f>
        <v>#REF!</v>
      </c>
      <c r="D38" s="253" t="e">
        <f>#REF!+#REF!+#REF!+#REF!+#REF!+#REF!</f>
        <v>#REF!</v>
      </c>
      <c r="E38" s="253" t="e">
        <f>#REF!+#REF!+#REF!+#REF!+#REF!+#REF!</f>
        <v>#REF!</v>
      </c>
      <c r="F38" s="253" t="e">
        <f>#REF!+#REF!+#REF!+#REF!+#REF!+#REF!</f>
        <v>#REF!</v>
      </c>
      <c r="G38" s="51"/>
    </row>
    <row r="39" spans="1:7" x14ac:dyDescent="0.2">
      <c r="A39" s="16" t="s">
        <v>359</v>
      </c>
      <c r="B39" s="17" t="s">
        <v>360</v>
      </c>
      <c r="C39" s="253" t="e">
        <f>#REF!+#REF!+#REF!+#REF!+#REF!+#REF!</f>
        <v>#REF!</v>
      </c>
      <c r="D39" s="253" t="e">
        <f>#REF!+#REF!+#REF!+#REF!+#REF!+#REF!</f>
        <v>#REF!</v>
      </c>
      <c r="E39" s="253" t="e">
        <f>#REF!+#REF!+#REF!+#REF!+#REF!+#REF!</f>
        <v>#REF!</v>
      </c>
      <c r="F39" s="253" t="e">
        <f>#REF!+#REF!+#REF!+#REF!+#REF!+#REF!</f>
        <v>#REF!</v>
      </c>
      <c r="G39" s="70"/>
    </row>
    <row r="40" spans="1:7" x14ac:dyDescent="0.2">
      <c r="A40" s="16" t="s">
        <v>361</v>
      </c>
      <c r="B40" s="17" t="s">
        <v>362</v>
      </c>
      <c r="C40" s="253" t="e">
        <f>#REF!+#REF!+#REF!+#REF!+#REF!+#REF!</f>
        <v>#REF!</v>
      </c>
      <c r="D40" s="253" t="e">
        <f>#REF!+#REF!+#REF!+#REF!+#REF!+#REF!</f>
        <v>#REF!</v>
      </c>
      <c r="E40" s="253" t="e">
        <f>#REF!+#REF!+#REF!+#REF!+#REF!+#REF!</f>
        <v>#REF!</v>
      </c>
      <c r="F40" s="253" t="e">
        <f>#REF!+#REF!+#REF!+#REF!+#REF!+#REF!</f>
        <v>#REF!</v>
      </c>
      <c r="G40" s="70"/>
    </row>
    <row r="41" spans="1:7" x14ac:dyDescent="0.2">
      <c r="A41" s="11" t="s">
        <v>363</v>
      </c>
      <c r="B41" s="12" t="s">
        <v>364</v>
      </c>
      <c r="C41" s="49" t="e">
        <f>#REF!+#REF!+#REF!+#REF!+#REF!+#REF!</f>
        <v>#REF!</v>
      </c>
      <c r="D41" s="49" t="e">
        <f>#REF!+#REF!+#REF!+#REF!+#REF!+#REF!</f>
        <v>#REF!</v>
      </c>
      <c r="E41" s="49" t="e">
        <f>#REF!+#REF!+#REF!+#REF!+#REF!+#REF!</f>
        <v>#REF!</v>
      </c>
      <c r="F41" s="49" t="e">
        <f>#REF!+#REF!+#REF!+#REF!+#REF!+#REF!</f>
        <v>#REF!</v>
      </c>
      <c r="G41" s="20"/>
    </row>
    <row r="42" spans="1:7" x14ac:dyDescent="0.2">
      <c r="A42" s="235" t="s">
        <v>218</v>
      </c>
      <c r="B42" s="236" t="s">
        <v>219</v>
      </c>
      <c r="C42" s="253" t="e">
        <f>#REF!+#REF!+#REF!+#REF!+#REF!+#REF!</f>
        <v>#REF!</v>
      </c>
      <c r="D42" s="253" t="e">
        <f>#REF!+#REF!+#REF!+#REF!+#REF!+#REF!</f>
        <v>#REF!</v>
      </c>
      <c r="E42" s="253" t="e">
        <f>#REF!+#REF!+#REF!+#REF!+#REF!+#REF!</f>
        <v>#REF!</v>
      </c>
      <c r="F42" s="253" t="e">
        <f>#REF!+#REF!+#REF!+#REF!+#REF!+#REF!</f>
        <v>#REF!</v>
      </c>
      <c r="G42" s="23"/>
    </row>
    <row r="43" spans="1:7" x14ac:dyDescent="0.2">
      <c r="A43" s="16" t="s">
        <v>365</v>
      </c>
      <c r="B43" s="17" t="s">
        <v>366</v>
      </c>
      <c r="C43" s="253" t="e">
        <f>#REF!+#REF!+#REF!+#REF!+#REF!+#REF!</f>
        <v>#REF!</v>
      </c>
      <c r="D43" s="253" t="e">
        <f>#REF!+#REF!+#REF!+#REF!+#REF!+#REF!</f>
        <v>#REF!</v>
      </c>
      <c r="E43" s="253" t="e">
        <f>#REF!+#REF!+#REF!+#REF!+#REF!+#REF!</f>
        <v>#REF!</v>
      </c>
      <c r="F43" s="253" t="e">
        <f>#REF!+#REF!+#REF!+#REF!+#REF!+#REF!</f>
        <v>#REF!</v>
      </c>
      <c r="G43" s="51"/>
    </row>
    <row r="44" spans="1:7" x14ac:dyDescent="0.2">
      <c r="A44" s="16" t="s">
        <v>367</v>
      </c>
      <c r="B44" s="17" t="s">
        <v>2</v>
      </c>
      <c r="C44" s="253" t="e">
        <f>#REF!+#REF!+#REF!+#REF!+#REF!+#REF!</f>
        <v>#REF!</v>
      </c>
      <c r="D44" s="253" t="e">
        <f>#REF!+#REF!+#REF!+#REF!+#REF!+#REF!</f>
        <v>#REF!</v>
      </c>
      <c r="E44" s="253" t="e">
        <f>#REF!+#REF!+#REF!+#REF!+#REF!+#REF!</f>
        <v>#REF!</v>
      </c>
      <c r="F44" s="253" t="e">
        <f>#REF!+#REF!+#REF!+#REF!+#REF!+#REF!</f>
        <v>#REF!</v>
      </c>
      <c r="G44" s="51"/>
    </row>
    <row r="45" spans="1:7" x14ac:dyDescent="0.2">
      <c r="A45" s="16" t="s">
        <v>3</v>
      </c>
      <c r="B45" s="17" t="s">
        <v>4</v>
      </c>
      <c r="C45" s="253" t="e">
        <f>#REF!+#REF!+#REF!+#REF!+#REF!+#REF!</f>
        <v>#REF!</v>
      </c>
      <c r="D45" s="253" t="e">
        <f>#REF!+#REF!+#REF!+#REF!+#REF!+#REF!</f>
        <v>#REF!</v>
      </c>
      <c r="E45" s="253" t="e">
        <f>#REF!+#REF!+#REF!+#REF!+#REF!+#REF!</f>
        <v>#REF!</v>
      </c>
      <c r="F45" s="253" t="e">
        <f>#REF!+#REF!+#REF!+#REF!+#REF!+#REF!</f>
        <v>#REF!</v>
      </c>
      <c r="G45" s="51"/>
    </row>
    <row r="46" spans="1:7" x14ac:dyDescent="0.2">
      <c r="A46" s="16" t="s">
        <v>5</v>
      </c>
      <c r="B46" s="17" t="s">
        <v>6</v>
      </c>
      <c r="C46" s="253" t="e">
        <f>#REF!+#REF!+#REF!+#REF!+#REF!+#REF!</f>
        <v>#REF!</v>
      </c>
      <c r="D46" s="253" t="e">
        <f>#REF!+#REF!+#REF!+#REF!+#REF!+#REF!</f>
        <v>#REF!</v>
      </c>
      <c r="E46" s="253" t="e">
        <f>#REF!+#REF!+#REF!+#REF!+#REF!+#REF!</f>
        <v>#REF!</v>
      </c>
      <c r="F46" s="253" t="e">
        <f>#REF!+#REF!+#REF!+#REF!+#REF!+#REF!</f>
        <v>#REF!</v>
      </c>
      <c r="G46" s="51"/>
    </row>
    <row r="47" spans="1:7" x14ac:dyDescent="0.2">
      <c r="A47" s="16" t="s">
        <v>7</v>
      </c>
      <c r="B47" s="17" t="s">
        <v>8</v>
      </c>
      <c r="C47" s="253" t="e">
        <f>#REF!+#REF!+#REF!+#REF!+#REF!+#REF!</f>
        <v>#REF!</v>
      </c>
      <c r="D47" s="253" t="e">
        <f>#REF!+#REF!+#REF!+#REF!+#REF!+#REF!</f>
        <v>#REF!</v>
      </c>
      <c r="E47" s="253" t="e">
        <f>#REF!+#REF!+#REF!+#REF!+#REF!+#REF!</f>
        <v>#REF!</v>
      </c>
      <c r="F47" s="253" t="e">
        <f>#REF!+#REF!+#REF!+#REF!+#REF!+#REF!</f>
        <v>#REF!</v>
      </c>
      <c r="G47" s="51"/>
    </row>
    <row r="48" spans="1:7" x14ac:dyDescent="0.2">
      <c r="A48" s="16" t="s">
        <v>9</v>
      </c>
      <c r="B48" s="17" t="s">
        <v>10</v>
      </c>
      <c r="C48" s="253" t="e">
        <f>#REF!+#REF!+#REF!+#REF!+#REF!+#REF!</f>
        <v>#REF!</v>
      </c>
      <c r="D48" s="253" t="e">
        <f>#REF!+#REF!+#REF!+#REF!+#REF!+#REF!</f>
        <v>#REF!</v>
      </c>
      <c r="E48" s="253" t="e">
        <f>#REF!+#REF!+#REF!+#REF!+#REF!+#REF!</f>
        <v>#REF!</v>
      </c>
      <c r="F48" s="253" t="e">
        <f>#REF!+#REF!+#REF!+#REF!+#REF!+#REF!</f>
        <v>#REF!</v>
      </c>
      <c r="G48" s="51"/>
    </row>
    <row r="49" spans="1:7" x14ac:dyDescent="0.2">
      <c r="A49" s="16" t="s">
        <v>11</v>
      </c>
      <c r="B49" s="17" t="s">
        <v>12</v>
      </c>
      <c r="C49" s="253" t="e">
        <f>#REF!+#REF!+#REF!+#REF!+#REF!+#REF!</f>
        <v>#REF!</v>
      </c>
      <c r="D49" s="253" t="e">
        <f>#REF!+#REF!+#REF!+#REF!+#REF!+#REF!</f>
        <v>#REF!</v>
      </c>
      <c r="E49" s="253" t="e">
        <f>#REF!+#REF!+#REF!+#REF!+#REF!+#REF!</f>
        <v>#REF!</v>
      </c>
      <c r="F49" s="253" t="e">
        <f>#REF!+#REF!+#REF!+#REF!+#REF!+#REF!</f>
        <v>#REF!</v>
      </c>
      <c r="G49" s="51"/>
    </row>
    <row r="50" spans="1:7" x14ac:dyDescent="0.2">
      <c r="A50" s="16" t="s">
        <v>13</v>
      </c>
      <c r="B50" s="17" t="s">
        <v>14</v>
      </c>
      <c r="C50" s="253" t="e">
        <f>#REF!+#REF!+#REF!+#REF!+#REF!+#REF!</f>
        <v>#REF!</v>
      </c>
      <c r="D50" s="253" t="e">
        <f>#REF!+#REF!+#REF!+#REF!+#REF!+#REF!</f>
        <v>#REF!</v>
      </c>
      <c r="E50" s="253" t="e">
        <f>#REF!+#REF!+#REF!+#REF!+#REF!+#REF!</f>
        <v>#REF!</v>
      </c>
      <c r="F50" s="253" t="e">
        <f>#REF!+#REF!+#REF!+#REF!+#REF!+#REF!</f>
        <v>#REF!</v>
      </c>
      <c r="G50" s="51"/>
    </row>
    <row r="51" spans="1:7" x14ac:dyDescent="0.2">
      <c r="A51" s="16" t="s">
        <v>15</v>
      </c>
      <c r="B51" s="17" t="s">
        <v>16</v>
      </c>
      <c r="C51" s="253" t="e">
        <f>#REF!+#REF!+#REF!+#REF!+#REF!+#REF!</f>
        <v>#REF!</v>
      </c>
      <c r="D51" s="253" t="e">
        <f>#REF!+#REF!+#REF!+#REF!+#REF!+#REF!</f>
        <v>#REF!</v>
      </c>
      <c r="E51" s="253" t="e">
        <f>#REF!+#REF!+#REF!+#REF!+#REF!+#REF!</f>
        <v>#REF!</v>
      </c>
      <c r="F51" s="253" t="e">
        <f>#REF!+#REF!+#REF!+#REF!+#REF!+#REF!</f>
        <v>#REF!</v>
      </c>
      <c r="G51" s="51"/>
    </row>
    <row r="52" spans="1:7" x14ac:dyDescent="0.2">
      <c r="A52" s="11" t="s">
        <v>17</v>
      </c>
      <c r="B52" s="12" t="s">
        <v>18</v>
      </c>
      <c r="C52" s="102" t="e">
        <f>#REF!+#REF!+#REF!+#REF!+#REF!+#REF!</f>
        <v>#REF!</v>
      </c>
      <c r="D52" s="102" t="e">
        <f>#REF!+#REF!+#REF!+#REF!+#REF!+#REF!</f>
        <v>#REF!</v>
      </c>
      <c r="E52" s="102" t="e">
        <f>#REF!+#REF!+#REF!+#REF!+#REF!+#REF!</f>
        <v>#REF!</v>
      </c>
      <c r="F52" s="102" t="e">
        <f>#REF!+#REF!+#REF!+#REF!+#REF!+#REF!</f>
        <v>#REF!</v>
      </c>
      <c r="G52" s="20"/>
    </row>
    <row r="53" spans="1:7" x14ac:dyDescent="0.2">
      <c r="A53" s="16" t="s">
        <v>19</v>
      </c>
      <c r="B53" s="17" t="s">
        <v>6</v>
      </c>
      <c r="C53" s="253" t="e">
        <f>#REF!+#REF!+#REF!+#REF!+#REF!+#REF!</f>
        <v>#REF!</v>
      </c>
      <c r="D53" s="253" t="e">
        <f>#REF!+#REF!+#REF!+#REF!+#REF!+#REF!</f>
        <v>#REF!</v>
      </c>
      <c r="E53" s="253" t="e">
        <f>#REF!+#REF!+#REF!+#REF!+#REF!+#REF!</f>
        <v>#REF!</v>
      </c>
      <c r="F53" s="253" t="e">
        <f>#REF!+#REF!+#REF!+#REF!+#REF!+#REF!</f>
        <v>#REF!</v>
      </c>
      <c r="G53" s="51"/>
    </row>
    <row r="54" spans="1:7" x14ac:dyDescent="0.2">
      <c r="A54" s="16" t="s">
        <v>20</v>
      </c>
      <c r="B54" s="17" t="s">
        <v>8</v>
      </c>
      <c r="C54" s="253" t="e">
        <f>#REF!+#REF!+#REF!+#REF!+#REF!+#REF!</f>
        <v>#REF!</v>
      </c>
      <c r="D54" s="253" t="e">
        <f>#REF!+#REF!+#REF!+#REF!+#REF!+#REF!</f>
        <v>#REF!</v>
      </c>
      <c r="E54" s="253" t="e">
        <f>#REF!+#REF!+#REF!+#REF!+#REF!+#REF!</f>
        <v>#REF!</v>
      </c>
      <c r="F54" s="253" t="e">
        <f>#REF!+#REF!+#REF!+#REF!+#REF!+#REF!</f>
        <v>#REF!</v>
      </c>
      <c r="G54" s="51"/>
    </row>
    <row r="55" spans="1:7" x14ac:dyDescent="0.2">
      <c r="A55" s="16" t="s">
        <v>21</v>
      </c>
      <c r="B55" s="17" t="s">
        <v>10</v>
      </c>
      <c r="C55" s="253" t="e">
        <f>#REF!+#REF!+#REF!+#REF!+#REF!+#REF!</f>
        <v>#REF!</v>
      </c>
      <c r="D55" s="253" t="e">
        <f>#REF!+#REF!+#REF!+#REF!+#REF!+#REF!</f>
        <v>#REF!</v>
      </c>
      <c r="E55" s="253" t="e">
        <f>#REF!+#REF!+#REF!+#REF!+#REF!+#REF!</f>
        <v>#REF!</v>
      </c>
      <c r="F55" s="253" t="e">
        <f>#REF!+#REF!+#REF!+#REF!+#REF!+#REF!</f>
        <v>#REF!</v>
      </c>
      <c r="G55" s="51"/>
    </row>
    <row r="56" spans="1:7" x14ac:dyDescent="0.2">
      <c r="A56" s="16" t="s">
        <v>22</v>
      </c>
      <c r="B56" s="17" t="s">
        <v>16</v>
      </c>
      <c r="C56" s="253" t="e">
        <f>#REF!+#REF!+#REF!+#REF!+#REF!+#REF!</f>
        <v>#REF!</v>
      </c>
      <c r="D56" s="253" t="e">
        <f>#REF!+#REF!+#REF!+#REF!+#REF!+#REF!</f>
        <v>#REF!</v>
      </c>
      <c r="E56" s="253" t="e">
        <f>#REF!+#REF!+#REF!+#REF!+#REF!+#REF!</f>
        <v>#REF!</v>
      </c>
      <c r="F56" s="253" t="e">
        <f>#REF!+#REF!+#REF!+#REF!+#REF!+#REF!</f>
        <v>#REF!</v>
      </c>
      <c r="G56" s="51"/>
    </row>
    <row r="57" spans="1:7" x14ac:dyDescent="0.2">
      <c r="A57" s="11" t="s">
        <v>23</v>
      </c>
      <c r="B57" s="12" t="s">
        <v>24</v>
      </c>
      <c r="C57" s="102" t="e">
        <f>#REF!+#REF!+#REF!+#REF!+#REF!+#REF!</f>
        <v>#REF!</v>
      </c>
      <c r="D57" s="102" t="e">
        <f>#REF!+#REF!+#REF!+#REF!+#REF!+#REF!</f>
        <v>#REF!</v>
      </c>
      <c r="E57" s="102" t="e">
        <f>#REF!+#REF!+#REF!+#REF!+#REF!+#REF!</f>
        <v>#REF!</v>
      </c>
      <c r="F57" s="102" t="e">
        <f>#REF!+#REF!+#REF!+#REF!+#REF!+#REF!</f>
        <v>#REF!</v>
      </c>
      <c r="G57" s="20"/>
    </row>
    <row r="58" spans="1:7" x14ac:dyDescent="0.2">
      <c r="A58" s="16" t="s">
        <v>25</v>
      </c>
      <c r="B58" s="17" t="s">
        <v>26</v>
      </c>
      <c r="C58" s="253" t="e">
        <f>#REF!+#REF!+#REF!+#REF!+#REF!+#REF!</f>
        <v>#REF!</v>
      </c>
      <c r="D58" s="253" t="e">
        <f>#REF!+#REF!+#REF!+#REF!+#REF!+#REF!</f>
        <v>#REF!</v>
      </c>
      <c r="E58" s="253" t="e">
        <f>#REF!+#REF!+#REF!+#REF!+#REF!+#REF!</f>
        <v>#REF!</v>
      </c>
      <c r="F58" s="253" t="e">
        <f>#REF!+#REF!+#REF!+#REF!+#REF!+#REF!</f>
        <v>#REF!</v>
      </c>
      <c r="G58" s="56"/>
    </row>
    <row r="59" spans="1:7" x14ac:dyDescent="0.2">
      <c r="A59" s="16" t="s">
        <v>27</v>
      </c>
      <c r="B59" s="17" t="s">
        <v>28</v>
      </c>
      <c r="C59" s="253" t="e">
        <f>#REF!+#REF!+#REF!+#REF!+#REF!+#REF!</f>
        <v>#REF!</v>
      </c>
      <c r="D59" s="253" t="e">
        <f>#REF!+#REF!+#REF!+#REF!+#REF!+#REF!</f>
        <v>#REF!</v>
      </c>
      <c r="E59" s="253" t="e">
        <f>#REF!+#REF!+#REF!+#REF!+#REF!+#REF!</f>
        <v>#REF!</v>
      </c>
      <c r="F59" s="253" t="e">
        <f>#REF!+#REF!+#REF!+#REF!+#REF!+#REF!</f>
        <v>#REF!</v>
      </c>
      <c r="G59" s="56"/>
    </row>
    <row r="60" spans="1:7" x14ac:dyDescent="0.2">
      <c r="A60" s="16" t="s">
        <v>29</v>
      </c>
      <c r="B60" s="17" t="s">
        <v>12</v>
      </c>
      <c r="C60" s="253" t="e">
        <f>#REF!+#REF!+#REF!+#REF!+#REF!+#REF!</f>
        <v>#REF!</v>
      </c>
      <c r="D60" s="253" t="e">
        <f>#REF!+#REF!+#REF!+#REF!+#REF!+#REF!</f>
        <v>#REF!</v>
      </c>
      <c r="E60" s="253" t="e">
        <f>#REF!+#REF!+#REF!+#REF!+#REF!+#REF!</f>
        <v>#REF!</v>
      </c>
      <c r="F60" s="253" t="e">
        <f>#REF!+#REF!+#REF!+#REF!+#REF!+#REF!</f>
        <v>#REF!</v>
      </c>
      <c r="G60" s="56"/>
    </row>
    <row r="61" spans="1:7" x14ac:dyDescent="0.2">
      <c r="A61" s="16" t="s">
        <v>30</v>
      </c>
      <c r="B61" s="17" t="s">
        <v>14</v>
      </c>
      <c r="C61" s="253" t="e">
        <f>#REF!+#REF!+#REF!+#REF!+#REF!+#REF!</f>
        <v>#REF!</v>
      </c>
      <c r="D61" s="253" t="e">
        <f>#REF!+#REF!+#REF!+#REF!+#REF!+#REF!</f>
        <v>#REF!</v>
      </c>
      <c r="E61" s="253" t="e">
        <f>#REF!+#REF!+#REF!+#REF!+#REF!+#REF!</f>
        <v>#REF!</v>
      </c>
      <c r="F61" s="253" t="e">
        <f>#REF!+#REF!+#REF!+#REF!+#REF!+#REF!</f>
        <v>#REF!</v>
      </c>
      <c r="G61" s="56"/>
    </row>
    <row r="62" spans="1:7" x14ac:dyDescent="0.2">
      <c r="A62" s="16" t="s">
        <v>31</v>
      </c>
      <c r="B62" s="17" t="s">
        <v>32</v>
      </c>
      <c r="C62" s="253" t="e">
        <f>#REF!+#REF!+#REF!+#REF!+#REF!+#REF!</f>
        <v>#REF!</v>
      </c>
      <c r="D62" s="253" t="e">
        <f>#REF!+#REF!+#REF!+#REF!+#REF!+#REF!</f>
        <v>#REF!</v>
      </c>
      <c r="E62" s="253" t="e">
        <f>#REF!+#REF!+#REF!+#REF!+#REF!+#REF!</f>
        <v>#REF!</v>
      </c>
      <c r="F62" s="253" t="e">
        <f>#REF!+#REF!+#REF!+#REF!+#REF!+#REF!</f>
        <v>#REF!</v>
      </c>
      <c r="G62" s="51"/>
    </row>
    <row r="63" spans="1:7" x14ac:dyDescent="0.2">
      <c r="A63" s="16" t="s">
        <v>33</v>
      </c>
      <c r="B63" s="17" t="s">
        <v>34</v>
      </c>
      <c r="C63" s="253" t="e">
        <f>#REF!+#REF!+#REF!+#REF!+#REF!+#REF!</f>
        <v>#REF!</v>
      </c>
      <c r="D63" s="253" t="e">
        <f>#REF!+#REF!+#REF!+#REF!+#REF!+#REF!</f>
        <v>#REF!</v>
      </c>
      <c r="E63" s="253" t="e">
        <f>#REF!+#REF!+#REF!+#REF!+#REF!+#REF!</f>
        <v>#REF!</v>
      </c>
      <c r="F63" s="253" t="e">
        <f>#REF!+#REF!+#REF!+#REF!+#REF!+#REF!</f>
        <v>#REF!</v>
      </c>
      <c r="G63" s="56"/>
    </row>
    <row r="64" spans="1:7" x14ac:dyDescent="0.2">
      <c r="A64" s="11" t="s">
        <v>35</v>
      </c>
      <c r="B64" s="12" t="s">
        <v>36</v>
      </c>
      <c r="C64" s="102" t="e">
        <f>#REF!+#REF!+#REF!+#REF!+#REF!+#REF!</f>
        <v>#REF!</v>
      </c>
      <c r="D64" s="102" t="e">
        <f>#REF!+#REF!+#REF!+#REF!+#REF!+#REF!</f>
        <v>#REF!</v>
      </c>
      <c r="E64" s="102" t="e">
        <f>#REF!+#REF!+#REF!+#REF!+#REF!+#REF!</f>
        <v>#REF!</v>
      </c>
      <c r="F64" s="102" t="e">
        <f>#REF!+#REF!+#REF!+#REF!+#REF!+#REF!</f>
        <v>#REF!</v>
      </c>
      <c r="G64" s="20"/>
    </row>
    <row r="65" spans="1:7" x14ac:dyDescent="0.2">
      <c r="A65" s="16" t="s">
        <v>37</v>
      </c>
      <c r="B65" s="17" t="s">
        <v>38</v>
      </c>
      <c r="C65" s="253" t="e">
        <f>#REF!+#REF!+#REF!+#REF!+#REF!+#REF!</f>
        <v>#REF!</v>
      </c>
      <c r="D65" s="253" t="e">
        <f>#REF!+#REF!+#REF!+#REF!+#REF!+#REF!</f>
        <v>#REF!</v>
      </c>
      <c r="E65" s="253" t="e">
        <f>#REF!+#REF!+#REF!+#REF!+#REF!+#REF!</f>
        <v>#REF!</v>
      </c>
      <c r="F65" s="253" t="e">
        <f>#REF!+#REF!+#REF!+#REF!+#REF!+#REF!</f>
        <v>#REF!</v>
      </c>
      <c r="G65" s="51"/>
    </row>
    <row r="66" spans="1:7" x14ac:dyDescent="0.2">
      <c r="A66" s="16" t="s">
        <v>39</v>
      </c>
      <c r="B66" s="17" t="s">
        <v>40</v>
      </c>
      <c r="C66" s="253" t="e">
        <f>#REF!+#REF!+#REF!+#REF!+#REF!+#REF!</f>
        <v>#REF!</v>
      </c>
      <c r="D66" s="253" t="e">
        <f>#REF!+#REF!+#REF!+#REF!+#REF!+#REF!</f>
        <v>#REF!</v>
      </c>
      <c r="E66" s="253" t="e">
        <f>#REF!+#REF!+#REF!+#REF!+#REF!+#REF!</f>
        <v>#REF!</v>
      </c>
      <c r="F66" s="253" t="e">
        <f>#REF!+#REF!+#REF!+#REF!+#REF!+#REF!</f>
        <v>#REF!</v>
      </c>
      <c r="G66" s="51"/>
    </row>
    <row r="67" spans="1:7" x14ac:dyDescent="0.2">
      <c r="A67" s="16" t="s">
        <v>41</v>
      </c>
      <c r="B67" s="17" t="s">
        <v>42</v>
      </c>
      <c r="C67" s="253" t="e">
        <f>#REF!+#REF!+#REF!+#REF!+#REF!+#REF!</f>
        <v>#REF!</v>
      </c>
      <c r="D67" s="253" t="e">
        <f>#REF!+#REF!+#REF!+#REF!+#REF!+#REF!</f>
        <v>#REF!</v>
      </c>
      <c r="E67" s="253" t="e">
        <f>#REF!+#REF!+#REF!+#REF!+#REF!+#REF!</f>
        <v>#REF!</v>
      </c>
      <c r="F67" s="253" t="e">
        <f>#REF!+#REF!+#REF!+#REF!+#REF!+#REF!</f>
        <v>#REF!</v>
      </c>
      <c r="G67" s="51"/>
    </row>
    <row r="68" spans="1:7" x14ac:dyDescent="0.2">
      <c r="A68" s="16" t="s">
        <v>43</v>
      </c>
      <c r="B68" s="17" t="s">
        <v>44</v>
      </c>
      <c r="C68" s="253" t="e">
        <f>#REF!+#REF!+#REF!+#REF!+#REF!+#REF!</f>
        <v>#REF!</v>
      </c>
      <c r="D68" s="253" t="e">
        <f>#REF!+#REF!+#REF!+#REF!+#REF!+#REF!</f>
        <v>#REF!</v>
      </c>
      <c r="E68" s="253" t="e">
        <f>#REF!+#REF!+#REF!+#REF!+#REF!+#REF!</f>
        <v>#REF!</v>
      </c>
      <c r="F68" s="253" t="e">
        <f>#REF!+#REF!+#REF!+#REF!+#REF!+#REF!</f>
        <v>#REF!</v>
      </c>
      <c r="G68" s="51"/>
    </row>
    <row r="69" spans="1:7" x14ac:dyDescent="0.2">
      <c r="A69" s="16" t="s">
        <v>45</v>
      </c>
      <c r="B69" s="17" t="s">
        <v>46</v>
      </c>
      <c r="C69" s="253" t="e">
        <f>#REF!+#REF!+#REF!+#REF!+#REF!+#REF!</f>
        <v>#REF!</v>
      </c>
      <c r="D69" s="253" t="e">
        <f>#REF!+#REF!+#REF!+#REF!+#REF!+#REF!</f>
        <v>#REF!</v>
      </c>
      <c r="E69" s="253" t="e">
        <f>#REF!+#REF!+#REF!+#REF!+#REF!+#REF!</f>
        <v>#REF!</v>
      </c>
      <c r="F69" s="253" t="e">
        <f>#REF!+#REF!+#REF!+#REF!+#REF!+#REF!</f>
        <v>#REF!</v>
      </c>
      <c r="G69" s="51"/>
    </row>
    <row r="70" spans="1:7" x14ac:dyDescent="0.2">
      <c r="A70" s="16" t="s">
        <v>47</v>
      </c>
      <c r="B70" s="17" t="s">
        <v>48</v>
      </c>
      <c r="C70" s="253" t="e">
        <f>#REF!+#REF!+#REF!+#REF!+#REF!+#REF!</f>
        <v>#REF!</v>
      </c>
      <c r="D70" s="253" t="e">
        <f>#REF!+#REF!+#REF!+#REF!+#REF!+#REF!</f>
        <v>#REF!</v>
      </c>
      <c r="E70" s="253" t="e">
        <f>#REF!+#REF!+#REF!+#REF!+#REF!+#REF!</f>
        <v>#REF!</v>
      </c>
      <c r="F70" s="253" t="e">
        <f>#REF!+#REF!+#REF!+#REF!+#REF!+#REF!</f>
        <v>#REF!</v>
      </c>
      <c r="G70" s="51"/>
    </row>
    <row r="71" spans="1:7" x14ac:dyDescent="0.2">
      <c r="A71" s="11" t="s">
        <v>49</v>
      </c>
      <c r="B71" s="13" t="s">
        <v>50</v>
      </c>
      <c r="C71" s="102" t="e">
        <f>#REF!+#REF!+#REF!+#REF!+#REF!+#REF!</f>
        <v>#REF!</v>
      </c>
      <c r="D71" s="102" t="e">
        <f>#REF!+#REF!+#REF!+#REF!+#REF!+#REF!</f>
        <v>#REF!</v>
      </c>
      <c r="E71" s="102" t="e">
        <f>#REF!+#REF!+#REF!+#REF!+#REF!+#REF!</f>
        <v>#REF!</v>
      </c>
      <c r="F71" s="102" t="e">
        <f>#REF!+#REF!+#REF!+#REF!+#REF!+#REF!</f>
        <v>#REF!</v>
      </c>
      <c r="G71" s="20"/>
    </row>
    <row r="72" spans="1:7" x14ac:dyDescent="0.2">
      <c r="A72" s="16" t="s">
        <v>51</v>
      </c>
      <c r="B72" s="17" t="s">
        <v>52</v>
      </c>
      <c r="C72" s="253" t="e">
        <f>#REF!+#REF!+#REF!+#REF!+#REF!+#REF!</f>
        <v>#REF!</v>
      </c>
      <c r="D72" s="253" t="e">
        <f>#REF!+#REF!+#REF!+#REF!+#REF!+#REF!</f>
        <v>#REF!</v>
      </c>
      <c r="E72" s="253" t="e">
        <f>#REF!+#REF!+#REF!+#REF!+#REF!+#REF!</f>
        <v>#REF!</v>
      </c>
      <c r="F72" s="253" t="e">
        <f>#REF!+#REF!+#REF!+#REF!+#REF!+#REF!</f>
        <v>#REF!</v>
      </c>
      <c r="G72" s="51"/>
    </row>
    <row r="73" spans="1:7" x14ac:dyDescent="0.2">
      <c r="A73" s="16" t="s">
        <v>53</v>
      </c>
      <c r="B73" s="17" t="s">
        <v>54</v>
      </c>
      <c r="C73" s="253" t="e">
        <f>#REF!+#REF!+#REF!+#REF!+#REF!+#REF!</f>
        <v>#REF!</v>
      </c>
      <c r="D73" s="253" t="e">
        <f>#REF!+#REF!+#REF!+#REF!+#REF!+#REF!</f>
        <v>#REF!</v>
      </c>
      <c r="E73" s="253" t="e">
        <f>#REF!+#REF!+#REF!+#REF!+#REF!+#REF!</f>
        <v>#REF!</v>
      </c>
      <c r="F73" s="253" t="e">
        <f>#REF!+#REF!+#REF!+#REF!+#REF!+#REF!</f>
        <v>#REF!</v>
      </c>
      <c r="G73" s="51"/>
    </row>
    <row r="74" spans="1:7" x14ac:dyDescent="0.2">
      <c r="A74" s="16" t="s">
        <v>70</v>
      </c>
      <c r="B74" s="17" t="s">
        <v>71</v>
      </c>
      <c r="C74" s="253" t="e">
        <f>#REF!+#REF!+#REF!+#REF!+#REF!+#REF!</f>
        <v>#REF!</v>
      </c>
      <c r="D74" s="253" t="e">
        <f>#REF!+#REF!+#REF!+#REF!+#REF!+#REF!</f>
        <v>#REF!</v>
      </c>
      <c r="E74" s="253" t="e">
        <f>#REF!+#REF!+#REF!+#REF!+#REF!+#REF!</f>
        <v>#REF!</v>
      </c>
      <c r="F74" s="253" t="e">
        <f>#REF!+#REF!+#REF!+#REF!+#REF!+#REF!</f>
        <v>#REF!</v>
      </c>
      <c r="G74" s="51"/>
    </row>
    <row r="75" spans="1:7" x14ac:dyDescent="0.2">
      <c r="A75" s="16" t="s">
        <v>72</v>
      </c>
      <c r="B75" s="17" t="s">
        <v>73</v>
      </c>
      <c r="C75" s="253" t="e">
        <f>#REF!+#REF!+#REF!+#REF!+#REF!+#REF!</f>
        <v>#REF!</v>
      </c>
      <c r="D75" s="253" t="e">
        <f>#REF!+#REF!+#REF!+#REF!+#REF!+#REF!</f>
        <v>#REF!</v>
      </c>
      <c r="E75" s="253" t="e">
        <f>#REF!+#REF!+#REF!+#REF!+#REF!+#REF!</f>
        <v>#REF!</v>
      </c>
      <c r="F75" s="253" t="e">
        <f>#REF!+#REF!+#REF!+#REF!+#REF!+#REF!</f>
        <v>#REF!</v>
      </c>
      <c r="G75" s="51"/>
    </row>
    <row r="76" spans="1:7" x14ac:dyDescent="0.2">
      <c r="A76" s="16" t="s">
        <v>74</v>
      </c>
      <c r="B76" s="17" t="s">
        <v>75</v>
      </c>
      <c r="C76" s="253" t="e">
        <f>#REF!+#REF!+#REF!+#REF!+#REF!+#REF!</f>
        <v>#REF!</v>
      </c>
      <c r="D76" s="253" t="e">
        <f>#REF!+#REF!+#REF!+#REF!+#REF!+#REF!</f>
        <v>#REF!</v>
      </c>
      <c r="E76" s="253" t="e">
        <f>#REF!+#REF!+#REF!+#REF!+#REF!+#REF!</f>
        <v>#REF!</v>
      </c>
      <c r="F76" s="253" t="e">
        <f>#REF!+#REF!+#REF!+#REF!+#REF!+#REF!</f>
        <v>#REF!</v>
      </c>
      <c r="G76" s="51"/>
    </row>
    <row r="77" spans="1:7" x14ac:dyDescent="0.2">
      <c r="A77" s="16" t="s">
        <v>76</v>
      </c>
      <c r="B77" s="17" t="s">
        <v>77</v>
      </c>
      <c r="C77" s="253" t="e">
        <f>#REF!+#REF!+#REF!+#REF!+#REF!+#REF!</f>
        <v>#REF!</v>
      </c>
      <c r="D77" s="253" t="e">
        <f>#REF!+#REF!+#REF!+#REF!+#REF!+#REF!</f>
        <v>#REF!</v>
      </c>
      <c r="E77" s="253" t="e">
        <f>#REF!+#REF!+#REF!+#REF!+#REF!+#REF!</f>
        <v>#REF!</v>
      </c>
      <c r="F77" s="253" t="e">
        <f>#REF!+#REF!+#REF!+#REF!+#REF!+#REF!</f>
        <v>#REF!</v>
      </c>
      <c r="G77" s="51"/>
    </row>
    <row r="78" spans="1:7" x14ac:dyDescent="0.2">
      <c r="A78" s="11" t="s">
        <v>78</v>
      </c>
      <c r="B78" s="24" t="s">
        <v>79</v>
      </c>
      <c r="C78" s="102" t="e">
        <f>#REF!+#REF!+#REF!+#REF!+#REF!+#REF!</f>
        <v>#REF!</v>
      </c>
      <c r="D78" s="102" t="e">
        <f>#REF!+#REF!+#REF!+#REF!+#REF!+#REF!</f>
        <v>#REF!</v>
      </c>
      <c r="E78" s="102" t="e">
        <f>#REF!+#REF!+#REF!+#REF!+#REF!+#REF!</f>
        <v>#REF!</v>
      </c>
      <c r="F78" s="102" t="e">
        <f>#REF!+#REF!+#REF!+#REF!+#REF!+#REF!</f>
        <v>#REF!</v>
      </c>
      <c r="G78" s="58"/>
    </row>
    <row r="79" spans="1:7" x14ac:dyDescent="0.2">
      <c r="A79" s="11" t="s">
        <v>80</v>
      </c>
      <c r="B79" s="12" t="s">
        <v>81</v>
      </c>
      <c r="C79" s="102" t="e">
        <f>#REF!+#REF!+#REF!+#REF!+#REF!+#REF!</f>
        <v>#REF!</v>
      </c>
      <c r="D79" s="102" t="e">
        <f>#REF!+#REF!+#REF!+#REF!+#REF!+#REF!</f>
        <v>#REF!</v>
      </c>
      <c r="E79" s="102" t="e">
        <f>#REF!+#REF!+#REF!+#REF!+#REF!+#REF!</f>
        <v>#REF!</v>
      </c>
      <c r="F79" s="102" t="e">
        <f>#REF!+#REF!+#REF!+#REF!+#REF!+#REF!</f>
        <v>#REF!</v>
      </c>
      <c r="G79" s="47"/>
    </row>
    <row r="80" spans="1:7" x14ac:dyDescent="0.2">
      <c r="A80" s="11" t="s">
        <v>82</v>
      </c>
      <c r="B80" s="12" t="s">
        <v>83</v>
      </c>
      <c r="C80" s="102" t="e">
        <f>#REF!+#REF!+#REF!+#REF!+#REF!+#REF!</f>
        <v>#REF!</v>
      </c>
      <c r="D80" s="102" t="e">
        <f>#REF!+#REF!+#REF!+#REF!+#REF!+#REF!</f>
        <v>#REF!</v>
      </c>
      <c r="E80" s="102" t="e">
        <f>#REF!+#REF!+#REF!+#REF!+#REF!+#REF!</f>
        <v>#REF!</v>
      </c>
      <c r="F80" s="102" t="e">
        <f>#REF!+#REF!+#REF!+#REF!+#REF!+#REF!</f>
        <v>#REF!</v>
      </c>
      <c r="G80" s="20"/>
    </row>
    <row r="81" spans="1:7" x14ac:dyDescent="0.2">
      <c r="A81" s="16" t="s">
        <v>84</v>
      </c>
      <c r="B81" s="17" t="s">
        <v>85</v>
      </c>
      <c r="C81" s="253" t="e">
        <f>#REF!+#REF!+#REF!+#REF!+#REF!+#REF!</f>
        <v>#REF!</v>
      </c>
      <c r="D81" s="253" t="e">
        <f>#REF!+#REF!+#REF!+#REF!+#REF!+#REF!</f>
        <v>#REF!</v>
      </c>
      <c r="E81" s="253" t="e">
        <f>#REF!+#REF!+#REF!+#REF!+#REF!+#REF!</f>
        <v>#REF!</v>
      </c>
      <c r="F81" s="253" t="e">
        <f>#REF!+#REF!+#REF!+#REF!+#REF!+#REF!</f>
        <v>#REF!</v>
      </c>
      <c r="G81" s="51"/>
    </row>
    <row r="82" spans="1:7" x14ac:dyDescent="0.2">
      <c r="A82" s="16" t="s">
        <v>86</v>
      </c>
      <c r="B82" s="17" t="s">
        <v>87</v>
      </c>
      <c r="C82" s="253" t="e">
        <f>#REF!+#REF!+#REF!+#REF!+#REF!+#REF!</f>
        <v>#REF!</v>
      </c>
      <c r="D82" s="253" t="e">
        <f>#REF!+#REF!+#REF!+#REF!+#REF!+#REF!</f>
        <v>#REF!</v>
      </c>
      <c r="E82" s="253" t="e">
        <f>#REF!+#REF!+#REF!+#REF!+#REF!+#REF!</f>
        <v>#REF!</v>
      </c>
      <c r="F82" s="253" t="e">
        <f>#REF!+#REF!+#REF!+#REF!+#REF!+#REF!</f>
        <v>#REF!</v>
      </c>
      <c r="G82" s="51"/>
    </row>
    <row r="83" spans="1:7" x14ac:dyDescent="0.2">
      <c r="A83" s="16" t="s">
        <v>88</v>
      </c>
      <c r="B83" s="17" t="s">
        <v>89</v>
      </c>
      <c r="C83" s="253" t="e">
        <f>#REF!+#REF!+#REF!+#REF!+#REF!+#REF!</f>
        <v>#REF!</v>
      </c>
      <c r="D83" s="253" t="e">
        <f>#REF!+#REF!+#REF!+#REF!+#REF!+#REF!</f>
        <v>#REF!</v>
      </c>
      <c r="E83" s="253" t="e">
        <f>#REF!+#REF!+#REF!+#REF!+#REF!+#REF!</f>
        <v>#REF!</v>
      </c>
      <c r="F83" s="253" t="e">
        <f>#REF!+#REF!+#REF!+#REF!+#REF!+#REF!</f>
        <v>#REF!</v>
      </c>
      <c r="G83" s="51"/>
    </row>
    <row r="84" spans="1:7" x14ac:dyDescent="0.2">
      <c r="A84" s="11" t="s">
        <v>90</v>
      </c>
      <c r="B84" s="12" t="s">
        <v>91</v>
      </c>
      <c r="C84" s="102" t="e">
        <f>#REF!+#REF!+#REF!+#REF!+#REF!+#REF!</f>
        <v>#REF!</v>
      </c>
      <c r="D84" s="102" t="e">
        <f>#REF!+#REF!+#REF!+#REF!+#REF!+#REF!</f>
        <v>#REF!</v>
      </c>
      <c r="E84" s="102" t="e">
        <f>#REF!+#REF!+#REF!+#REF!+#REF!+#REF!</f>
        <v>#REF!</v>
      </c>
      <c r="F84" s="102" t="e">
        <f>#REF!+#REF!+#REF!+#REF!+#REF!+#REF!</f>
        <v>#REF!</v>
      </c>
      <c r="G84" s="57"/>
    </row>
    <row r="85" spans="1:7" x14ac:dyDescent="0.2">
      <c r="A85" s="11" t="s">
        <v>92</v>
      </c>
      <c r="B85" s="12" t="s">
        <v>93</v>
      </c>
      <c r="C85" s="102" t="e">
        <f>#REF!+#REF!+#REF!+#REF!+#REF!+#REF!</f>
        <v>#REF!</v>
      </c>
      <c r="D85" s="102" t="e">
        <f>#REF!+#REF!+#REF!+#REF!+#REF!+#REF!</f>
        <v>#REF!</v>
      </c>
      <c r="E85" s="102" t="e">
        <f>#REF!+#REF!+#REF!+#REF!+#REF!+#REF!</f>
        <v>#REF!</v>
      </c>
      <c r="F85" s="102" t="e">
        <f>#REF!+#REF!+#REF!+#REF!+#REF!+#REF!</f>
        <v>#REF!</v>
      </c>
      <c r="G85" s="20"/>
    </row>
    <row r="86" spans="1:7" x14ac:dyDescent="0.2">
      <c r="A86" s="16" t="s">
        <v>94</v>
      </c>
      <c r="B86" s="17" t="s">
        <v>95</v>
      </c>
      <c r="C86" s="253" t="e">
        <f>#REF!+#REF!+#REF!+#REF!+#REF!+#REF!</f>
        <v>#REF!</v>
      </c>
      <c r="D86" s="253" t="e">
        <f>#REF!+#REF!+#REF!+#REF!+#REF!+#REF!</f>
        <v>#REF!</v>
      </c>
      <c r="E86" s="253" t="e">
        <f>#REF!+#REF!+#REF!+#REF!+#REF!+#REF!</f>
        <v>#REF!</v>
      </c>
      <c r="F86" s="253" t="e">
        <f>#REF!+#REF!+#REF!+#REF!+#REF!+#REF!</f>
        <v>#REF!</v>
      </c>
      <c r="G86" s="51"/>
    </row>
    <row r="87" spans="1:7" x14ac:dyDescent="0.2">
      <c r="A87" s="16" t="s">
        <v>96</v>
      </c>
      <c r="B87" s="17" t="s">
        <v>97</v>
      </c>
      <c r="C87" s="253" t="e">
        <f>#REF!+#REF!+#REF!+#REF!+#REF!+#REF!</f>
        <v>#REF!</v>
      </c>
      <c r="D87" s="253" t="e">
        <f>#REF!+#REF!+#REF!+#REF!+#REF!+#REF!</f>
        <v>#REF!</v>
      </c>
      <c r="E87" s="253" t="e">
        <f>#REF!+#REF!+#REF!+#REF!+#REF!+#REF!</f>
        <v>#REF!</v>
      </c>
      <c r="F87" s="253" t="e">
        <f>#REF!+#REF!+#REF!+#REF!+#REF!+#REF!</f>
        <v>#REF!</v>
      </c>
      <c r="G87" s="51"/>
    </row>
    <row r="88" spans="1:7" x14ac:dyDescent="0.2">
      <c r="A88" s="16" t="s">
        <v>98</v>
      </c>
      <c r="B88" s="17" t="s">
        <v>99</v>
      </c>
      <c r="C88" s="253" t="e">
        <f>#REF!+#REF!+#REF!+#REF!+#REF!+#REF!</f>
        <v>#REF!</v>
      </c>
      <c r="D88" s="253" t="e">
        <f>#REF!+#REF!+#REF!+#REF!+#REF!+#REF!</f>
        <v>#REF!</v>
      </c>
      <c r="E88" s="253" t="e">
        <f>#REF!+#REF!+#REF!+#REF!+#REF!+#REF!</f>
        <v>#REF!</v>
      </c>
      <c r="F88" s="253" t="e">
        <f>#REF!+#REF!+#REF!+#REF!+#REF!+#REF!</f>
        <v>#REF!</v>
      </c>
      <c r="G88" s="51"/>
    </row>
    <row r="89" spans="1:7" x14ac:dyDescent="0.2">
      <c r="A89" s="16" t="s">
        <v>100</v>
      </c>
      <c r="B89" s="17" t="s">
        <v>101</v>
      </c>
      <c r="C89" s="253" t="e">
        <f>#REF!+#REF!+#REF!+#REF!+#REF!+#REF!</f>
        <v>#REF!</v>
      </c>
      <c r="D89" s="253" t="e">
        <f>#REF!+#REF!+#REF!+#REF!+#REF!+#REF!</f>
        <v>#REF!</v>
      </c>
      <c r="E89" s="253" t="e">
        <f>#REF!+#REF!+#REF!+#REF!+#REF!+#REF!</f>
        <v>#REF!</v>
      </c>
      <c r="F89" s="253" t="e">
        <f>#REF!+#REF!+#REF!+#REF!+#REF!+#REF!</f>
        <v>#REF!</v>
      </c>
      <c r="G89" s="51"/>
    </row>
    <row r="90" spans="1:7" x14ac:dyDescent="0.2">
      <c r="A90" s="16" t="s">
        <v>102</v>
      </c>
      <c r="B90" s="17" t="s">
        <v>103</v>
      </c>
      <c r="C90" s="253" t="e">
        <f>#REF!+#REF!+#REF!+#REF!+#REF!+#REF!</f>
        <v>#REF!</v>
      </c>
      <c r="D90" s="253" t="e">
        <f>#REF!+#REF!+#REF!+#REF!+#REF!+#REF!</f>
        <v>#REF!</v>
      </c>
      <c r="E90" s="253" t="e">
        <f>#REF!+#REF!+#REF!+#REF!+#REF!+#REF!</f>
        <v>#REF!</v>
      </c>
      <c r="F90" s="253" t="e">
        <f>#REF!+#REF!+#REF!+#REF!+#REF!+#REF!</f>
        <v>#REF!</v>
      </c>
      <c r="G90" s="56"/>
    </row>
    <row r="91" spans="1:7" x14ac:dyDescent="0.2">
      <c r="A91" s="11" t="s">
        <v>104</v>
      </c>
      <c r="B91" s="12" t="s">
        <v>105</v>
      </c>
      <c r="C91" s="102" t="e">
        <f>#REF!+#REF!+#REF!+#REF!+#REF!+#REF!</f>
        <v>#REF!</v>
      </c>
      <c r="D91" s="102" t="e">
        <f>#REF!+#REF!+#REF!+#REF!+#REF!+#REF!</f>
        <v>#REF!</v>
      </c>
      <c r="E91" s="102" t="e">
        <f>#REF!+#REF!+#REF!+#REF!+#REF!+#REF!</f>
        <v>#REF!</v>
      </c>
      <c r="F91" s="102" t="e">
        <f>#REF!+#REF!+#REF!+#REF!+#REF!+#REF!</f>
        <v>#REF!</v>
      </c>
      <c r="G91" s="47"/>
    </row>
    <row r="92" spans="1:7" x14ac:dyDescent="0.2">
      <c r="A92" s="11" t="s">
        <v>106</v>
      </c>
      <c r="B92" s="12" t="s">
        <v>107</v>
      </c>
      <c r="C92" s="102" t="e">
        <f>#REF!+#REF!+#REF!+#REF!+#REF!+#REF!</f>
        <v>#REF!</v>
      </c>
      <c r="D92" s="102" t="e">
        <f>#REF!+#REF!+#REF!+#REF!+#REF!+#REF!</f>
        <v>#REF!</v>
      </c>
      <c r="E92" s="102" t="e">
        <f>#REF!+#REF!+#REF!+#REF!+#REF!+#REF!</f>
        <v>#REF!</v>
      </c>
      <c r="F92" s="102" t="e">
        <f>#REF!+#REF!+#REF!+#REF!+#REF!+#REF!</f>
        <v>#REF!</v>
      </c>
      <c r="G92" s="57"/>
    </row>
    <row r="93" spans="1:7" x14ac:dyDescent="0.2">
      <c r="A93" s="11" t="s">
        <v>108</v>
      </c>
      <c r="B93" s="12" t="s">
        <v>109</v>
      </c>
      <c r="C93" s="102" t="e">
        <f>#REF!+#REF!+#REF!+#REF!+#REF!+#REF!</f>
        <v>#REF!</v>
      </c>
      <c r="D93" s="102" t="e">
        <f>#REF!+#REF!+#REF!+#REF!+#REF!+#REF!</f>
        <v>#REF!</v>
      </c>
      <c r="E93" s="102" t="e">
        <f>#REF!+#REF!+#REF!+#REF!+#REF!+#REF!</f>
        <v>#REF!</v>
      </c>
      <c r="F93" s="102" t="e">
        <f>#REF!+#REF!+#REF!+#REF!+#REF!+#REF!</f>
        <v>#REF!</v>
      </c>
      <c r="G93" s="57"/>
    </row>
    <row r="94" spans="1:7" x14ac:dyDescent="0.2">
      <c r="A94" s="11" t="s">
        <v>110</v>
      </c>
      <c r="B94" s="12" t="s">
        <v>111</v>
      </c>
      <c r="C94" s="102" t="e">
        <f>#REF!+#REF!+#REF!+#REF!+#REF!+#REF!</f>
        <v>#REF!</v>
      </c>
      <c r="D94" s="102" t="e">
        <f>#REF!+#REF!+#REF!+#REF!+#REF!+#REF!</f>
        <v>#REF!</v>
      </c>
      <c r="E94" s="102" t="e">
        <f>#REF!+#REF!+#REF!+#REF!+#REF!+#REF!</f>
        <v>#REF!</v>
      </c>
      <c r="F94" s="102" t="e">
        <f>#REF!+#REF!+#REF!+#REF!+#REF!+#REF!</f>
        <v>#REF!</v>
      </c>
      <c r="G94" s="57"/>
    </row>
    <row r="95" spans="1:7" x14ac:dyDescent="0.2">
      <c r="A95" s="45" t="s">
        <v>188</v>
      </c>
      <c r="B95" s="44" t="s">
        <v>187</v>
      </c>
      <c r="C95" s="102" t="e">
        <f>#REF!+#REF!+#REF!+#REF!+#REF!+#REF!</f>
        <v>#REF!</v>
      </c>
      <c r="D95" s="102" t="e">
        <f>#REF!+#REF!+#REF!+#REF!+#REF!+#REF!</f>
        <v>#REF!</v>
      </c>
      <c r="E95" s="102" t="e">
        <f>#REF!+#REF!+#REF!+#REF!+#REF!+#REF!</f>
        <v>#REF!</v>
      </c>
      <c r="F95" s="102" t="e">
        <f>#REF!+#REF!+#REF!+#REF!+#REF!+#REF!</f>
        <v>#REF!</v>
      </c>
      <c r="G95" s="49"/>
    </row>
    <row r="96" spans="1:7" x14ac:dyDescent="0.2">
      <c r="A96" s="11" t="s">
        <v>112</v>
      </c>
      <c r="B96" s="12" t="s">
        <v>113</v>
      </c>
      <c r="C96" s="102" t="e">
        <f>#REF!+#REF!+#REF!+#REF!+#REF!+#REF!</f>
        <v>#REF!</v>
      </c>
      <c r="D96" s="102" t="e">
        <f>#REF!+#REF!+#REF!+#REF!+#REF!+#REF!</f>
        <v>#REF!</v>
      </c>
      <c r="E96" s="102" t="e">
        <f>#REF!+#REF!+#REF!+#REF!+#REF!+#REF!</f>
        <v>#REF!</v>
      </c>
      <c r="F96" s="102" t="e">
        <f>#REF!+#REF!+#REF!+#REF!+#REF!+#REF!</f>
        <v>#REF!</v>
      </c>
      <c r="G96" s="57"/>
    </row>
    <row r="97" spans="1:7" x14ac:dyDescent="0.2">
      <c r="A97" s="11" t="s">
        <v>114</v>
      </c>
      <c r="B97" s="12" t="s">
        <v>115</v>
      </c>
      <c r="C97" s="102" t="e">
        <f>#REF!+#REF!+#REF!+#REF!+#REF!+#REF!</f>
        <v>#REF!</v>
      </c>
      <c r="D97" s="102" t="e">
        <f>#REF!+#REF!+#REF!+#REF!+#REF!+#REF!</f>
        <v>#REF!</v>
      </c>
      <c r="E97" s="102" t="e">
        <f>#REF!+#REF!+#REF!+#REF!+#REF!+#REF!</f>
        <v>#REF!</v>
      </c>
      <c r="F97" s="102" t="e">
        <f>#REF!+#REF!+#REF!+#REF!+#REF!+#REF!</f>
        <v>#REF!</v>
      </c>
      <c r="G97" s="57"/>
    </row>
    <row r="98" spans="1:7" x14ac:dyDescent="0.2">
      <c r="A98" s="45" t="s">
        <v>180</v>
      </c>
      <c r="B98" s="46" t="s">
        <v>178</v>
      </c>
      <c r="C98" s="102" t="e">
        <f>#REF!+#REF!+#REF!+#REF!+#REF!+#REF!</f>
        <v>#REF!</v>
      </c>
      <c r="D98" s="102" t="e">
        <f>#REF!+#REF!+#REF!+#REF!+#REF!+#REF!</f>
        <v>#REF!</v>
      </c>
      <c r="E98" s="102" t="e">
        <f>#REF!+#REF!+#REF!+#REF!+#REF!+#REF!</f>
        <v>#REF!</v>
      </c>
      <c r="F98" s="102" t="e">
        <f>#REF!+#REF!+#REF!+#REF!+#REF!+#REF!</f>
        <v>#REF!</v>
      </c>
      <c r="G98" s="49"/>
    </row>
    <row r="99" spans="1:7" x14ac:dyDescent="0.2">
      <c r="A99" s="11" t="s">
        <v>116</v>
      </c>
      <c r="B99" s="12" t="s">
        <v>117</v>
      </c>
      <c r="C99" s="102" t="e">
        <f>#REF!+#REF!+#REF!+#REF!+#REF!+#REF!</f>
        <v>#REF!</v>
      </c>
      <c r="D99" s="102" t="e">
        <f>#REF!+#REF!+#REF!+#REF!+#REF!+#REF!</f>
        <v>#REF!</v>
      </c>
      <c r="E99" s="102" t="e">
        <f>#REF!+#REF!+#REF!+#REF!+#REF!+#REF!</f>
        <v>#REF!</v>
      </c>
      <c r="F99" s="102" t="e">
        <f>#REF!+#REF!+#REF!+#REF!+#REF!+#REF!</f>
        <v>#REF!</v>
      </c>
      <c r="G99" s="67"/>
    </row>
    <row r="100" spans="1:7" x14ac:dyDescent="0.2">
      <c r="A100" s="11" t="s">
        <v>118</v>
      </c>
      <c r="B100" s="13" t="s">
        <v>119</v>
      </c>
      <c r="C100" s="102" t="e">
        <f>#REF!+#REF!+#REF!+#REF!+#REF!+#REF!</f>
        <v>#REF!</v>
      </c>
      <c r="D100" s="102" t="e">
        <f>#REF!+#REF!+#REF!+#REF!+#REF!+#REF!</f>
        <v>#REF!</v>
      </c>
      <c r="E100" s="102" t="e">
        <f>#REF!+#REF!+#REF!+#REF!+#REF!+#REF!</f>
        <v>#REF!</v>
      </c>
      <c r="F100" s="102" t="e">
        <f>#REF!+#REF!+#REF!+#REF!+#REF!+#REF!</f>
        <v>#REF!</v>
      </c>
      <c r="G100" s="57"/>
    </row>
    <row r="101" spans="1:7" x14ac:dyDescent="0.2">
      <c r="A101" s="11" t="s">
        <v>120</v>
      </c>
      <c r="B101" s="13" t="s">
        <v>124</v>
      </c>
      <c r="C101" s="102" t="e">
        <f>#REF!+#REF!+#REF!+#REF!+#REF!+#REF!</f>
        <v>#REF!</v>
      </c>
      <c r="D101" s="102" t="e">
        <f>#REF!+#REF!+#REF!+#REF!+#REF!+#REF!</f>
        <v>#REF!</v>
      </c>
      <c r="E101" s="102" t="e">
        <f>#REF!+#REF!+#REF!+#REF!+#REF!+#REF!</f>
        <v>#REF!</v>
      </c>
      <c r="F101" s="102" t="e">
        <f>#REF!+#REF!+#REF!+#REF!+#REF!+#REF!</f>
        <v>#REF!</v>
      </c>
      <c r="G101" s="57"/>
    </row>
    <row r="102" spans="1:7" x14ac:dyDescent="0.2">
      <c r="A102" s="26"/>
      <c r="B102" s="44" t="s">
        <v>181</v>
      </c>
      <c r="C102" s="102" t="e">
        <f>#REF!+#REF!+#REF!+#REF!+#REF!+#REF!</f>
        <v>#REF!</v>
      </c>
      <c r="D102" s="102" t="e">
        <f>#REF!+#REF!+#REF!+#REF!+#REF!+#REF!</f>
        <v>#REF!</v>
      </c>
      <c r="E102" s="102" t="e">
        <f>#REF!+#REF!+#REF!+#REF!+#REF!+#REF!</f>
        <v>#REF!</v>
      </c>
      <c r="F102" s="102" t="e">
        <f>#REF!+#REF!+#REF!+#REF!+#REF!+#REF!</f>
        <v>#REF!</v>
      </c>
      <c r="G102" s="49"/>
    </row>
    <row r="103" spans="1:7" x14ac:dyDescent="0.2">
      <c r="A103" s="11" t="s">
        <v>125</v>
      </c>
      <c r="B103" s="12" t="s">
        <v>126</v>
      </c>
      <c r="C103" s="102" t="e">
        <f>#REF!+#REF!+#REF!+#REF!+#REF!+#REF!</f>
        <v>#REF!</v>
      </c>
      <c r="D103" s="102" t="e">
        <f>#REF!+#REF!+#REF!+#REF!+#REF!+#REF!</f>
        <v>#REF!</v>
      </c>
      <c r="E103" s="102" t="e">
        <f>#REF!+#REF!+#REF!+#REF!+#REF!+#REF!</f>
        <v>#REF!</v>
      </c>
      <c r="F103" s="102" t="e">
        <f>#REF!+#REF!+#REF!+#REF!+#REF!+#REF!</f>
        <v>#REF!</v>
      </c>
      <c r="G103" s="50"/>
    </row>
    <row r="104" spans="1:7" x14ac:dyDescent="0.2">
      <c r="A104" s="8"/>
      <c r="B104" s="8"/>
      <c r="C104" s="102" t="e">
        <f>#REF!+#REF!+#REF!+#REF!+#REF!+#REF!</f>
        <v>#REF!</v>
      </c>
      <c r="D104" s="102" t="e">
        <f>#REF!+#REF!+#REF!+#REF!+#REF!+#REF!</f>
        <v>#REF!</v>
      </c>
      <c r="E104" s="102" t="e">
        <f>#REF!+#REF!+#REF!+#REF!+#REF!+#REF!</f>
        <v>#REF!</v>
      </c>
      <c r="F104" s="102" t="e">
        <f>#REF!+#REF!+#REF!+#REF!+#REF!+#REF!</f>
        <v>#REF!</v>
      </c>
      <c r="G104" s="57"/>
    </row>
    <row r="105" spans="1:7" x14ac:dyDescent="0.2">
      <c r="A105" s="29"/>
      <c r="B105" s="30" t="s">
        <v>127</v>
      </c>
      <c r="C105" s="104" t="e">
        <f>#REF!+#REF!+#REF!+#REF!+#REF!+#REF!</f>
        <v>#REF!</v>
      </c>
      <c r="D105" s="104" t="e">
        <f>#REF!+#REF!+#REF!+#REF!+#REF!+#REF!</f>
        <v>#REF!</v>
      </c>
      <c r="E105" s="104" t="e">
        <f>#REF!+#REF!+#REF!+#REF!+#REF!+#REF!</f>
        <v>#REF!</v>
      </c>
      <c r="F105" s="104" t="e">
        <f>#REF!+#REF!+#REF!+#REF!+#REF!+#REF!</f>
        <v>#REF!</v>
      </c>
      <c r="G105" s="31"/>
    </row>
    <row r="106" spans="1:7" x14ac:dyDescent="0.2">
      <c r="A106" s="29"/>
      <c r="B106" s="30"/>
      <c r="C106" s="49"/>
      <c r="D106" s="49"/>
      <c r="E106" s="67" t="e">
        <f>+D105+F105</f>
        <v>#REF!</v>
      </c>
      <c r="F106" s="196" t="s">
        <v>230</v>
      </c>
      <c r="G106" s="190"/>
    </row>
    <row r="107" spans="1:7" x14ac:dyDescent="0.2">
      <c r="A107" s="29"/>
      <c r="B107" s="30"/>
      <c r="C107" s="49"/>
      <c r="D107" s="49"/>
      <c r="E107" s="67" t="e">
        <f>-E106+E105</f>
        <v>#REF!</v>
      </c>
      <c r="F107" s="67" t="s">
        <v>231</v>
      </c>
      <c r="G107" s="37"/>
    </row>
    <row r="108" spans="1:7" x14ac:dyDescent="0.2">
      <c r="A108" s="33"/>
      <c r="B108" s="12" t="s">
        <v>128</v>
      </c>
      <c r="C108" s="102" t="e">
        <f>#REF!+#REF!+#REF!+#REF!+#REF!+#REF!</f>
        <v>#REF!</v>
      </c>
      <c r="D108" s="102" t="e">
        <f>#REF!+#REF!+#REF!+#REF!+#REF!+#REF!</f>
        <v>#REF!</v>
      </c>
      <c r="E108" s="102" t="e">
        <f>#REF!+#REF!+#REF!+#REF!+#REF!+#REF!</f>
        <v>#REF!</v>
      </c>
      <c r="F108" s="102" t="e">
        <f>#REF!+#REF!+#REF!+#REF!+#REF!+#REF!</f>
        <v>#REF!</v>
      </c>
      <c r="G108" s="15"/>
    </row>
    <row r="109" spans="1:7" x14ac:dyDescent="0.2">
      <c r="A109" s="33" t="s">
        <v>155</v>
      </c>
      <c r="B109" s="27" t="s">
        <v>129</v>
      </c>
      <c r="C109" s="49" t="e">
        <f>#REF!+#REF!+#REF!+#REF!+#REF!+#REF!</f>
        <v>#REF!</v>
      </c>
      <c r="D109" s="49" t="e">
        <f>#REF!+#REF!+#REF!+#REF!+#REF!+#REF!</f>
        <v>#REF!</v>
      </c>
      <c r="E109" s="49" t="e">
        <f>#REF!+#REF!+#REF!+#REF!+#REF!+#REF!</f>
        <v>#REF!</v>
      </c>
      <c r="F109" s="49" t="e">
        <f>#REF!+#REF!+#REF!+#REF!+#REF!+#REF!</f>
        <v>#REF!</v>
      </c>
      <c r="G109" s="34"/>
    </row>
    <row r="110" spans="1:7" x14ac:dyDescent="0.2">
      <c r="A110" s="16" t="s">
        <v>158</v>
      </c>
      <c r="B110" s="17" t="s">
        <v>165</v>
      </c>
      <c r="C110" s="254" t="e">
        <f>#REF!+#REF!+#REF!+#REF!+#REF!+#REF!</f>
        <v>#REF!</v>
      </c>
      <c r="D110" s="254" t="e">
        <f>#REF!+#REF!+#REF!+#REF!+#REF!+#REF!</f>
        <v>#REF!</v>
      </c>
      <c r="E110" s="254" t="e">
        <f>#REF!+#REF!+#REF!+#REF!+#REF!+#REF!</f>
        <v>#REF!</v>
      </c>
      <c r="F110" s="254" t="e">
        <f>#REF!+#REF!+#REF!+#REF!+#REF!+#REF!</f>
        <v>#REF!</v>
      </c>
      <c r="G110" s="51"/>
    </row>
    <row r="111" spans="1:7" x14ac:dyDescent="0.2">
      <c r="A111" s="16" t="s">
        <v>159</v>
      </c>
      <c r="B111" s="17" t="s">
        <v>166</v>
      </c>
      <c r="C111" s="254" t="e">
        <f>#REF!+#REF!+#REF!+#REF!+#REF!+#REF!</f>
        <v>#REF!</v>
      </c>
      <c r="D111" s="254" t="e">
        <f>#REF!+#REF!+#REF!+#REF!+#REF!+#REF!</f>
        <v>#REF!</v>
      </c>
      <c r="E111" s="254" t="e">
        <f>#REF!+#REF!+#REF!+#REF!+#REF!+#REF!</f>
        <v>#REF!</v>
      </c>
      <c r="F111" s="254" t="e">
        <f>#REF!+#REF!+#REF!+#REF!+#REF!+#REF!</f>
        <v>#REF!</v>
      </c>
      <c r="G111" s="51"/>
    </row>
    <row r="112" spans="1:7" x14ac:dyDescent="0.2">
      <c r="A112" s="16" t="s">
        <v>160</v>
      </c>
      <c r="B112" s="17" t="s">
        <v>130</v>
      </c>
      <c r="C112" s="254" t="e">
        <f>#REF!+#REF!+#REF!+#REF!+#REF!+#REF!</f>
        <v>#REF!</v>
      </c>
      <c r="D112" s="254" t="e">
        <f>#REF!+#REF!+#REF!+#REF!+#REF!+#REF!</f>
        <v>#REF!</v>
      </c>
      <c r="E112" s="254" t="e">
        <f>#REF!+#REF!+#REF!+#REF!+#REF!+#REF!</f>
        <v>#REF!</v>
      </c>
      <c r="F112" s="254" t="e">
        <f>#REF!+#REF!+#REF!+#REF!+#REF!+#REF!</f>
        <v>#REF!</v>
      </c>
      <c r="G112" s="51"/>
    </row>
    <row r="113" spans="1:7" x14ac:dyDescent="0.2">
      <c r="A113" s="16" t="s">
        <v>161</v>
      </c>
      <c r="B113" s="17" t="s">
        <v>131</v>
      </c>
      <c r="C113" s="254" t="e">
        <f>#REF!+#REF!+#REF!+#REF!+#REF!+#REF!</f>
        <v>#REF!</v>
      </c>
      <c r="D113" s="254" t="e">
        <f>#REF!+#REF!+#REF!+#REF!+#REF!+#REF!</f>
        <v>#REF!</v>
      </c>
      <c r="E113" s="254" t="e">
        <f>#REF!+#REF!+#REF!+#REF!+#REF!+#REF!</f>
        <v>#REF!</v>
      </c>
      <c r="F113" s="254" t="e">
        <f>#REF!+#REF!+#REF!+#REF!+#REF!+#REF!</f>
        <v>#REF!</v>
      </c>
      <c r="G113" s="51"/>
    </row>
    <row r="114" spans="1:7" x14ac:dyDescent="0.2">
      <c r="A114" s="16" t="s">
        <v>163</v>
      </c>
      <c r="B114" s="17" t="s">
        <v>167</v>
      </c>
      <c r="C114" s="254" t="e">
        <f>#REF!+#REF!+#REF!+#REF!+#REF!+#REF!</f>
        <v>#REF!</v>
      </c>
      <c r="D114" s="254" t="e">
        <f>#REF!+#REF!+#REF!+#REF!+#REF!+#REF!</f>
        <v>#REF!</v>
      </c>
      <c r="E114" s="254" t="e">
        <f>#REF!+#REF!+#REF!+#REF!+#REF!+#REF!</f>
        <v>#REF!</v>
      </c>
      <c r="F114" s="254" t="e">
        <f>#REF!+#REF!+#REF!+#REF!+#REF!+#REF!</f>
        <v>#REF!</v>
      </c>
      <c r="G114" s="51"/>
    </row>
    <row r="115" spans="1:7" x14ac:dyDescent="0.2">
      <c r="A115" s="16" t="s">
        <v>164</v>
      </c>
      <c r="B115" s="17" t="s">
        <v>168</v>
      </c>
      <c r="C115" s="254" t="e">
        <f>#REF!+#REF!+#REF!+#REF!+#REF!+#REF!</f>
        <v>#REF!</v>
      </c>
      <c r="D115" s="254" t="e">
        <f>#REF!+#REF!+#REF!+#REF!+#REF!+#REF!</f>
        <v>#REF!</v>
      </c>
      <c r="E115" s="254" t="e">
        <f>#REF!+#REF!+#REF!+#REF!+#REF!+#REF!</f>
        <v>#REF!</v>
      </c>
      <c r="F115" s="254" t="e">
        <f>#REF!+#REF!+#REF!+#REF!+#REF!+#REF!</f>
        <v>#REF!</v>
      </c>
      <c r="G115" s="51"/>
    </row>
    <row r="116" spans="1:7" x14ac:dyDescent="0.2">
      <c r="A116" s="16" t="s">
        <v>162</v>
      </c>
      <c r="B116" s="17" t="s">
        <v>175</v>
      </c>
      <c r="C116" s="254" t="e">
        <f>#REF!+#REF!+#REF!+#REF!+#REF!+#REF!</f>
        <v>#REF!</v>
      </c>
      <c r="D116" s="254" t="e">
        <f>#REF!+#REF!+#REF!+#REF!+#REF!+#REF!</f>
        <v>#REF!</v>
      </c>
      <c r="E116" s="254" t="e">
        <f>#REF!+#REF!+#REF!+#REF!+#REF!+#REF!</f>
        <v>#REF!</v>
      </c>
      <c r="F116" s="254" t="e">
        <f>#REF!+#REF!+#REF!+#REF!+#REF!+#REF!</f>
        <v>#REF!</v>
      </c>
      <c r="G116" s="51"/>
    </row>
    <row r="117" spans="1:7" x14ac:dyDescent="0.2">
      <c r="A117" s="33" t="s">
        <v>156</v>
      </c>
      <c r="B117" s="27" t="s">
        <v>268</v>
      </c>
      <c r="C117" s="49" t="e">
        <f>#REF!+#REF!+#REF!+#REF!+#REF!+#REF!</f>
        <v>#REF!</v>
      </c>
      <c r="D117" s="49" t="e">
        <f>#REF!+#REF!+#REF!+#REF!+#REF!+#REF!</f>
        <v>#REF!</v>
      </c>
      <c r="E117" s="49" t="e">
        <f>#REF!+#REF!+#REF!+#REF!+#REF!+#REF!</f>
        <v>#REF!</v>
      </c>
      <c r="F117" s="49" t="e">
        <f>#REF!+#REF!+#REF!+#REF!+#REF!+#REF!</f>
        <v>#REF!</v>
      </c>
      <c r="G117" s="34"/>
    </row>
    <row r="118" spans="1:7" hidden="1" x14ac:dyDescent="0.2">
      <c r="A118" s="16" t="s">
        <v>172</v>
      </c>
      <c r="B118" s="17" t="s">
        <v>137</v>
      </c>
      <c r="C118" s="102" t="e">
        <f>#REF!+#REF!+#REF!+#REF!+#REF!+#REF!</f>
        <v>#REF!</v>
      </c>
      <c r="D118" s="102" t="e">
        <f>#REF!+#REF!+#REF!+#REF!+#REF!+#REF!</f>
        <v>#REF!</v>
      </c>
      <c r="E118" s="102" t="e">
        <f>#REF!+#REF!+#REF!+#REF!+#REF!+#REF!</f>
        <v>#REF!</v>
      </c>
      <c r="F118" s="102" t="e">
        <f>#REF!+#REF!+#REF!+#REF!+#REF!+#REF!</f>
        <v>#REF!</v>
      </c>
      <c r="G118" s="42"/>
    </row>
    <row r="119" spans="1:7" hidden="1" x14ac:dyDescent="0.2">
      <c r="A119" s="16" t="s">
        <v>172</v>
      </c>
      <c r="B119" s="17" t="s">
        <v>134</v>
      </c>
      <c r="C119" s="102" t="e">
        <f>#REF!+#REF!+#REF!+#REF!+#REF!+#REF!</f>
        <v>#REF!</v>
      </c>
      <c r="D119" s="102" t="e">
        <f>#REF!+#REF!+#REF!+#REF!+#REF!+#REF!</f>
        <v>#REF!</v>
      </c>
      <c r="E119" s="102" t="e">
        <f>#REF!+#REF!+#REF!+#REF!+#REF!+#REF!</f>
        <v>#REF!</v>
      </c>
      <c r="F119" s="102" t="e">
        <f>#REF!+#REF!+#REF!+#REF!+#REF!+#REF!</f>
        <v>#REF!</v>
      </c>
      <c r="G119" s="51"/>
    </row>
    <row r="120" spans="1:7" hidden="1" x14ac:dyDescent="0.2">
      <c r="A120" s="16" t="s">
        <v>172</v>
      </c>
      <c r="B120" s="17" t="s">
        <v>194</v>
      </c>
      <c r="C120" s="102" t="e">
        <f>#REF!+#REF!+#REF!+#REF!+#REF!+#REF!</f>
        <v>#REF!</v>
      </c>
      <c r="D120" s="102" t="e">
        <f>#REF!+#REF!+#REF!+#REF!+#REF!+#REF!</f>
        <v>#REF!</v>
      </c>
      <c r="E120" s="102" t="e">
        <f>#REF!+#REF!+#REF!+#REF!+#REF!+#REF!</f>
        <v>#REF!</v>
      </c>
      <c r="F120" s="102" t="e">
        <f>#REF!+#REF!+#REF!+#REF!+#REF!+#REF!</f>
        <v>#REF!</v>
      </c>
      <c r="G120" s="51"/>
    </row>
    <row r="121" spans="1:7" x14ac:dyDescent="0.2">
      <c r="A121" s="16" t="s">
        <v>172</v>
      </c>
      <c r="B121" s="17" t="s">
        <v>135</v>
      </c>
      <c r="C121" s="253" t="e">
        <f>#REF!+#REF!+#REF!+#REF!+#REF!+#REF!</f>
        <v>#REF!</v>
      </c>
      <c r="D121" s="253" t="e">
        <f>#REF!+#REF!+#REF!+#REF!+#REF!+#REF!</f>
        <v>#REF!</v>
      </c>
      <c r="E121" s="253" t="e">
        <f>#REF!+#REF!+#REF!+#REF!+#REF!+#REF!</f>
        <v>#REF!</v>
      </c>
      <c r="F121" s="253" t="e">
        <f>#REF!+#REF!+#REF!+#REF!+#REF!+#REF!</f>
        <v>#REF!</v>
      </c>
      <c r="G121" s="51"/>
    </row>
    <row r="122" spans="1:7" hidden="1" x14ac:dyDescent="0.2">
      <c r="A122" s="16" t="s">
        <v>171</v>
      </c>
      <c r="B122" s="17" t="s">
        <v>133</v>
      </c>
      <c r="C122" s="253" t="e">
        <f>#REF!+#REF!+#REF!+#REF!+#REF!+#REF!</f>
        <v>#REF!</v>
      </c>
      <c r="D122" s="253" t="e">
        <f>#REF!+#REF!+#REF!+#REF!+#REF!+#REF!</f>
        <v>#REF!</v>
      </c>
      <c r="E122" s="253" t="e">
        <f>#REF!+#REF!+#REF!+#REF!+#REF!+#REF!</f>
        <v>#REF!</v>
      </c>
      <c r="F122" s="253" t="e">
        <f>#REF!+#REF!+#REF!+#REF!+#REF!+#REF!</f>
        <v>#REF!</v>
      </c>
      <c r="G122" s="51"/>
    </row>
    <row r="123" spans="1:7" hidden="1" x14ac:dyDescent="0.2">
      <c r="A123" s="16" t="s">
        <v>173</v>
      </c>
      <c r="B123" s="17" t="s">
        <v>154</v>
      </c>
      <c r="C123" s="253" t="e">
        <f>#REF!+#REF!+#REF!+#REF!+#REF!+#REF!</f>
        <v>#REF!</v>
      </c>
      <c r="D123" s="253" t="e">
        <f>#REF!+#REF!+#REF!+#REF!+#REF!+#REF!</f>
        <v>#REF!</v>
      </c>
      <c r="E123" s="253" t="e">
        <f>#REF!+#REF!+#REF!+#REF!+#REF!+#REF!</f>
        <v>#REF!</v>
      </c>
      <c r="F123" s="253" t="e">
        <f>#REF!+#REF!+#REF!+#REF!+#REF!+#REF!</f>
        <v>#REF!</v>
      </c>
      <c r="G123" s="51"/>
    </row>
    <row r="124" spans="1:7" x14ac:dyDescent="0.2">
      <c r="A124" s="16" t="s">
        <v>173</v>
      </c>
      <c r="B124" s="17" t="s">
        <v>149</v>
      </c>
      <c r="C124" s="253" t="e">
        <f>#REF!+#REF!+#REF!+#REF!+#REF!+#REF!</f>
        <v>#REF!</v>
      </c>
      <c r="D124" s="253" t="e">
        <f>#REF!+#REF!+#REF!+#REF!+#REF!+#REF!</f>
        <v>#REF!</v>
      </c>
      <c r="E124" s="253" t="e">
        <f>#REF!+#REF!+#REF!+#REF!+#REF!+#REF!</f>
        <v>#REF!</v>
      </c>
      <c r="F124" s="253" t="e">
        <f>#REF!+#REF!+#REF!+#REF!+#REF!+#REF!</f>
        <v>#REF!</v>
      </c>
      <c r="G124" s="51"/>
    </row>
    <row r="125" spans="1:7" hidden="1" x14ac:dyDescent="0.2">
      <c r="A125" s="16" t="s">
        <v>173</v>
      </c>
      <c r="B125" s="19" t="s">
        <v>195</v>
      </c>
      <c r="C125" s="253" t="e">
        <f>#REF!+#REF!+#REF!+#REF!+#REF!+#REF!</f>
        <v>#REF!</v>
      </c>
      <c r="D125" s="253" t="e">
        <f>#REF!+#REF!+#REF!+#REF!+#REF!+#REF!</f>
        <v>#REF!</v>
      </c>
      <c r="E125" s="253" t="e">
        <f>#REF!+#REF!+#REF!+#REF!+#REF!+#REF!</f>
        <v>#REF!</v>
      </c>
      <c r="F125" s="253" t="e">
        <f>#REF!+#REF!+#REF!+#REF!+#REF!+#REF!</f>
        <v>#REF!</v>
      </c>
      <c r="G125" s="51"/>
    </row>
    <row r="126" spans="1:7" hidden="1" x14ac:dyDescent="0.2">
      <c r="A126" s="16" t="s">
        <v>174</v>
      </c>
      <c r="B126" s="17" t="s">
        <v>136</v>
      </c>
      <c r="C126" s="253" t="e">
        <f>#REF!+#REF!+#REF!+#REF!+#REF!+#REF!</f>
        <v>#REF!</v>
      </c>
      <c r="D126" s="253" t="e">
        <f>#REF!+#REF!+#REF!+#REF!+#REF!+#REF!</f>
        <v>#REF!</v>
      </c>
      <c r="E126" s="253" t="e">
        <f>#REF!+#REF!+#REF!+#REF!+#REF!+#REF!</f>
        <v>#REF!</v>
      </c>
      <c r="F126" s="253" t="e">
        <f>#REF!+#REF!+#REF!+#REF!+#REF!+#REF!</f>
        <v>#REF!</v>
      </c>
      <c r="G126" s="51"/>
    </row>
    <row r="127" spans="1:7" hidden="1" x14ac:dyDescent="0.2">
      <c r="A127" s="17" t="s">
        <v>174</v>
      </c>
      <c r="B127" s="17" t="s">
        <v>197</v>
      </c>
      <c r="C127" s="253" t="e">
        <f>#REF!+#REF!+#REF!+#REF!+#REF!+#REF!</f>
        <v>#REF!</v>
      </c>
      <c r="D127" s="253" t="e">
        <f>#REF!+#REF!+#REF!+#REF!+#REF!+#REF!</f>
        <v>#REF!</v>
      </c>
      <c r="E127" s="253" t="e">
        <f>#REF!+#REF!+#REF!+#REF!+#REF!+#REF!</f>
        <v>#REF!</v>
      </c>
      <c r="F127" s="253" t="e">
        <f>#REF!+#REF!+#REF!+#REF!+#REF!+#REF!</f>
        <v>#REF!</v>
      </c>
      <c r="G127" s="51"/>
    </row>
    <row r="128" spans="1:7" x14ac:dyDescent="0.2">
      <c r="A128" s="16"/>
      <c r="B128" s="17" t="s">
        <v>191</v>
      </c>
      <c r="C128" s="253" t="e">
        <f>#REF!+#REF!+#REF!+#REF!+#REF!+#REF!</f>
        <v>#REF!</v>
      </c>
      <c r="D128" s="253" t="e">
        <f>#REF!+#REF!+#REF!+#REF!+#REF!+#REF!</f>
        <v>#REF!</v>
      </c>
      <c r="E128" s="253" t="e">
        <f>#REF!+#REF!+#REF!+#REF!+#REF!+#REF!</f>
        <v>#REF!</v>
      </c>
      <c r="F128" s="253" t="e">
        <f>#REF!+#REF!+#REF!+#REF!+#REF!+#REF!</f>
        <v>#REF!</v>
      </c>
      <c r="G128" s="51"/>
    </row>
    <row r="129" spans="1:7" hidden="1" x14ac:dyDescent="0.2">
      <c r="A129" s="16"/>
      <c r="B129" s="66" t="s">
        <v>192</v>
      </c>
      <c r="C129" s="102" t="e">
        <f>#REF!+#REF!+#REF!+#REF!+#REF!+#REF!</f>
        <v>#REF!</v>
      </c>
      <c r="D129" s="102" t="e">
        <f>#REF!+#REF!+#REF!+#REF!+#REF!+#REF!</f>
        <v>#REF!</v>
      </c>
      <c r="E129" s="102" t="e">
        <f>#REF!+#REF!+#REF!+#REF!+#REF!+#REF!</f>
        <v>#REF!</v>
      </c>
      <c r="F129" s="102" t="e">
        <f>#REF!+#REF!+#REF!+#REF!+#REF!+#REF!</f>
        <v>#REF!</v>
      </c>
      <c r="G129" s="51"/>
    </row>
    <row r="130" spans="1:7" hidden="1" x14ac:dyDescent="0.2">
      <c r="A130" s="16"/>
      <c r="B130" s="66"/>
      <c r="C130" s="102" t="e">
        <f>#REF!+#REF!+#REF!+#REF!+#REF!+#REF!</f>
        <v>#REF!</v>
      </c>
      <c r="D130" s="102" t="e">
        <f>#REF!+#REF!+#REF!+#REF!+#REF!+#REF!</f>
        <v>#REF!</v>
      </c>
      <c r="E130" s="102" t="e">
        <f>#REF!+#REF!+#REF!+#REF!+#REF!+#REF!</f>
        <v>#REF!</v>
      </c>
      <c r="F130" s="102" t="e">
        <f>#REF!+#REF!+#REF!+#REF!+#REF!+#REF!</f>
        <v>#REF!</v>
      </c>
      <c r="G130" s="51"/>
    </row>
    <row r="131" spans="1:7" hidden="1" x14ac:dyDescent="0.2">
      <c r="A131" s="16"/>
      <c r="B131" s="66"/>
      <c r="C131" s="102" t="e">
        <f>#REF!+#REF!+#REF!+#REF!+#REF!+#REF!</f>
        <v>#REF!</v>
      </c>
      <c r="D131" s="102" t="e">
        <f>#REF!+#REF!+#REF!+#REF!+#REF!+#REF!</f>
        <v>#REF!</v>
      </c>
      <c r="E131" s="102" t="e">
        <f>#REF!+#REF!+#REF!+#REF!+#REF!+#REF!</f>
        <v>#REF!</v>
      </c>
      <c r="F131" s="102" t="e">
        <f>#REF!+#REF!+#REF!+#REF!+#REF!+#REF!</f>
        <v>#REF!</v>
      </c>
      <c r="G131" s="51"/>
    </row>
    <row r="132" spans="1:7" hidden="1" x14ac:dyDescent="0.2">
      <c r="A132" s="16"/>
      <c r="B132" s="66"/>
      <c r="C132" s="102" t="e">
        <f>#REF!+#REF!+#REF!+#REF!+#REF!+#REF!</f>
        <v>#REF!</v>
      </c>
      <c r="D132" s="102" t="e">
        <f>#REF!+#REF!+#REF!+#REF!+#REF!+#REF!</f>
        <v>#REF!</v>
      </c>
      <c r="E132" s="102" t="e">
        <f>#REF!+#REF!+#REF!+#REF!+#REF!+#REF!</f>
        <v>#REF!</v>
      </c>
      <c r="F132" s="102" t="e">
        <f>#REF!+#REF!+#REF!+#REF!+#REF!+#REF!</f>
        <v>#REF!</v>
      </c>
      <c r="G132" s="51"/>
    </row>
    <row r="133" spans="1:7" x14ac:dyDescent="0.2">
      <c r="A133" s="33" t="s">
        <v>157</v>
      </c>
      <c r="B133" s="27" t="s">
        <v>150</v>
      </c>
      <c r="C133" s="49" t="e">
        <f>#REF!+#REF!+#REF!+#REF!+#REF!+#REF!</f>
        <v>#REF!</v>
      </c>
      <c r="D133" s="49" t="e">
        <f>#REF!+#REF!+#REF!+#REF!+#REF!+#REF!</f>
        <v>#REF!</v>
      </c>
      <c r="E133" s="49" t="e">
        <f>#REF!+#REF!+#REF!+#REF!+#REF!+#REF!</f>
        <v>#REF!</v>
      </c>
      <c r="F133" s="49" t="e">
        <f>#REF!+#REF!+#REF!+#REF!+#REF!+#REF!</f>
        <v>#REF!</v>
      </c>
      <c r="G133" s="34"/>
    </row>
    <row r="134" spans="1:7" hidden="1" x14ac:dyDescent="0.2">
      <c r="A134" s="16" t="s">
        <v>169</v>
      </c>
      <c r="B134" s="17" t="s">
        <v>151</v>
      </c>
      <c r="C134" s="49" t="e">
        <f>#REF!+#REF!+#REF!+#REF!+#REF!+#REF!</f>
        <v>#REF!</v>
      </c>
      <c r="D134" s="49" t="e">
        <f>#REF!+#REF!+#REF!+#REF!+#REF!+#REF!</f>
        <v>#REF!</v>
      </c>
      <c r="E134" s="49" t="e">
        <f>#REF!+#REF!+#REF!+#REF!+#REF!+#REF!</f>
        <v>#REF!</v>
      </c>
      <c r="F134" s="49" t="e">
        <f>#REF!+#REF!+#REF!+#REF!+#REF!+#REF!</f>
        <v>#REF!</v>
      </c>
      <c r="G134" s="51"/>
    </row>
    <row r="135" spans="1:7" hidden="1" x14ac:dyDescent="0.2">
      <c r="A135" s="16"/>
      <c r="B135" s="17"/>
      <c r="C135" s="49" t="e">
        <f>#REF!+#REF!+#REF!+#REF!+#REF!+#REF!</f>
        <v>#REF!</v>
      </c>
      <c r="D135" s="49" t="e">
        <f>#REF!+#REF!+#REF!+#REF!+#REF!+#REF!</f>
        <v>#REF!</v>
      </c>
      <c r="E135" s="49" t="e">
        <f>#REF!+#REF!+#REF!+#REF!+#REF!+#REF!</f>
        <v>#REF!</v>
      </c>
      <c r="F135" s="49" t="e">
        <f>#REF!+#REF!+#REF!+#REF!+#REF!+#REF!</f>
        <v>#REF!</v>
      </c>
      <c r="G135" s="51"/>
    </row>
    <row r="136" spans="1:7" hidden="1" x14ac:dyDescent="0.2">
      <c r="A136" s="35"/>
      <c r="C136" s="49"/>
      <c r="D136" s="49"/>
      <c r="E136" s="49"/>
      <c r="F136" s="49"/>
      <c r="G136" s="37"/>
    </row>
    <row r="137" spans="1:7" hidden="1" x14ac:dyDescent="0.2">
      <c r="A137" s="38"/>
      <c r="B137" s="32"/>
      <c r="C137" s="49"/>
      <c r="D137" s="32"/>
      <c r="E137" s="69"/>
    </row>
    <row r="138" spans="1:7" hidden="1" x14ac:dyDescent="0.2">
      <c r="C138" s="49"/>
    </row>
    <row r="139" spans="1:7" hidden="1" x14ac:dyDescent="0.2">
      <c r="A139" s="29"/>
      <c r="B139" s="32"/>
      <c r="C139" s="49"/>
      <c r="D139" s="32"/>
    </row>
    <row r="140" spans="1:7" hidden="1" x14ac:dyDescent="0.2">
      <c r="C140" s="49"/>
    </row>
    <row r="141" spans="1:7" x14ac:dyDescent="0.2">
      <c r="A141" s="73" t="s">
        <v>293</v>
      </c>
      <c r="B141" s="110"/>
      <c r="C141" s="104" t="e">
        <f>#REF!+#REF!+#REF!+#REF!+#REF!+#REF!</f>
        <v>#REF!</v>
      </c>
      <c r="D141" s="104" t="e">
        <f>#REF!+#REF!+#REF!+#REF!+#REF!+#REF!</f>
        <v>#REF!</v>
      </c>
      <c r="E141" s="104" t="e">
        <f>#REF!+#REF!+#REF!+#REF!+#REF!+#REF!</f>
        <v>#REF!</v>
      </c>
      <c r="F141" s="104" t="e">
        <f>#REF!+#REF!+#REF!+#REF!+#REF!+#REF!</f>
        <v>#REF!</v>
      </c>
    </row>
    <row r="142" spans="1:7" x14ac:dyDescent="0.2">
      <c r="A142" s="131" t="s">
        <v>189</v>
      </c>
      <c r="B142" s="132"/>
      <c r="C142" s="49" t="e">
        <f>#REF!+#REF!+#REF!+#REF!+#REF!+#REF!</f>
        <v>#REF!</v>
      </c>
      <c r="D142" s="49" t="e">
        <f>#REF!+#REF!+#REF!+#REF!+#REF!+#REF!</f>
        <v>#REF!</v>
      </c>
      <c r="E142" s="104" t="e">
        <f>#REF!+#REF!+#REF!+#REF!+#REF!+#REF!</f>
        <v>#REF!</v>
      </c>
      <c r="F142" s="49" t="e">
        <f>#REF!+#REF!+#REF!+#REF!+#REF!+#REF!</f>
        <v>#REF!</v>
      </c>
    </row>
    <row r="144" spans="1:7" x14ac:dyDescent="0.2">
      <c r="C144" s="36" t="s">
        <v>213</v>
      </c>
      <c r="G144" s="73"/>
    </row>
    <row r="149" spans="2:4" x14ac:dyDescent="0.2">
      <c r="B149" s="39"/>
      <c r="C149" s="39"/>
      <c r="D149" s="39"/>
    </row>
    <row r="150" spans="2:4" x14ac:dyDescent="0.2">
      <c r="B150" s="40"/>
      <c r="C150" s="40"/>
      <c r="D150" s="40"/>
    </row>
    <row r="158" spans="2:4" x14ac:dyDescent="0.2">
      <c r="B158" s="41"/>
      <c r="C158" s="41"/>
      <c r="D158" s="41"/>
    </row>
    <row r="163" spans="2:4" x14ac:dyDescent="0.2">
      <c r="B163" s="41"/>
      <c r="C163" s="41"/>
      <c r="D163" s="41"/>
    </row>
    <row r="168" spans="2:4" x14ac:dyDescent="0.2">
      <c r="B168" s="30"/>
      <c r="C168" s="30"/>
      <c r="D168" s="30"/>
    </row>
  </sheetData>
  <phoneticPr fontId="0" type="noConversion"/>
  <printOptions gridLines="1"/>
  <pageMargins left="0" right="0" top="0" bottom="0" header="0" footer="0"/>
  <pageSetup paperSize="9" scale="75" orientation="portrait" r:id="rId1"/>
  <headerFooter alignWithMargins="0"/>
  <rowBreaks count="1" manualBreakCount="1">
    <brk id="84" max="16383" man="1"/>
  </row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50"/>
  <sheetViews>
    <sheetView topLeftCell="B1" zoomScale="86" zoomScaleNormal="86" workbookViewId="0">
      <pane ySplit="5" topLeftCell="A6" activePane="bottomLeft" state="frozen"/>
      <selection activeCell="D1" sqref="D1"/>
      <selection pane="bottomLeft" activeCell="F17" sqref="F17"/>
    </sheetView>
  </sheetViews>
  <sheetFormatPr defaultColWidth="9.140625" defaultRowHeight="15" x14ac:dyDescent="0.25"/>
  <cols>
    <col min="1" max="1" width="36" style="423" customWidth="1"/>
    <col min="2" max="2" width="21.85546875" style="423" customWidth="1"/>
    <col min="3" max="3" width="10.7109375" style="423" customWidth="1"/>
    <col min="4" max="4" width="33.28515625" style="423" customWidth="1"/>
    <col min="5" max="5" width="29.7109375" style="423" customWidth="1"/>
    <col min="6" max="6" width="10" style="423" customWidth="1"/>
    <col min="7" max="7" width="34.7109375" style="423" customWidth="1"/>
    <col min="8" max="8" width="8.5703125" style="485" customWidth="1"/>
    <col min="9" max="9" width="31.5703125" style="423" customWidth="1"/>
    <col min="10" max="10" width="8.42578125" style="485" customWidth="1"/>
    <col min="11" max="11" width="50.140625" style="453" bestFit="1" customWidth="1"/>
    <col min="12" max="15" width="16.42578125" style="423" customWidth="1"/>
    <col min="16" max="16" width="31.5703125" style="423" customWidth="1"/>
    <col min="17" max="17" width="30.42578125" style="424" customWidth="1"/>
    <col min="18" max="22" width="13.140625" style="452" customWidth="1"/>
    <col min="23" max="24" width="15.85546875" style="452" customWidth="1"/>
    <col min="25" max="25" width="12.42578125" style="452" customWidth="1"/>
    <col min="26" max="27" width="16.28515625" style="452" customWidth="1"/>
    <col min="28" max="31" width="12.42578125" style="452" customWidth="1"/>
    <col min="32" max="32" width="23.7109375" style="423" customWidth="1"/>
    <col min="33" max="16384" width="9.140625" style="423"/>
  </cols>
  <sheetData>
    <row r="1" spans="1:31" ht="42.75" x14ac:dyDescent="0.25">
      <c r="A1" s="424" t="s">
        <v>2208</v>
      </c>
      <c r="B1" s="444"/>
      <c r="C1" s="444"/>
      <c r="D1" s="444"/>
      <c r="E1" s="444"/>
      <c r="F1" s="444"/>
      <c r="G1" s="444"/>
      <c r="H1" s="468"/>
      <c r="I1" s="444"/>
      <c r="J1" s="468"/>
      <c r="K1" s="477" t="s">
        <v>1819</v>
      </c>
      <c r="L1" s="478" t="s">
        <v>1821</v>
      </c>
      <c r="M1" s="478" t="s">
        <v>1639</v>
      </c>
      <c r="N1" s="479" t="s">
        <v>1822</v>
      </c>
      <c r="O1" s="480" t="s">
        <v>1820</v>
      </c>
      <c r="P1" s="473"/>
    </row>
    <row r="2" spans="1:31" x14ac:dyDescent="0.25">
      <c r="A2" s="462"/>
      <c r="B2" s="463"/>
      <c r="C2" s="463"/>
      <c r="D2" s="463"/>
      <c r="E2" s="444"/>
      <c r="F2" s="444"/>
      <c r="G2" s="444"/>
      <c r="H2" s="468"/>
      <c r="I2" s="444"/>
      <c r="J2" s="468"/>
      <c r="K2" s="481" t="s">
        <v>668</v>
      </c>
      <c r="L2" s="482">
        <v>2558280</v>
      </c>
      <c r="M2" s="482">
        <v>99363</v>
      </c>
      <c r="N2" s="482">
        <v>0</v>
      </c>
      <c r="O2" s="482">
        <f>+L2+N2</f>
        <v>2558280</v>
      </c>
      <c r="P2" s="473"/>
    </row>
    <row r="3" spans="1:31" x14ac:dyDescent="0.25">
      <c r="A3" s="444"/>
      <c r="B3" s="444"/>
      <c r="C3" s="444"/>
      <c r="D3" s="444"/>
      <c r="E3" s="444"/>
      <c r="F3" s="444"/>
      <c r="G3" s="444"/>
      <c r="H3" s="468"/>
      <c r="I3" s="444"/>
      <c r="J3" s="468"/>
      <c r="K3" s="481" t="s">
        <v>679</v>
      </c>
      <c r="L3" s="482">
        <v>85356</v>
      </c>
      <c r="M3" s="482">
        <v>0</v>
      </c>
      <c r="N3" s="482">
        <v>0</v>
      </c>
      <c r="O3" s="482">
        <f>+L3+N3</f>
        <v>85356</v>
      </c>
      <c r="P3" s="473"/>
    </row>
    <row r="4" spans="1:31" s="424" customFormat="1" x14ac:dyDescent="0.25">
      <c r="A4" s="444"/>
      <c r="B4" s="444"/>
      <c r="C4" s="444"/>
      <c r="D4" s="444"/>
      <c r="E4" s="444"/>
      <c r="F4" s="444"/>
      <c r="G4" s="444"/>
      <c r="H4" s="468"/>
      <c r="I4" s="444"/>
      <c r="J4" s="468"/>
      <c r="K4" s="444"/>
      <c r="L4" s="444"/>
      <c r="M4" s="446"/>
      <c r="N4" s="446"/>
      <c r="O4" s="446"/>
      <c r="P4" s="474"/>
      <c r="R4" s="452"/>
      <c r="S4" s="452"/>
      <c r="T4" s="452"/>
      <c r="U4" s="452"/>
      <c r="V4" s="452"/>
      <c r="W4" s="452"/>
      <c r="X4" s="452"/>
      <c r="Y4" s="452"/>
      <c r="Z4" s="452"/>
      <c r="AA4" s="452"/>
      <c r="AB4" s="452"/>
      <c r="AC4" s="452"/>
      <c r="AD4" s="452"/>
      <c r="AE4" s="452"/>
    </row>
    <row r="5" spans="1:31" s="424" customFormat="1" ht="45" x14ac:dyDescent="0.25">
      <c r="A5" s="466" t="s">
        <v>1633</v>
      </c>
      <c r="B5" s="466" t="s">
        <v>791</v>
      </c>
      <c r="C5" s="466" t="s">
        <v>2207</v>
      </c>
      <c r="D5" s="466" t="s">
        <v>1659</v>
      </c>
      <c r="E5" s="466" t="s">
        <v>808</v>
      </c>
      <c r="F5" s="466" t="s">
        <v>2176</v>
      </c>
      <c r="G5" s="466" t="s">
        <v>2177</v>
      </c>
      <c r="H5" s="466" t="s">
        <v>1174</v>
      </c>
      <c r="I5" s="466" t="s">
        <v>1175</v>
      </c>
      <c r="J5" s="466" t="s">
        <v>1176</v>
      </c>
      <c r="K5" s="466" t="s">
        <v>1635</v>
      </c>
      <c r="L5" s="475" t="s">
        <v>1811</v>
      </c>
      <c r="M5" s="475" t="s">
        <v>1818</v>
      </c>
      <c r="N5" s="475" t="s">
        <v>1812</v>
      </c>
      <c r="O5" s="475" t="s">
        <v>1813</v>
      </c>
      <c r="P5" s="476" t="s">
        <v>1073</v>
      </c>
      <c r="R5" s="452"/>
      <c r="S5" s="452"/>
      <c r="T5" s="452"/>
      <c r="U5" s="452"/>
      <c r="V5" s="452"/>
      <c r="W5" s="452"/>
      <c r="X5" s="452"/>
      <c r="Y5" s="452"/>
      <c r="Z5" s="452"/>
      <c r="AA5" s="452"/>
      <c r="AB5" s="452"/>
      <c r="AC5" s="452"/>
      <c r="AD5" s="452"/>
      <c r="AE5" s="452"/>
    </row>
    <row r="6" spans="1:31" s="424" customFormat="1" x14ac:dyDescent="0.25">
      <c r="A6" s="467" t="s">
        <v>1321</v>
      </c>
      <c r="B6" s="467" t="s">
        <v>668</v>
      </c>
      <c r="C6" s="467" t="s">
        <v>1646</v>
      </c>
      <c r="D6" s="467" t="s">
        <v>1117</v>
      </c>
      <c r="E6" s="467" t="s">
        <v>1294</v>
      </c>
      <c r="F6" s="467" t="s">
        <v>474</v>
      </c>
      <c r="G6" s="467" t="s">
        <v>475</v>
      </c>
      <c r="H6" s="484">
        <v>9322</v>
      </c>
      <c r="I6" s="467" t="s">
        <v>1322</v>
      </c>
      <c r="J6" s="484" t="s">
        <v>367</v>
      </c>
      <c r="K6" s="467" t="s">
        <v>1727</v>
      </c>
      <c r="L6" s="471"/>
      <c r="M6" s="471">
        <v>0</v>
      </c>
      <c r="N6" s="471">
        <v>0</v>
      </c>
      <c r="O6" s="471">
        <f>+L6+N6</f>
        <v>0</v>
      </c>
      <c r="P6" s="472"/>
      <c r="R6" s="452"/>
      <c r="S6" s="452"/>
      <c r="T6" s="452"/>
      <c r="U6" s="452"/>
      <c r="V6" s="452"/>
      <c r="W6" s="452"/>
      <c r="X6" s="452"/>
      <c r="Y6" s="452"/>
      <c r="Z6" s="452"/>
      <c r="AA6" s="452"/>
      <c r="AB6" s="452"/>
      <c r="AC6" s="452"/>
      <c r="AD6" s="452"/>
      <c r="AE6" s="452"/>
    </row>
    <row r="7" spans="1:31" s="424" customFormat="1" x14ac:dyDescent="0.25">
      <c r="A7" s="467" t="s">
        <v>1321</v>
      </c>
      <c r="B7" s="467" t="s">
        <v>668</v>
      </c>
      <c r="C7" s="467" t="s">
        <v>1646</v>
      </c>
      <c r="D7" s="467" t="s">
        <v>1117</v>
      </c>
      <c r="E7" s="467" t="s">
        <v>1294</v>
      </c>
      <c r="F7" s="467" t="s">
        <v>474</v>
      </c>
      <c r="G7" s="467" t="s">
        <v>475</v>
      </c>
      <c r="H7" s="484">
        <v>9322</v>
      </c>
      <c r="I7" s="467" t="s">
        <v>1322</v>
      </c>
      <c r="J7" s="484" t="s">
        <v>3</v>
      </c>
      <c r="K7" s="467" t="s">
        <v>1728</v>
      </c>
      <c r="L7" s="471"/>
      <c r="M7" s="471">
        <v>0</v>
      </c>
      <c r="N7" s="471">
        <v>0</v>
      </c>
      <c r="O7" s="471">
        <f t="shared" ref="O7:O65" si="0">+L7+N7</f>
        <v>0</v>
      </c>
      <c r="P7" s="472"/>
      <c r="R7" s="452"/>
      <c r="S7" s="452"/>
      <c r="T7" s="452"/>
      <c r="U7" s="452"/>
      <c r="V7" s="452"/>
      <c r="W7" s="452"/>
      <c r="X7" s="452"/>
      <c r="Y7" s="452"/>
      <c r="Z7" s="452"/>
      <c r="AA7" s="452"/>
      <c r="AB7" s="452"/>
      <c r="AC7" s="452"/>
      <c r="AD7" s="452"/>
      <c r="AE7" s="452"/>
    </row>
    <row r="8" spans="1:31" s="424" customFormat="1" x14ac:dyDescent="0.25">
      <c r="A8" s="467" t="s">
        <v>1321</v>
      </c>
      <c r="B8" s="467" t="s">
        <v>668</v>
      </c>
      <c r="C8" s="467" t="s">
        <v>1646</v>
      </c>
      <c r="D8" s="467" t="s">
        <v>1117</v>
      </c>
      <c r="E8" s="467" t="s">
        <v>1294</v>
      </c>
      <c r="F8" s="467" t="s">
        <v>474</v>
      </c>
      <c r="G8" s="467" t="s">
        <v>475</v>
      </c>
      <c r="H8" s="484">
        <v>9322</v>
      </c>
      <c r="I8" s="467" t="s">
        <v>1322</v>
      </c>
      <c r="J8" s="484" t="s">
        <v>1301</v>
      </c>
      <c r="K8" s="467" t="s">
        <v>1729</v>
      </c>
      <c r="L8" s="471"/>
      <c r="M8" s="471">
        <v>0</v>
      </c>
      <c r="N8" s="471">
        <v>0</v>
      </c>
      <c r="O8" s="471">
        <f t="shared" si="0"/>
        <v>0</v>
      </c>
      <c r="P8" s="472"/>
      <c r="R8" s="452"/>
      <c r="S8" s="452"/>
      <c r="T8" s="452"/>
      <c r="U8" s="452"/>
      <c r="V8" s="452"/>
      <c r="W8" s="452"/>
      <c r="X8" s="452"/>
      <c r="Y8" s="452"/>
      <c r="Z8" s="452"/>
      <c r="AA8" s="452"/>
      <c r="AB8" s="452"/>
      <c r="AC8" s="452"/>
      <c r="AD8" s="452"/>
      <c r="AE8" s="452"/>
    </row>
    <row r="9" spans="1:31" s="424" customFormat="1" x14ac:dyDescent="0.25">
      <c r="A9" s="467" t="s">
        <v>1321</v>
      </c>
      <c r="B9" s="467" t="s">
        <v>668</v>
      </c>
      <c r="C9" s="467" t="s">
        <v>1646</v>
      </c>
      <c r="D9" s="467" t="s">
        <v>1117</v>
      </c>
      <c r="E9" s="467" t="s">
        <v>1294</v>
      </c>
      <c r="F9" s="467" t="s">
        <v>474</v>
      </c>
      <c r="G9" s="467" t="s">
        <v>475</v>
      </c>
      <c r="H9" s="484">
        <v>9322</v>
      </c>
      <c r="I9" s="467" t="s">
        <v>1322</v>
      </c>
      <c r="J9" s="484" t="s">
        <v>1302</v>
      </c>
      <c r="K9" s="467" t="s">
        <v>1731</v>
      </c>
      <c r="L9" s="471"/>
      <c r="M9" s="471">
        <v>0</v>
      </c>
      <c r="N9" s="471">
        <v>0</v>
      </c>
      <c r="O9" s="471">
        <f t="shared" si="0"/>
        <v>0</v>
      </c>
      <c r="P9" s="472"/>
      <c r="R9" s="452"/>
      <c r="S9" s="452"/>
      <c r="T9" s="452"/>
      <c r="U9" s="452"/>
      <c r="V9" s="452"/>
      <c r="W9" s="452"/>
      <c r="X9" s="452"/>
      <c r="Y9" s="452"/>
      <c r="Z9" s="452"/>
      <c r="AA9" s="452"/>
      <c r="AB9" s="452"/>
      <c r="AC9" s="452"/>
      <c r="AD9" s="452"/>
      <c r="AE9" s="452"/>
    </row>
    <row r="10" spans="1:31" s="424" customFormat="1" x14ac:dyDescent="0.25">
      <c r="A10" s="467" t="s">
        <v>1321</v>
      </c>
      <c r="B10" s="467" t="s">
        <v>668</v>
      </c>
      <c r="C10" s="467" t="s">
        <v>1646</v>
      </c>
      <c r="D10" s="467" t="s">
        <v>1117</v>
      </c>
      <c r="E10" s="467" t="s">
        <v>1294</v>
      </c>
      <c r="F10" s="467" t="s">
        <v>474</v>
      </c>
      <c r="G10" s="467" t="s">
        <v>475</v>
      </c>
      <c r="H10" s="484">
        <v>9322</v>
      </c>
      <c r="I10" s="467" t="s">
        <v>1322</v>
      </c>
      <c r="J10" s="484" t="s">
        <v>1303</v>
      </c>
      <c r="K10" s="467" t="s">
        <v>1732</v>
      </c>
      <c r="L10" s="471"/>
      <c r="M10" s="471">
        <v>0</v>
      </c>
      <c r="N10" s="471">
        <v>0</v>
      </c>
      <c r="O10" s="471">
        <f t="shared" si="0"/>
        <v>0</v>
      </c>
      <c r="P10" s="472"/>
      <c r="R10" s="452"/>
      <c r="S10" s="452"/>
      <c r="T10" s="452"/>
      <c r="U10" s="452"/>
      <c r="V10" s="452"/>
      <c r="W10" s="452"/>
      <c r="X10" s="452"/>
      <c r="Y10" s="452"/>
      <c r="Z10" s="452"/>
      <c r="AA10" s="452"/>
      <c r="AB10" s="452"/>
      <c r="AC10" s="452"/>
      <c r="AD10" s="452"/>
      <c r="AE10" s="452"/>
    </row>
    <row r="11" spans="1:31" s="424" customFormat="1" x14ac:dyDescent="0.25">
      <c r="A11" s="467" t="s">
        <v>1321</v>
      </c>
      <c r="B11" s="467" t="s">
        <v>668</v>
      </c>
      <c r="C11" s="467" t="s">
        <v>1646</v>
      </c>
      <c r="D11" s="467" t="s">
        <v>1117</v>
      </c>
      <c r="E11" s="467" t="s">
        <v>1294</v>
      </c>
      <c r="F11" s="467" t="s">
        <v>474</v>
      </c>
      <c r="G11" s="467" t="s">
        <v>475</v>
      </c>
      <c r="H11" s="484">
        <v>9322</v>
      </c>
      <c r="I11" s="467" t="s">
        <v>1322</v>
      </c>
      <c r="J11" s="484" t="s">
        <v>7</v>
      </c>
      <c r="K11" s="467" t="s">
        <v>1733</v>
      </c>
      <c r="L11" s="471"/>
      <c r="M11" s="471">
        <v>0</v>
      </c>
      <c r="N11" s="471">
        <v>0</v>
      </c>
      <c r="O11" s="471">
        <f t="shared" si="0"/>
        <v>0</v>
      </c>
      <c r="P11" s="472"/>
      <c r="R11" s="452"/>
      <c r="S11" s="452"/>
      <c r="T11" s="452"/>
      <c r="U11" s="452"/>
      <c r="V11" s="452"/>
      <c r="W11" s="452"/>
      <c r="X11" s="452"/>
      <c r="Y11" s="452"/>
      <c r="Z11" s="452"/>
      <c r="AA11" s="452"/>
      <c r="AB11" s="452"/>
      <c r="AC11" s="452"/>
      <c r="AD11" s="452"/>
      <c r="AE11" s="452"/>
    </row>
    <row r="12" spans="1:31" s="424" customFormat="1" x14ac:dyDescent="0.25">
      <c r="A12" s="467" t="s">
        <v>1321</v>
      </c>
      <c r="B12" s="467" t="s">
        <v>668</v>
      </c>
      <c r="C12" s="467" t="s">
        <v>1646</v>
      </c>
      <c r="D12" s="467" t="s">
        <v>1117</v>
      </c>
      <c r="E12" s="467" t="s">
        <v>1294</v>
      </c>
      <c r="F12" s="467" t="s">
        <v>474</v>
      </c>
      <c r="G12" s="467" t="s">
        <v>475</v>
      </c>
      <c r="H12" s="484">
        <v>9322</v>
      </c>
      <c r="I12" s="467" t="s">
        <v>1322</v>
      </c>
      <c r="J12" s="484" t="s">
        <v>11</v>
      </c>
      <c r="K12" s="467" t="s">
        <v>1735</v>
      </c>
      <c r="L12" s="471"/>
      <c r="M12" s="471">
        <v>0</v>
      </c>
      <c r="N12" s="471">
        <v>0</v>
      </c>
      <c r="O12" s="471">
        <f t="shared" si="0"/>
        <v>0</v>
      </c>
      <c r="P12" s="472"/>
      <c r="R12" s="452"/>
      <c r="S12" s="452"/>
      <c r="T12" s="452"/>
      <c r="U12" s="452"/>
      <c r="V12" s="452"/>
      <c r="W12" s="452"/>
      <c r="X12" s="452"/>
      <c r="Y12" s="452"/>
      <c r="Z12" s="452"/>
      <c r="AA12" s="452"/>
      <c r="AB12" s="452"/>
      <c r="AC12" s="452"/>
      <c r="AD12" s="452"/>
      <c r="AE12" s="452"/>
    </row>
    <row r="13" spans="1:31" s="424" customFormat="1" x14ac:dyDescent="0.25">
      <c r="A13" s="467" t="s">
        <v>1321</v>
      </c>
      <c r="B13" s="467" t="s">
        <v>668</v>
      </c>
      <c r="C13" s="467" t="s">
        <v>1646</v>
      </c>
      <c r="D13" s="467" t="s">
        <v>1117</v>
      </c>
      <c r="E13" s="467" t="s">
        <v>1294</v>
      </c>
      <c r="F13" s="467" t="s">
        <v>474</v>
      </c>
      <c r="G13" s="467" t="s">
        <v>475</v>
      </c>
      <c r="H13" s="484">
        <v>9332</v>
      </c>
      <c r="I13" s="467" t="s">
        <v>1323</v>
      </c>
      <c r="J13" s="484" t="s">
        <v>365</v>
      </c>
      <c r="K13" s="467" t="s">
        <v>1726</v>
      </c>
      <c r="L13" s="471"/>
      <c r="M13" s="471">
        <v>0</v>
      </c>
      <c r="N13" s="471">
        <v>0</v>
      </c>
      <c r="O13" s="471">
        <f t="shared" si="0"/>
        <v>0</v>
      </c>
      <c r="P13" s="472"/>
      <c r="R13" s="452"/>
      <c r="S13" s="452"/>
      <c r="T13" s="452"/>
      <c r="U13" s="452"/>
      <c r="V13" s="452"/>
      <c r="W13" s="452"/>
      <c r="X13" s="452"/>
      <c r="Y13" s="452"/>
      <c r="Z13" s="452"/>
      <c r="AA13" s="452"/>
      <c r="AB13" s="452"/>
      <c r="AC13" s="452"/>
      <c r="AD13" s="452"/>
      <c r="AE13" s="452"/>
    </row>
    <row r="14" spans="1:31" s="424" customFormat="1" x14ac:dyDescent="0.25">
      <c r="A14" s="467" t="s">
        <v>1321</v>
      </c>
      <c r="B14" s="467" t="s">
        <v>668</v>
      </c>
      <c r="C14" s="467" t="s">
        <v>1646</v>
      </c>
      <c r="D14" s="467" t="s">
        <v>1117</v>
      </c>
      <c r="E14" s="467" t="s">
        <v>1294</v>
      </c>
      <c r="F14" s="467" t="s">
        <v>474</v>
      </c>
      <c r="G14" s="467" t="s">
        <v>475</v>
      </c>
      <c r="H14" s="484">
        <v>9332</v>
      </c>
      <c r="I14" s="467" t="s">
        <v>1323</v>
      </c>
      <c r="J14" s="484" t="s">
        <v>367</v>
      </c>
      <c r="K14" s="467" t="s">
        <v>1727</v>
      </c>
      <c r="L14" s="471"/>
      <c r="M14" s="471">
        <v>0</v>
      </c>
      <c r="N14" s="471">
        <v>0</v>
      </c>
      <c r="O14" s="471">
        <f t="shared" si="0"/>
        <v>0</v>
      </c>
      <c r="P14" s="472"/>
      <c r="R14" s="452"/>
      <c r="S14" s="452"/>
      <c r="T14" s="452"/>
      <c r="U14" s="452"/>
      <c r="V14" s="452"/>
      <c r="W14" s="452"/>
      <c r="X14" s="452"/>
      <c r="Y14" s="452"/>
      <c r="Z14" s="452"/>
      <c r="AA14" s="452"/>
      <c r="AB14" s="452"/>
      <c r="AC14" s="452"/>
      <c r="AD14" s="452"/>
      <c r="AE14" s="452"/>
    </row>
    <row r="15" spans="1:31" s="424" customFormat="1" x14ac:dyDescent="0.25">
      <c r="A15" s="467" t="s">
        <v>1321</v>
      </c>
      <c r="B15" s="467" t="s">
        <v>668</v>
      </c>
      <c r="C15" s="467" t="s">
        <v>1646</v>
      </c>
      <c r="D15" s="467" t="s">
        <v>1117</v>
      </c>
      <c r="E15" s="467" t="s">
        <v>1294</v>
      </c>
      <c r="F15" s="467" t="s">
        <v>474</v>
      </c>
      <c r="G15" s="467" t="s">
        <v>475</v>
      </c>
      <c r="H15" s="484">
        <v>9332</v>
      </c>
      <c r="I15" s="467" t="s">
        <v>1323</v>
      </c>
      <c r="J15" s="484" t="s">
        <v>3</v>
      </c>
      <c r="K15" s="467" t="s">
        <v>1728</v>
      </c>
      <c r="L15" s="471"/>
      <c r="M15" s="471">
        <v>0</v>
      </c>
      <c r="N15" s="471">
        <v>0</v>
      </c>
      <c r="O15" s="471">
        <f t="shared" si="0"/>
        <v>0</v>
      </c>
      <c r="P15" s="472"/>
      <c r="R15" s="452"/>
      <c r="S15" s="452"/>
      <c r="T15" s="452"/>
      <c r="U15" s="452"/>
      <c r="V15" s="452"/>
      <c r="W15" s="452"/>
      <c r="X15" s="452"/>
      <c r="Y15" s="452"/>
      <c r="Z15" s="452"/>
      <c r="AA15" s="452"/>
      <c r="AB15" s="452"/>
      <c r="AC15" s="452"/>
      <c r="AD15" s="452"/>
      <c r="AE15" s="452"/>
    </row>
    <row r="16" spans="1:31" s="424" customFormat="1" x14ac:dyDescent="0.25">
      <c r="A16" s="467" t="s">
        <v>1321</v>
      </c>
      <c r="B16" s="467" t="s">
        <v>668</v>
      </c>
      <c r="C16" s="467" t="s">
        <v>1646</v>
      </c>
      <c r="D16" s="467" t="s">
        <v>1117</v>
      </c>
      <c r="E16" s="467" t="s">
        <v>1294</v>
      </c>
      <c r="F16" s="467" t="s">
        <v>474</v>
      </c>
      <c r="G16" s="467" t="s">
        <v>475</v>
      </c>
      <c r="H16" s="484">
        <v>9332</v>
      </c>
      <c r="I16" s="467" t="s">
        <v>1323</v>
      </c>
      <c r="J16" s="484" t="s">
        <v>1301</v>
      </c>
      <c r="K16" s="467" t="s">
        <v>1729</v>
      </c>
      <c r="L16" s="471"/>
      <c r="M16" s="471">
        <v>0</v>
      </c>
      <c r="N16" s="471">
        <v>0</v>
      </c>
      <c r="O16" s="471">
        <f t="shared" si="0"/>
        <v>0</v>
      </c>
      <c r="P16" s="472"/>
      <c r="R16" s="452"/>
      <c r="S16" s="452"/>
      <c r="T16" s="452"/>
      <c r="U16" s="452"/>
      <c r="V16" s="452"/>
      <c r="W16" s="452"/>
      <c r="X16" s="452"/>
      <c r="Y16" s="452"/>
      <c r="Z16" s="452"/>
      <c r="AA16" s="452"/>
      <c r="AB16" s="452"/>
      <c r="AC16" s="452"/>
      <c r="AD16" s="452"/>
      <c r="AE16" s="452"/>
    </row>
    <row r="17" spans="1:31" s="424" customFormat="1" x14ac:dyDescent="0.25">
      <c r="A17" s="467" t="s">
        <v>1321</v>
      </c>
      <c r="B17" s="467" t="s">
        <v>668</v>
      </c>
      <c r="C17" s="467" t="s">
        <v>1646</v>
      </c>
      <c r="D17" s="467" t="s">
        <v>1117</v>
      </c>
      <c r="E17" s="467" t="s">
        <v>1294</v>
      </c>
      <c r="F17" s="467" t="s">
        <v>474</v>
      </c>
      <c r="G17" s="467" t="s">
        <v>475</v>
      </c>
      <c r="H17" s="484">
        <v>9332</v>
      </c>
      <c r="I17" s="467" t="s">
        <v>1323</v>
      </c>
      <c r="J17" s="484" t="s">
        <v>1302</v>
      </c>
      <c r="K17" s="467" t="s">
        <v>1731</v>
      </c>
      <c r="L17" s="471"/>
      <c r="M17" s="471">
        <v>0</v>
      </c>
      <c r="N17" s="471">
        <v>0</v>
      </c>
      <c r="O17" s="471">
        <f t="shared" si="0"/>
        <v>0</v>
      </c>
      <c r="P17" s="472"/>
      <c r="R17" s="452"/>
      <c r="S17" s="452"/>
      <c r="T17" s="452"/>
      <c r="U17" s="452"/>
      <c r="V17" s="452"/>
      <c r="W17" s="452"/>
      <c r="X17" s="452"/>
      <c r="Y17" s="452"/>
      <c r="Z17" s="452"/>
      <c r="AA17" s="452"/>
      <c r="AB17" s="452"/>
      <c r="AC17" s="452"/>
      <c r="AD17" s="452"/>
      <c r="AE17" s="452"/>
    </row>
    <row r="18" spans="1:31" s="424" customFormat="1" x14ac:dyDescent="0.25">
      <c r="A18" s="467" t="s">
        <v>1321</v>
      </c>
      <c r="B18" s="467" t="s">
        <v>668</v>
      </c>
      <c r="C18" s="467" t="s">
        <v>1646</v>
      </c>
      <c r="D18" s="467" t="s">
        <v>1117</v>
      </c>
      <c r="E18" s="467" t="s">
        <v>1294</v>
      </c>
      <c r="F18" s="467" t="s">
        <v>474</v>
      </c>
      <c r="G18" s="467" t="s">
        <v>475</v>
      </c>
      <c r="H18" s="484">
        <v>9332</v>
      </c>
      <c r="I18" s="467" t="s">
        <v>1323</v>
      </c>
      <c r="J18" s="484" t="s">
        <v>1303</v>
      </c>
      <c r="K18" s="467" t="s">
        <v>1732</v>
      </c>
      <c r="L18" s="471"/>
      <c r="M18" s="471">
        <v>0</v>
      </c>
      <c r="N18" s="471">
        <v>0</v>
      </c>
      <c r="O18" s="471">
        <f t="shared" si="0"/>
        <v>0</v>
      </c>
      <c r="P18" s="472"/>
      <c r="R18" s="452"/>
      <c r="S18" s="452"/>
      <c r="T18" s="452"/>
      <c r="U18" s="452"/>
      <c r="V18" s="452"/>
      <c r="W18" s="452"/>
      <c r="X18" s="452"/>
      <c r="Y18" s="452"/>
      <c r="Z18" s="452"/>
      <c r="AA18" s="452"/>
      <c r="AB18" s="452"/>
      <c r="AC18" s="452"/>
      <c r="AD18" s="452"/>
      <c r="AE18" s="452"/>
    </row>
    <row r="19" spans="1:31" s="424" customFormat="1" x14ac:dyDescent="0.25">
      <c r="A19" s="467" t="s">
        <v>1321</v>
      </c>
      <c r="B19" s="467" t="s">
        <v>668</v>
      </c>
      <c r="C19" s="467" t="s">
        <v>1646</v>
      </c>
      <c r="D19" s="467" t="s">
        <v>1117</v>
      </c>
      <c r="E19" s="467" t="s">
        <v>1294</v>
      </c>
      <c r="F19" s="467" t="s">
        <v>474</v>
      </c>
      <c r="G19" s="467" t="s">
        <v>475</v>
      </c>
      <c r="H19" s="484">
        <v>9332</v>
      </c>
      <c r="I19" s="467" t="s">
        <v>1323</v>
      </c>
      <c r="J19" s="484" t="s">
        <v>7</v>
      </c>
      <c r="K19" s="467" t="s">
        <v>1733</v>
      </c>
      <c r="L19" s="471"/>
      <c r="M19" s="471">
        <v>0</v>
      </c>
      <c r="N19" s="471">
        <v>0</v>
      </c>
      <c r="O19" s="471">
        <f t="shared" si="0"/>
        <v>0</v>
      </c>
      <c r="P19" s="472"/>
      <c r="R19" s="452"/>
      <c r="S19" s="452"/>
      <c r="T19" s="452"/>
      <c r="U19" s="452"/>
      <c r="V19" s="452"/>
      <c r="W19" s="452"/>
      <c r="X19" s="452"/>
      <c r="Y19" s="452"/>
      <c r="Z19" s="452"/>
      <c r="AA19" s="452"/>
      <c r="AB19" s="452"/>
      <c r="AC19" s="452"/>
      <c r="AD19" s="452"/>
      <c r="AE19" s="452"/>
    </row>
    <row r="20" spans="1:31" s="424" customFormat="1" x14ac:dyDescent="0.25">
      <c r="A20" s="467" t="s">
        <v>1321</v>
      </c>
      <c r="B20" s="467" t="s">
        <v>668</v>
      </c>
      <c r="C20" s="467" t="s">
        <v>1646</v>
      </c>
      <c r="D20" s="467" t="s">
        <v>1117</v>
      </c>
      <c r="E20" s="467" t="s">
        <v>1294</v>
      </c>
      <c r="F20" s="467" t="s">
        <v>474</v>
      </c>
      <c r="G20" s="467" t="s">
        <v>475</v>
      </c>
      <c r="H20" s="484">
        <v>9332</v>
      </c>
      <c r="I20" s="467" t="s">
        <v>1323</v>
      </c>
      <c r="J20" s="484" t="s">
        <v>1317</v>
      </c>
      <c r="K20" s="467" t="s">
        <v>1736</v>
      </c>
      <c r="L20" s="471"/>
      <c r="M20" s="471">
        <v>0</v>
      </c>
      <c r="N20" s="471">
        <v>0</v>
      </c>
      <c r="O20" s="471">
        <f t="shared" si="0"/>
        <v>0</v>
      </c>
      <c r="P20" s="472"/>
      <c r="R20" s="452"/>
      <c r="S20" s="452"/>
      <c r="T20" s="452"/>
      <c r="U20" s="452"/>
      <c r="V20" s="452"/>
      <c r="W20" s="452"/>
      <c r="X20" s="452"/>
      <c r="Y20" s="452"/>
      <c r="Z20" s="452"/>
      <c r="AA20" s="452"/>
      <c r="AB20" s="452"/>
      <c r="AC20" s="452"/>
      <c r="AD20" s="452"/>
      <c r="AE20" s="452"/>
    </row>
    <row r="21" spans="1:31" s="424" customFormat="1" x14ac:dyDescent="0.25">
      <c r="A21" s="467" t="s">
        <v>1321</v>
      </c>
      <c r="B21" s="467" t="s">
        <v>668</v>
      </c>
      <c r="C21" s="467" t="s">
        <v>1646</v>
      </c>
      <c r="D21" s="467" t="s">
        <v>1117</v>
      </c>
      <c r="E21" s="467" t="s">
        <v>1294</v>
      </c>
      <c r="F21" s="467" t="s">
        <v>474</v>
      </c>
      <c r="G21" s="467" t="s">
        <v>475</v>
      </c>
      <c r="H21" s="484">
        <v>9644</v>
      </c>
      <c r="I21" s="467" t="s">
        <v>1324</v>
      </c>
      <c r="J21" s="484" t="s">
        <v>1301</v>
      </c>
      <c r="K21" s="467" t="s">
        <v>1729</v>
      </c>
      <c r="L21" s="471"/>
      <c r="M21" s="471">
        <v>0</v>
      </c>
      <c r="N21" s="471">
        <v>0</v>
      </c>
      <c r="O21" s="471">
        <f t="shared" si="0"/>
        <v>0</v>
      </c>
      <c r="P21" s="472"/>
      <c r="R21" s="452"/>
      <c r="S21" s="452"/>
      <c r="T21" s="452"/>
      <c r="U21" s="452"/>
      <c r="V21" s="452"/>
      <c r="W21" s="452"/>
      <c r="X21" s="452"/>
      <c r="Y21" s="452"/>
      <c r="Z21" s="452"/>
      <c r="AA21" s="452"/>
      <c r="AB21" s="452"/>
      <c r="AC21" s="452"/>
      <c r="AD21" s="452"/>
      <c r="AE21" s="452"/>
    </row>
    <row r="22" spans="1:31" s="424" customFormat="1" x14ac:dyDescent="0.25">
      <c r="A22" s="467" t="s">
        <v>1321</v>
      </c>
      <c r="B22" s="467" t="s">
        <v>668</v>
      </c>
      <c r="C22" s="467" t="s">
        <v>1646</v>
      </c>
      <c r="D22" s="467" t="s">
        <v>1117</v>
      </c>
      <c r="E22" s="467" t="s">
        <v>1294</v>
      </c>
      <c r="F22" s="467" t="s">
        <v>474</v>
      </c>
      <c r="G22" s="467" t="s">
        <v>475</v>
      </c>
      <c r="H22" s="484">
        <v>9644</v>
      </c>
      <c r="I22" s="467" t="s">
        <v>1324</v>
      </c>
      <c r="J22" s="484" t="s">
        <v>1302</v>
      </c>
      <c r="K22" s="467" t="s">
        <v>1731</v>
      </c>
      <c r="L22" s="471"/>
      <c r="M22" s="471">
        <v>0</v>
      </c>
      <c r="N22" s="471">
        <v>0</v>
      </c>
      <c r="O22" s="471">
        <f t="shared" si="0"/>
        <v>0</v>
      </c>
      <c r="P22" s="472"/>
      <c r="R22" s="452"/>
      <c r="S22" s="452"/>
      <c r="T22" s="452"/>
      <c r="U22" s="452"/>
      <c r="V22" s="452"/>
      <c r="W22" s="452"/>
      <c r="X22" s="452"/>
      <c r="Y22" s="452"/>
      <c r="Z22" s="452"/>
      <c r="AA22" s="452"/>
      <c r="AB22" s="452"/>
      <c r="AC22" s="452"/>
      <c r="AD22" s="452"/>
      <c r="AE22" s="452"/>
    </row>
    <row r="23" spans="1:31" s="424" customFormat="1" x14ac:dyDescent="0.25">
      <c r="A23" s="467" t="s">
        <v>1321</v>
      </c>
      <c r="B23" s="467" t="s">
        <v>668</v>
      </c>
      <c r="C23" s="467" t="s">
        <v>1646</v>
      </c>
      <c r="D23" s="467" t="s">
        <v>1117</v>
      </c>
      <c r="E23" s="467" t="s">
        <v>1294</v>
      </c>
      <c r="F23" s="467" t="s">
        <v>474</v>
      </c>
      <c r="G23" s="467" t="s">
        <v>475</v>
      </c>
      <c r="H23" s="484">
        <v>9644</v>
      </c>
      <c r="I23" s="467" t="s">
        <v>1324</v>
      </c>
      <c r="J23" s="484" t="s">
        <v>1303</v>
      </c>
      <c r="K23" s="467" t="s">
        <v>1732</v>
      </c>
      <c r="L23" s="471"/>
      <c r="M23" s="471">
        <v>0</v>
      </c>
      <c r="N23" s="471">
        <v>0</v>
      </c>
      <c r="O23" s="471">
        <f t="shared" si="0"/>
        <v>0</v>
      </c>
      <c r="P23" s="472"/>
      <c r="R23" s="452"/>
      <c r="S23" s="452"/>
      <c r="T23" s="452"/>
      <c r="U23" s="452"/>
      <c r="V23" s="452"/>
      <c r="W23" s="452"/>
      <c r="X23" s="452"/>
      <c r="Y23" s="452"/>
      <c r="Z23" s="452"/>
      <c r="AA23" s="452"/>
      <c r="AB23" s="452"/>
      <c r="AC23" s="452"/>
      <c r="AD23" s="452"/>
      <c r="AE23" s="452"/>
    </row>
    <row r="24" spans="1:31" s="424" customFormat="1" x14ac:dyDescent="0.25">
      <c r="A24" s="467" t="s">
        <v>1321</v>
      </c>
      <c r="B24" s="467" t="s">
        <v>668</v>
      </c>
      <c r="C24" s="467" t="s">
        <v>1646</v>
      </c>
      <c r="D24" s="467" t="s">
        <v>1117</v>
      </c>
      <c r="E24" s="467" t="s">
        <v>1294</v>
      </c>
      <c r="F24" s="467" t="s">
        <v>474</v>
      </c>
      <c r="G24" s="467" t="s">
        <v>475</v>
      </c>
      <c r="H24" s="484">
        <v>9644</v>
      </c>
      <c r="I24" s="467" t="s">
        <v>1324</v>
      </c>
      <c r="J24" s="484" t="s">
        <v>1320</v>
      </c>
      <c r="K24" s="467" t="s">
        <v>1734</v>
      </c>
      <c r="L24" s="471"/>
      <c r="M24" s="471">
        <v>0</v>
      </c>
      <c r="N24" s="471">
        <v>0</v>
      </c>
      <c r="O24" s="471">
        <f t="shared" si="0"/>
        <v>0</v>
      </c>
      <c r="P24" s="472"/>
      <c r="R24" s="452"/>
      <c r="S24" s="452"/>
      <c r="T24" s="452"/>
      <c r="U24" s="452"/>
      <c r="V24" s="452"/>
      <c r="W24" s="452"/>
      <c r="X24" s="452"/>
      <c r="Y24" s="452"/>
      <c r="Z24" s="452"/>
      <c r="AA24" s="452"/>
      <c r="AB24" s="452"/>
      <c r="AC24" s="452"/>
      <c r="AD24" s="452"/>
      <c r="AE24" s="452"/>
    </row>
    <row r="25" spans="1:31" s="424" customFormat="1" x14ac:dyDescent="0.25">
      <c r="A25" s="467" t="s">
        <v>1321</v>
      </c>
      <c r="B25" s="467" t="s">
        <v>668</v>
      </c>
      <c r="C25" s="467" t="s">
        <v>1646</v>
      </c>
      <c r="D25" s="467" t="s">
        <v>1117</v>
      </c>
      <c r="E25" s="467" t="s">
        <v>1294</v>
      </c>
      <c r="F25" s="467" t="s">
        <v>474</v>
      </c>
      <c r="G25" s="467" t="s">
        <v>475</v>
      </c>
      <c r="H25" s="484">
        <v>9650</v>
      </c>
      <c r="I25" s="467" t="s">
        <v>2185</v>
      </c>
      <c r="J25" s="484" t="s">
        <v>1302</v>
      </c>
      <c r="K25" s="467" t="s">
        <v>1731</v>
      </c>
      <c r="L25" s="471"/>
      <c r="M25" s="471">
        <v>0</v>
      </c>
      <c r="N25" s="471">
        <v>0</v>
      </c>
      <c r="O25" s="471">
        <f t="shared" si="0"/>
        <v>0</v>
      </c>
      <c r="P25" s="472"/>
      <c r="R25" s="452"/>
      <c r="S25" s="452"/>
      <c r="T25" s="452"/>
      <c r="U25" s="452"/>
      <c r="V25" s="452"/>
      <c r="W25" s="452"/>
      <c r="X25" s="452"/>
      <c r="Y25" s="452"/>
      <c r="Z25" s="452"/>
      <c r="AA25" s="452"/>
      <c r="AB25" s="452"/>
      <c r="AC25" s="452"/>
      <c r="AD25" s="452"/>
      <c r="AE25" s="452"/>
    </row>
    <row r="26" spans="1:31" s="424" customFormat="1" x14ac:dyDescent="0.25">
      <c r="A26" s="467" t="s">
        <v>1321</v>
      </c>
      <c r="B26" s="467" t="s">
        <v>668</v>
      </c>
      <c r="C26" s="467" t="s">
        <v>1646</v>
      </c>
      <c r="D26" s="467" t="s">
        <v>1117</v>
      </c>
      <c r="E26" s="467" t="s">
        <v>1294</v>
      </c>
      <c r="F26" s="467" t="s">
        <v>474</v>
      </c>
      <c r="G26" s="467" t="s">
        <v>475</v>
      </c>
      <c r="H26" s="484">
        <v>9650</v>
      </c>
      <c r="I26" s="467" t="s">
        <v>2185</v>
      </c>
      <c r="J26" s="484" t="s">
        <v>1303</v>
      </c>
      <c r="K26" s="467" t="s">
        <v>1732</v>
      </c>
      <c r="L26" s="471"/>
      <c r="M26" s="471">
        <v>0</v>
      </c>
      <c r="N26" s="471">
        <v>0</v>
      </c>
      <c r="O26" s="471">
        <f t="shared" si="0"/>
        <v>0</v>
      </c>
      <c r="P26" s="472"/>
      <c r="R26" s="452"/>
      <c r="S26" s="452"/>
      <c r="T26" s="452"/>
      <c r="U26" s="452"/>
      <c r="V26" s="452"/>
      <c r="W26" s="452"/>
      <c r="X26" s="452"/>
      <c r="Y26" s="452"/>
      <c r="Z26" s="452"/>
      <c r="AA26" s="452"/>
      <c r="AB26" s="452"/>
      <c r="AC26" s="452"/>
      <c r="AD26" s="452"/>
      <c r="AE26" s="452"/>
    </row>
    <row r="27" spans="1:31" s="424" customFormat="1" x14ac:dyDescent="0.25">
      <c r="A27" s="467" t="s">
        <v>1321</v>
      </c>
      <c r="B27" s="467" t="s">
        <v>668</v>
      </c>
      <c r="C27" s="467" t="s">
        <v>1646</v>
      </c>
      <c r="D27" s="467" t="s">
        <v>1117</v>
      </c>
      <c r="E27" s="467" t="s">
        <v>1294</v>
      </c>
      <c r="F27" s="467" t="s">
        <v>474</v>
      </c>
      <c r="G27" s="467" t="s">
        <v>475</v>
      </c>
      <c r="H27" s="484">
        <v>9650</v>
      </c>
      <c r="I27" s="467" t="s">
        <v>2185</v>
      </c>
      <c r="J27" s="484" t="s">
        <v>11</v>
      </c>
      <c r="K27" s="467" t="s">
        <v>1735</v>
      </c>
      <c r="L27" s="471"/>
      <c r="M27" s="471">
        <v>0</v>
      </c>
      <c r="N27" s="471">
        <v>0</v>
      </c>
      <c r="O27" s="471">
        <f t="shared" si="0"/>
        <v>0</v>
      </c>
      <c r="P27" s="472"/>
      <c r="R27" s="452"/>
      <c r="S27" s="452"/>
      <c r="T27" s="452"/>
      <c r="U27" s="452"/>
      <c r="V27" s="452"/>
      <c r="W27" s="452"/>
      <c r="X27" s="452"/>
      <c r="Y27" s="452"/>
      <c r="Z27" s="452"/>
      <c r="AA27" s="452"/>
      <c r="AB27" s="452"/>
      <c r="AC27" s="452"/>
      <c r="AD27" s="452"/>
      <c r="AE27" s="452"/>
    </row>
    <row r="28" spans="1:31" s="424" customFormat="1" x14ac:dyDescent="0.25">
      <c r="A28" s="467" t="s">
        <v>1117</v>
      </c>
      <c r="B28" s="467" t="s">
        <v>800</v>
      </c>
      <c r="C28" s="467" t="s">
        <v>1646</v>
      </c>
      <c r="D28" s="467" t="s">
        <v>1117</v>
      </c>
      <c r="E28" s="467" t="s">
        <v>830</v>
      </c>
      <c r="F28" s="467" t="s">
        <v>1835</v>
      </c>
      <c r="G28" s="467" t="s">
        <v>1835</v>
      </c>
      <c r="H28" s="484">
        <v>9611</v>
      </c>
      <c r="I28" s="467" t="s">
        <v>1332</v>
      </c>
      <c r="J28" s="484" t="s">
        <v>116</v>
      </c>
      <c r="K28" s="467" t="s">
        <v>1663</v>
      </c>
      <c r="L28" s="471"/>
      <c r="M28" s="471">
        <v>0</v>
      </c>
      <c r="N28" s="471">
        <v>0</v>
      </c>
      <c r="O28" s="471">
        <f t="shared" si="0"/>
        <v>0</v>
      </c>
      <c r="P28" s="472"/>
      <c r="R28" s="452"/>
      <c r="S28" s="452"/>
      <c r="T28" s="452"/>
      <c r="U28" s="452"/>
      <c r="V28" s="452"/>
      <c r="W28" s="452"/>
      <c r="X28" s="452"/>
      <c r="Y28" s="452"/>
      <c r="Z28" s="452"/>
      <c r="AA28" s="452"/>
      <c r="AB28" s="452"/>
      <c r="AC28" s="452"/>
      <c r="AD28" s="452"/>
      <c r="AE28" s="452"/>
    </row>
    <row r="29" spans="1:31" s="424" customFormat="1" x14ac:dyDescent="0.25">
      <c r="A29" s="467" t="s">
        <v>1117</v>
      </c>
      <c r="B29" s="467" t="s">
        <v>668</v>
      </c>
      <c r="C29" s="467" t="s">
        <v>1646</v>
      </c>
      <c r="D29" s="467" t="s">
        <v>1117</v>
      </c>
      <c r="E29" s="467" t="s">
        <v>830</v>
      </c>
      <c r="F29" s="467" t="s">
        <v>884</v>
      </c>
      <c r="G29" s="467" t="s">
        <v>1333</v>
      </c>
      <c r="H29" s="484" t="s">
        <v>1835</v>
      </c>
      <c r="I29" s="467" t="s">
        <v>1686</v>
      </c>
      <c r="J29" s="484" t="s">
        <v>218</v>
      </c>
      <c r="K29" s="467" t="s">
        <v>1725</v>
      </c>
      <c r="L29" s="471"/>
      <c r="M29" s="471">
        <v>0</v>
      </c>
      <c r="N29" s="471">
        <v>0</v>
      </c>
      <c r="O29" s="471">
        <f t="shared" si="0"/>
        <v>0</v>
      </c>
      <c r="P29" s="472"/>
      <c r="R29" s="452"/>
      <c r="S29" s="452"/>
      <c r="T29" s="452"/>
      <c r="U29" s="452"/>
      <c r="V29" s="452"/>
      <c r="W29" s="452"/>
      <c r="X29" s="452"/>
      <c r="Y29" s="452"/>
      <c r="Z29" s="452"/>
      <c r="AA29" s="452"/>
      <c r="AB29" s="452"/>
      <c r="AC29" s="452"/>
      <c r="AD29" s="452"/>
      <c r="AE29" s="452"/>
    </row>
    <row r="30" spans="1:31" s="424" customFormat="1" x14ac:dyDescent="0.25">
      <c r="A30" s="467" t="s">
        <v>1117</v>
      </c>
      <c r="B30" s="467" t="s">
        <v>668</v>
      </c>
      <c r="C30" s="467" t="s">
        <v>1646</v>
      </c>
      <c r="D30" s="467" t="s">
        <v>1117</v>
      </c>
      <c r="E30" s="467" t="s">
        <v>830</v>
      </c>
      <c r="F30" s="467" t="s">
        <v>885</v>
      </c>
      <c r="G30" s="467" t="s">
        <v>1327</v>
      </c>
      <c r="H30" s="484">
        <v>9609</v>
      </c>
      <c r="I30" s="467" t="s">
        <v>1326</v>
      </c>
      <c r="J30" s="484" t="s">
        <v>365</v>
      </c>
      <c r="K30" s="467" t="s">
        <v>1726</v>
      </c>
      <c r="L30" s="471"/>
      <c r="M30" s="471">
        <v>0</v>
      </c>
      <c r="N30" s="471">
        <v>0</v>
      </c>
      <c r="O30" s="471">
        <f t="shared" si="0"/>
        <v>0</v>
      </c>
      <c r="P30" s="472"/>
      <c r="R30" s="452"/>
      <c r="S30" s="452"/>
      <c r="T30" s="452"/>
      <c r="U30" s="452"/>
      <c r="V30" s="452"/>
      <c r="W30" s="452"/>
      <c r="X30" s="452"/>
      <c r="Y30" s="452"/>
      <c r="Z30" s="452"/>
      <c r="AA30" s="452"/>
      <c r="AB30" s="452"/>
      <c r="AC30" s="452"/>
      <c r="AD30" s="452"/>
      <c r="AE30" s="452"/>
    </row>
    <row r="31" spans="1:31" s="424" customFormat="1" x14ac:dyDescent="0.25">
      <c r="A31" s="467" t="s">
        <v>1117</v>
      </c>
      <c r="B31" s="467" t="s">
        <v>668</v>
      </c>
      <c r="C31" s="467" t="s">
        <v>1646</v>
      </c>
      <c r="D31" s="467" t="s">
        <v>1117</v>
      </c>
      <c r="E31" s="467" t="s">
        <v>830</v>
      </c>
      <c r="F31" s="467" t="s">
        <v>885</v>
      </c>
      <c r="G31" s="467" t="s">
        <v>1327</v>
      </c>
      <c r="H31" s="484">
        <v>9611</v>
      </c>
      <c r="I31" s="467" t="s">
        <v>1332</v>
      </c>
      <c r="J31" s="484" t="s">
        <v>365</v>
      </c>
      <c r="K31" s="467" t="s">
        <v>1726</v>
      </c>
      <c r="L31" s="471"/>
      <c r="M31" s="471">
        <v>0</v>
      </c>
      <c r="N31" s="471">
        <v>0</v>
      </c>
      <c r="O31" s="471">
        <f t="shared" si="0"/>
        <v>0</v>
      </c>
      <c r="P31" s="472"/>
      <c r="R31" s="452"/>
      <c r="S31" s="452"/>
      <c r="T31" s="452"/>
      <c r="U31" s="452"/>
      <c r="V31" s="452"/>
      <c r="W31" s="452"/>
      <c r="X31" s="452"/>
      <c r="Y31" s="452"/>
      <c r="Z31" s="452"/>
      <c r="AA31" s="452"/>
      <c r="AB31" s="452"/>
      <c r="AC31" s="452"/>
      <c r="AD31" s="452"/>
      <c r="AE31" s="452"/>
    </row>
    <row r="32" spans="1:31" s="424" customFormat="1" x14ac:dyDescent="0.25">
      <c r="A32" s="467" t="s">
        <v>1117</v>
      </c>
      <c r="B32" s="467" t="s">
        <v>668</v>
      </c>
      <c r="C32" s="467" t="s">
        <v>1646</v>
      </c>
      <c r="D32" s="467" t="s">
        <v>1117</v>
      </c>
      <c r="E32" s="467" t="s">
        <v>830</v>
      </c>
      <c r="F32" s="467" t="s">
        <v>885</v>
      </c>
      <c r="G32" s="467" t="s">
        <v>1327</v>
      </c>
      <c r="H32" s="484" t="s">
        <v>1835</v>
      </c>
      <c r="I32" s="467" t="s">
        <v>1686</v>
      </c>
      <c r="J32" s="484" t="s">
        <v>365</v>
      </c>
      <c r="K32" s="467" t="s">
        <v>1726</v>
      </c>
      <c r="L32" s="471"/>
      <c r="M32" s="471">
        <v>0</v>
      </c>
      <c r="N32" s="471">
        <v>0</v>
      </c>
      <c r="O32" s="471">
        <f t="shared" si="0"/>
        <v>0</v>
      </c>
      <c r="P32" s="472"/>
      <c r="R32" s="452"/>
      <c r="S32" s="452"/>
      <c r="T32" s="452"/>
      <c r="U32" s="452"/>
      <c r="V32" s="452"/>
      <c r="W32" s="452"/>
      <c r="X32" s="452"/>
      <c r="Y32" s="452"/>
      <c r="Z32" s="452"/>
      <c r="AA32" s="452"/>
      <c r="AB32" s="452"/>
      <c r="AC32" s="452"/>
      <c r="AD32" s="452"/>
      <c r="AE32" s="452"/>
    </row>
    <row r="33" spans="1:31" s="424" customFormat="1" x14ac:dyDescent="0.25">
      <c r="A33" s="467" t="s">
        <v>1117</v>
      </c>
      <c r="B33" s="467" t="s">
        <v>668</v>
      </c>
      <c r="C33" s="467" t="s">
        <v>1646</v>
      </c>
      <c r="D33" s="467" t="s">
        <v>1117</v>
      </c>
      <c r="E33" s="467" t="s">
        <v>830</v>
      </c>
      <c r="F33" s="467" t="s">
        <v>886</v>
      </c>
      <c r="G33" s="467" t="s">
        <v>1328</v>
      </c>
      <c r="H33" s="484">
        <v>9609</v>
      </c>
      <c r="I33" s="467" t="s">
        <v>1326</v>
      </c>
      <c r="J33" s="484" t="s">
        <v>367</v>
      </c>
      <c r="K33" s="467" t="s">
        <v>1727</v>
      </c>
      <c r="L33" s="471"/>
      <c r="M33" s="471">
        <v>0</v>
      </c>
      <c r="N33" s="471">
        <v>0</v>
      </c>
      <c r="O33" s="471">
        <f t="shared" si="0"/>
        <v>0</v>
      </c>
      <c r="P33" s="472"/>
      <c r="R33" s="452"/>
      <c r="S33" s="452"/>
      <c r="T33" s="452"/>
      <c r="U33" s="452"/>
      <c r="V33" s="452"/>
      <c r="W33" s="452"/>
      <c r="X33" s="452"/>
      <c r="Y33" s="452"/>
      <c r="Z33" s="452"/>
      <c r="AA33" s="452"/>
      <c r="AB33" s="452"/>
      <c r="AC33" s="452"/>
      <c r="AD33" s="452"/>
      <c r="AE33" s="452"/>
    </row>
    <row r="34" spans="1:31" s="424" customFormat="1" x14ac:dyDescent="0.25">
      <c r="A34" s="467" t="s">
        <v>1117</v>
      </c>
      <c r="B34" s="467" t="s">
        <v>668</v>
      </c>
      <c r="C34" s="467" t="s">
        <v>1646</v>
      </c>
      <c r="D34" s="467" t="s">
        <v>1117</v>
      </c>
      <c r="E34" s="467" t="s">
        <v>830</v>
      </c>
      <c r="F34" s="467" t="s">
        <v>886</v>
      </c>
      <c r="G34" s="467" t="s">
        <v>1328</v>
      </c>
      <c r="H34" s="484">
        <v>9611</v>
      </c>
      <c r="I34" s="467" t="s">
        <v>1332</v>
      </c>
      <c r="J34" s="484" t="s">
        <v>367</v>
      </c>
      <c r="K34" s="467" t="s">
        <v>1727</v>
      </c>
      <c r="L34" s="471"/>
      <c r="M34" s="471">
        <v>0</v>
      </c>
      <c r="N34" s="471">
        <v>0</v>
      </c>
      <c r="O34" s="471">
        <f t="shared" si="0"/>
        <v>0</v>
      </c>
      <c r="P34" s="472"/>
      <c r="R34" s="452"/>
      <c r="S34" s="452"/>
      <c r="T34" s="452"/>
      <c r="U34" s="452"/>
      <c r="V34" s="452"/>
      <c r="W34" s="452"/>
      <c r="X34" s="452"/>
      <c r="Y34" s="452"/>
      <c r="Z34" s="452"/>
      <c r="AA34" s="452"/>
      <c r="AB34" s="452"/>
      <c r="AC34" s="452"/>
      <c r="AD34" s="452"/>
      <c r="AE34" s="452"/>
    </row>
    <row r="35" spans="1:31" s="424" customFormat="1" x14ac:dyDescent="0.25">
      <c r="A35" s="467" t="s">
        <v>1117</v>
      </c>
      <c r="B35" s="467" t="s">
        <v>668</v>
      </c>
      <c r="C35" s="467" t="s">
        <v>1646</v>
      </c>
      <c r="D35" s="467" t="s">
        <v>1117</v>
      </c>
      <c r="E35" s="467" t="s">
        <v>830</v>
      </c>
      <c r="F35" s="467" t="s">
        <v>887</v>
      </c>
      <c r="G35" s="467" t="s">
        <v>1329</v>
      </c>
      <c r="H35" s="484">
        <v>9609</v>
      </c>
      <c r="I35" s="467" t="s">
        <v>1326</v>
      </c>
      <c r="J35" s="484" t="s">
        <v>3</v>
      </c>
      <c r="K35" s="467" t="s">
        <v>1728</v>
      </c>
      <c r="L35" s="471"/>
      <c r="M35" s="471">
        <v>0</v>
      </c>
      <c r="N35" s="471">
        <v>0</v>
      </c>
      <c r="O35" s="471">
        <f t="shared" si="0"/>
        <v>0</v>
      </c>
      <c r="P35" s="472"/>
      <c r="R35" s="452"/>
      <c r="S35" s="452"/>
      <c r="T35" s="452"/>
      <c r="U35" s="452"/>
      <c r="V35" s="452"/>
      <c r="W35" s="452"/>
      <c r="X35" s="452"/>
      <c r="Y35" s="452"/>
      <c r="Z35" s="452"/>
      <c r="AA35" s="452"/>
      <c r="AB35" s="452"/>
      <c r="AC35" s="452"/>
      <c r="AD35" s="452"/>
      <c r="AE35" s="452"/>
    </row>
    <row r="36" spans="1:31" s="424" customFormat="1" x14ac:dyDescent="0.25">
      <c r="A36" s="467" t="s">
        <v>1117</v>
      </c>
      <c r="B36" s="467" t="s">
        <v>668</v>
      </c>
      <c r="C36" s="467" t="s">
        <v>1646</v>
      </c>
      <c r="D36" s="467" t="s">
        <v>1117</v>
      </c>
      <c r="E36" s="467" t="s">
        <v>830</v>
      </c>
      <c r="F36" s="467" t="s">
        <v>887</v>
      </c>
      <c r="G36" s="467" t="s">
        <v>1329</v>
      </c>
      <c r="H36" s="484">
        <v>9611</v>
      </c>
      <c r="I36" s="467" t="s">
        <v>1332</v>
      </c>
      <c r="J36" s="484" t="s">
        <v>3</v>
      </c>
      <c r="K36" s="467" t="s">
        <v>1728</v>
      </c>
      <c r="L36" s="471"/>
      <c r="M36" s="471">
        <v>0</v>
      </c>
      <c r="N36" s="471">
        <v>0</v>
      </c>
      <c r="O36" s="471">
        <f t="shared" si="0"/>
        <v>0</v>
      </c>
      <c r="P36" s="472"/>
      <c r="R36" s="452"/>
      <c r="S36" s="452"/>
      <c r="T36" s="452"/>
      <c r="U36" s="452"/>
      <c r="V36" s="452"/>
      <c r="W36" s="452"/>
      <c r="X36" s="452"/>
      <c r="Y36" s="452"/>
      <c r="Z36" s="452"/>
      <c r="AA36" s="452"/>
      <c r="AB36" s="452"/>
      <c r="AC36" s="452"/>
      <c r="AD36" s="452"/>
      <c r="AE36" s="452"/>
    </row>
    <row r="37" spans="1:31" s="424" customFormat="1" x14ac:dyDescent="0.25">
      <c r="A37" s="467" t="s">
        <v>1117</v>
      </c>
      <c r="B37" s="467" t="s">
        <v>668</v>
      </c>
      <c r="C37" s="467" t="s">
        <v>1646</v>
      </c>
      <c r="D37" s="467" t="s">
        <v>1117</v>
      </c>
      <c r="E37" s="467" t="s">
        <v>830</v>
      </c>
      <c r="F37" s="467" t="s">
        <v>888</v>
      </c>
      <c r="G37" s="467" t="s">
        <v>1330</v>
      </c>
      <c r="H37" s="484">
        <v>9609</v>
      </c>
      <c r="I37" s="467" t="s">
        <v>1326</v>
      </c>
      <c r="J37" s="484" t="s">
        <v>1301</v>
      </c>
      <c r="K37" s="467" t="s">
        <v>1729</v>
      </c>
      <c r="L37" s="471"/>
      <c r="M37" s="471">
        <v>1328</v>
      </c>
      <c r="N37" s="471">
        <v>0</v>
      </c>
      <c r="O37" s="471">
        <f t="shared" si="0"/>
        <v>0</v>
      </c>
      <c r="P37" s="472"/>
      <c r="R37" s="452"/>
      <c r="S37" s="452"/>
      <c r="T37" s="452"/>
      <c r="U37" s="452"/>
      <c r="V37" s="452"/>
      <c r="W37" s="452"/>
      <c r="X37" s="452"/>
      <c r="Y37" s="452"/>
      <c r="Z37" s="452"/>
      <c r="AA37" s="452"/>
      <c r="AB37" s="452"/>
      <c r="AC37" s="452"/>
      <c r="AD37" s="452"/>
      <c r="AE37" s="452"/>
    </row>
    <row r="38" spans="1:31" s="424" customFormat="1" x14ac:dyDescent="0.25">
      <c r="A38" s="467" t="s">
        <v>1117</v>
      </c>
      <c r="B38" s="467" t="s">
        <v>668</v>
      </c>
      <c r="C38" s="467" t="s">
        <v>1646</v>
      </c>
      <c r="D38" s="467" t="s">
        <v>1117</v>
      </c>
      <c r="E38" s="467" t="s">
        <v>830</v>
      </c>
      <c r="F38" s="467" t="s">
        <v>888</v>
      </c>
      <c r="G38" s="467" t="s">
        <v>1330</v>
      </c>
      <c r="H38" s="484">
        <v>9609</v>
      </c>
      <c r="I38" s="467" t="s">
        <v>1326</v>
      </c>
      <c r="J38" s="484" t="s">
        <v>1302</v>
      </c>
      <c r="K38" s="467" t="s">
        <v>1731</v>
      </c>
      <c r="L38" s="471"/>
      <c r="M38" s="471">
        <v>0</v>
      </c>
      <c r="N38" s="471">
        <v>0</v>
      </c>
      <c r="O38" s="471">
        <f t="shared" si="0"/>
        <v>0</v>
      </c>
      <c r="P38" s="472"/>
      <c r="R38" s="452"/>
      <c r="S38" s="452"/>
      <c r="T38" s="452"/>
      <c r="U38" s="452"/>
      <c r="V38" s="452"/>
      <c r="W38" s="452"/>
      <c r="X38" s="452"/>
      <c r="Y38" s="452"/>
      <c r="Z38" s="452"/>
      <c r="AA38" s="452"/>
      <c r="AB38" s="452"/>
      <c r="AC38" s="452"/>
      <c r="AD38" s="452"/>
      <c r="AE38" s="452"/>
    </row>
    <row r="39" spans="1:31" s="424" customFormat="1" x14ac:dyDescent="0.25">
      <c r="A39" s="467" t="s">
        <v>1117</v>
      </c>
      <c r="B39" s="467" t="s">
        <v>668</v>
      </c>
      <c r="C39" s="467" t="s">
        <v>1646</v>
      </c>
      <c r="D39" s="467" t="s">
        <v>1117</v>
      </c>
      <c r="E39" s="467" t="s">
        <v>830</v>
      </c>
      <c r="F39" s="467" t="s">
        <v>888</v>
      </c>
      <c r="G39" s="467" t="s">
        <v>1330</v>
      </c>
      <c r="H39" s="484">
        <v>9609</v>
      </c>
      <c r="I39" s="467" t="s">
        <v>1326</v>
      </c>
      <c r="J39" s="484" t="s">
        <v>1303</v>
      </c>
      <c r="K39" s="467" t="s">
        <v>1732</v>
      </c>
      <c r="L39" s="471"/>
      <c r="M39" s="471">
        <v>360</v>
      </c>
      <c r="N39" s="471">
        <v>0</v>
      </c>
      <c r="O39" s="471">
        <f t="shared" si="0"/>
        <v>0</v>
      </c>
      <c r="P39" s="472"/>
      <c r="R39" s="452"/>
      <c r="S39" s="452"/>
      <c r="T39" s="452"/>
      <c r="U39" s="452"/>
      <c r="V39" s="452"/>
      <c r="W39" s="452"/>
      <c r="X39" s="452"/>
      <c r="Y39" s="452"/>
      <c r="Z39" s="452"/>
      <c r="AA39" s="452"/>
      <c r="AB39" s="452"/>
      <c r="AC39" s="452"/>
      <c r="AD39" s="452"/>
      <c r="AE39" s="452"/>
    </row>
    <row r="40" spans="1:31" s="424" customFormat="1" x14ac:dyDescent="0.25">
      <c r="A40" s="467" t="s">
        <v>1117</v>
      </c>
      <c r="B40" s="467" t="s">
        <v>668</v>
      </c>
      <c r="C40" s="467" t="s">
        <v>1646</v>
      </c>
      <c r="D40" s="467" t="s">
        <v>1117</v>
      </c>
      <c r="E40" s="467" t="s">
        <v>830</v>
      </c>
      <c r="F40" s="467" t="s">
        <v>888</v>
      </c>
      <c r="G40" s="467" t="s">
        <v>1330</v>
      </c>
      <c r="H40" s="484">
        <v>9609</v>
      </c>
      <c r="I40" s="467" t="s">
        <v>1326</v>
      </c>
      <c r="J40" s="484" t="s">
        <v>1320</v>
      </c>
      <c r="K40" s="467" t="s">
        <v>1734</v>
      </c>
      <c r="L40" s="471"/>
      <c r="M40" s="471">
        <v>0</v>
      </c>
      <c r="N40" s="471">
        <v>0</v>
      </c>
      <c r="O40" s="471">
        <f t="shared" si="0"/>
        <v>0</v>
      </c>
      <c r="P40" s="472"/>
      <c r="R40" s="452"/>
      <c r="S40" s="452"/>
      <c r="T40" s="452"/>
      <c r="U40" s="452"/>
      <c r="V40" s="452"/>
      <c r="W40" s="452"/>
      <c r="X40" s="452"/>
      <c r="Y40" s="452"/>
      <c r="Z40" s="452"/>
      <c r="AA40" s="452"/>
      <c r="AB40" s="452"/>
      <c r="AC40" s="452"/>
      <c r="AD40" s="452"/>
      <c r="AE40" s="452"/>
    </row>
    <row r="41" spans="1:31" s="424" customFormat="1" x14ac:dyDescent="0.25">
      <c r="A41" s="467" t="s">
        <v>1117</v>
      </c>
      <c r="B41" s="467" t="s">
        <v>668</v>
      </c>
      <c r="C41" s="467" t="s">
        <v>1646</v>
      </c>
      <c r="D41" s="467" t="s">
        <v>1117</v>
      </c>
      <c r="E41" s="467" t="s">
        <v>830</v>
      </c>
      <c r="F41" s="467" t="s">
        <v>888</v>
      </c>
      <c r="G41" s="467" t="s">
        <v>1330</v>
      </c>
      <c r="H41" s="484">
        <v>9609</v>
      </c>
      <c r="I41" s="467" t="s">
        <v>1326</v>
      </c>
      <c r="J41" s="484" t="s">
        <v>11</v>
      </c>
      <c r="K41" s="467" t="s">
        <v>1735</v>
      </c>
      <c r="L41" s="471"/>
      <c r="M41" s="471">
        <v>0</v>
      </c>
      <c r="N41" s="471">
        <v>0</v>
      </c>
      <c r="O41" s="471">
        <f t="shared" si="0"/>
        <v>0</v>
      </c>
      <c r="P41" s="472"/>
      <c r="R41" s="452"/>
      <c r="S41" s="452"/>
      <c r="T41" s="452"/>
      <c r="U41" s="452"/>
      <c r="V41" s="452"/>
      <c r="W41" s="452"/>
      <c r="X41" s="452"/>
      <c r="Y41" s="452"/>
      <c r="Z41" s="452"/>
      <c r="AA41" s="452"/>
      <c r="AB41" s="452"/>
      <c r="AC41" s="452"/>
      <c r="AD41" s="452"/>
      <c r="AE41" s="452"/>
    </row>
    <row r="42" spans="1:31" s="424" customFormat="1" x14ac:dyDescent="0.25">
      <c r="A42" s="467" t="s">
        <v>1117</v>
      </c>
      <c r="B42" s="467" t="s">
        <v>668</v>
      </c>
      <c r="C42" s="467" t="s">
        <v>1646</v>
      </c>
      <c r="D42" s="467" t="s">
        <v>1117</v>
      </c>
      <c r="E42" s="467" t="s">
        <v>830</v>
      </c>
      <c r="F42" s="467" t="s">
        <v>888</v>
      </c>
      <c r="G42" s="467" t="s">
        <v>1330</v>
      </c>
      <c r="H42" s="484">
        <v>9609</v>
      </c>
      <c r="I42" s="467" t="s">
        <v>1326</v>
      </c>
      <c r="J42" s="484" t="s">
        <v>1229</v>
      </c>
      <c r="K42" s="467" t="s">
        <v>1737</v>
      </c>
      <c r="L42" s="471"/>
      <c r="M42" s="471">
        <v>0</v>
      </c>
      <c r="N42" s="471">
        <v>0</v>
      </c>
      <c r="O42" s="471">
        <f t="shared" si="0"/>
        <v>0</v>
      </c>
      <c r="P42" s="472"/>
      <c r="R42" s="452"/>
      <c r="S42" s="452"/>
      <c r="T42" s="452"/>
      <c r="U42" s="452"/>
      <c r="V42" s="452"/>
      <c r="W42" s="452"/>
      <c r="X42" s="452"/>
      <c r="Y42" s="452"/>
      <c r="Z42" s="452"/>
      <c r="AA42" s="452"/>
      <c r="AB42" s="452"/>
      <c r="AC42" s="452"/>
      <c r="AD42" s="452"/>
      <c r="AE42" s="452"/>
    </row>
    <row r="43" spans="1:31" s="424" customFormat="1" x14ac:dyDescent="0.25">
      <c r="A43" s="467" t="s">
        <v>1117</v>
      </c>
      <c r="B43" s="467" t="s">
        <v>668</v>
      </c>
      <c r="C43" s="467" t="s">
        <v>1646</v>
      </c>
      <c r="D43" s="467" t="s">
        <v>1117</v>
      </c>
      <c r="E43" s="467" t="s">
        <v>830</v>
      </c>
      <c r="F43" s="467" t="s">
        <v>888</v>
      </c>
      <c r="G43" s="467" t="s">
        <v>1330</v>
      </c>
      <c r="H43" s="484">
        <v>9611</v>
      </c>
      <c r="I43" s="467" t="s">
        <v>1332</v>
      </c>
      <c r="J43" s="484" t="s">
        <v>1301</v>
      </c>
      <c r="K43" s="467" t="s">
        <v>1729</v>
      </c>
      <c r="L43" s="471"/>
      <c r="M43" s="471">
        <v>1314</v>
      </c>
      <c r="N43" s="471">
        <v>0</v>
      </c>
      <c r="O43" s="471">
        <f t="shared" si="0"/>
        <v>0</v>
      </c>
      <c r="P43" s="472"/>
      <c r="R43" s="452"/>
      <c r="S43" s="452"/>
      <c r="T43" s="452"/>
      <c r="U43" s="452"/>
      <c r="V43" s="452"/>
      <c r="W43" s="452"/>
      <c r="X43" s="452"/>
      <c r="Y43" s="452"/>
      <c r="Z43" s="452"/>
      <c r="AA43" s="452"/>
      <c r="AB43" s="452"/>
      <c r="AC43" s="452"/>
      <c r="AD43" s="452"/>
      <c r="AE43" s="452"/>
    </row>
    <row r="44" spans="1:31" s="424" customFormat="1" x14ac:dyDescent="0.25">
      <c r="A44" s="467" t="s">
        <v>1117</v>
      </c>
      <c r="B44" s="467" t="s">
        <v>668</v>
      </c>
      <c r="C44" s="467" t="s">
        <v>1646</v>
      </c>
      <c r="D44" s="467" t="s">
        <v>1117</v>
      </c>
      <c r="E44" s="467" t="s">
        <v>830</v>
      </c>
      <c r="F44" s="467" t="s">
        <v>888</v>
      </c>
      <c r="G44" s="467" t="s">
        <v>1330</v>
      </c>
      <c r="H44" s="484">
        <v>9611</v>
      </c>
      <c r="I44" s="467" t="s">
        <v>1332</v>
      </c>
      <c r="J44" s="484" t="s">
        <v>1302</v>
      </c>
      <c r="K44" s="467" t="s">
        <v>1731</v>
      </c>
      <c r="L44" s="471"/>
      <c r="M44" s="471">
        <v>0</v>
      </c>
      <c r="N44" s="471">
        <v>0</v>
      </c>
      <c r="O44" s="471">
        <f t="shared" si="0"/>
        <v>0</v>
      </c>
      <c r="P44" s="472"/>
      <c r="R44" s="452"/>
      <c r="S44" s="452"/>
      <c r="T44" s="452"/>
      <c r="U44" s="452"/>
      <c r="V44" s="452"/>
      <c r="W44" s="452"/>
      <c r="X44" s="452"/>
      <c r="Y44" s="452"/>
      <c r="Z44" s="452"/>
      <c r="AA44" s="452"/>
      <c r="AB44" s="452"/>
      <c r="AC44" s="452"/>
      <c r="AD44" s="452"/>
      <c r="AE44" s="452"/>
    </row>
    <row r="45" spans="1:31" s="424" customFormat="1" x14ac:dyDescent="0.25">
      <c r="A45" s="467" t="s">
        <v>1117</v>
      </c>
      <c r="B45" s="467" t="s">
        <v>668</v>
      </c>
      <c r="C45" s="467" t="s">
        <v>1646</v>
      </c>
      <c r="D45" s="467" t="s">
        <v>1117</v>
      </c>
      <c r="E45" s="467" t="s">
        <v>830</v>
      </c>
      <c r="F45" s="467" t="s">
        <v>888</v>
      </c>
      <c r="G45" s="467" t="s">
        <v>1330</v>
      </c>
      <c r="H45" s="484">
        <v>9611</v>
      </c>
      <c r="I45" s="467" t="s">
        <v>1332</v>
      </c>
      <c r="J45" s="484" t="s">
        <v>1303</v>
      </c>
      <c r="K45" s="467" t="s">
        <v>1732</v>
      </c>
      <c r="L45" s="471"/>
      <c r="M45" s="471">
        <v>360</v>
      </c>
      <c r="N45" s="471">
        <v>0</v>
      </c>
      <c r="O45" s="471">
        <f t="shared" si="0"/>
        <v>0</v>
      </c>
      <c r="P45" s="472"/>
      <c r="R45" s="452"/>
      <c r="S45" s="452"/>
      <c r="T45" s="452"/>
      <c r="U45" s="452"/>
      <c r="V45" s="452"/>
      <c r="W45" s="452"/>
      <c r="X45" s="452"/>
      <c r="Y45" s="452"/>
      <c r="Z45" s="452"/>
      <c r="AA45" s="452"/>
      <c r="AB45" s="452"/>
      <c r="AC45" s="452"/>
      <c r="AD45" s="452"/>
      <c r="AE45" s="452"/>
    </row>
    <row r="46" spans="1:31" s="424" customFormat="1" x14ac:dyDescent="0.25">
      <c r="A46" s="467" t="s">
        <v>1117</v>
      </c>
      <c r="B46" s="467" t="s">
        <v>668</v>
      </c>
      <c r="C46" s="467" t="s">
        <v>1646</v>
      </c>
      <c r="D46" s="467" t="s">
        <v>1117</v>
      </c>
      <c r="E46" s="467" t="s">
        <v>830</v>
      </c>
      <c r="F46" s="467" t="s">
        <v>889</v>
      </c>
      <c r="G46" s="467" t="s">
        <v>1331</v>
      </c>
      <c r="H46" s="484">
        <v>9609</v>
      </c>
      <c r="I46" s="467" t="s">
        <v>1326</v>
      </c>
      <c r="J46" s="484" t="s">
        <v>7</v>
      </c>
      <c r="K46" s="467" t="s">
        <v>1733</v>
      </c>
      <c r="L46" s="471"/>
      <c r="M46" s="471">
        <v>0</v>
      </c>
      <c r="N46" s="471">
        <v>0</v>
      </c>
      <c r="O46" s="471">
        <f t="shared" si="0"/>
        <v>0</v>
      </c>
      <c r="P46" s="472"/>
      <c r="R46" s="452"/>
      <c r="S46" s="452"/>
      <c r="T46" s="452"/>
      <c r="U46" s="452"/>
      <c r="V46" s="452"/>
      <c r="W46" s="452"/>
      <c r="X46" s="452"/>
      <c r="Y46" s="452"/>
      <c r="Z46" s="452"/>
      <c r="AA46" s="452"/>
      <c r="AB46" s="452"/>
      <c r="AC46" s="452"/>
      <c r="AD46" s="452"/>
      <c r="AE46" s="452"/>
    </row>
    <row r="47" spans="1:31" s="424" customFormat="1" x14ac:dyDescent="0.25">
      <c r="A47" s="467" t="s">
        <v>1117</v>
      </c>
      <c r="B47" s="467" t="s">
        <v>668</v>
      </c>
      <c r="C47" s="467" t="s">
        <v>1646</v>
      </c>
      <c r="D47" s="467" t="s">
        <v>1117</v>
      </c>
      <c r="E47" s="467" t="s">
        <v>830</v>
      </c>
      <c r="F47" s="467" t="s">
        <v>889</v>
      </c>
      <c r="G47" s="467" t="s">
        <v>1331</v>
      </c>
      <c r="H47" s="484">
        <v>9611</v>
      </c>
      <c r="I47" s="467" t="s">
        <v>1332</v>
      </c>
      <c r="J47" s="484" t="s">
        <v>7</v>
      </c>
      <c r="K47" s="467" t="s">
        <v>1733</v>
      </c>
      <c r="L47" s="471"/>
      <c r="M47" s="471">
        <v>0</v>
      </c>
      <c r="N47" s="471">
        <v>0</v>
      </c>
      <c r="O47" s="471">
        <f t="shared" si="0"/>
        <v>0</v>
      </c>
      <c r="P47" s="472"/>
      <c r="R47" s="452"/>
      <c r="S47" s="452"/>
      <c r="T47" s="452"/>
      <c r="U47" s="452"/>
      <c r="V47" s="452"/>
      <c r="W47" s="452"/>
      <c r="X47" s="452"/>
      <c r="Y47" s="452"/>
      <c r="Z47" s="452"/>
      <c r="AA47" s="452"/>
      <c r="AB47" s="452"/>
      <c r="AC47" s="452"/>
      <c r="AD47" s="452"/>
      <c r="AE47" s="452"/>
    </row>
    <row r="48" spans="1:31" s="424" customFormat="1" x14ac:dyDescent="0.25">
      <c r="A48" s="467" t="s">
        <v>1117</v>
      </c>
      <c r="B48" s="467" t="s">
        <v>668</v>
      </c>
      <c r="C48" s="467" t="s">
        <v>1646</v>
      </c>
      <c r="D48" s="467" t="s">
        <v>1117</v>
      </c>
      <c r="E48" s="467" t="s">
        <v>830</v>
      </c>
      <c r="F48" s="467" t="s">
        <v>890</v>
      </c>
      <c r="G48" s="467" t="s">
        <v>1334</v>
      </c>
      <c r="H48" s="484">
        <v>9611</v>
      </c>
      <c r="I48" s="467" t="s">
        <v>1332</v>
      </c>
      <c r="J48" s="484" t="s">
        <v>1320</v>
      </c>
      <c r="K48" s="467" t="s">
        <v>1734</v>
      </c>
      <c r="L48" s="471"/>
      <c r="M48" s="471">
        <v>0</v>
      </c>
      <c r="N48" s="471">
        <v>0</v>
      </c>
      <c r="O48" s="471">
        <f t="shared" si="0"/>
        <v>0</v>
      </c>
      <c r="P48" s="472"/>
      <c r="R48" s="452"/>
      <c r="S48" s="452"/>
      <c r="T48" s="452"/>
      <c r="U48" s="452"/>
      <c r="V48" s="452"/>
      <c r="W48" s="452"/>
      <c r="X48" s="452"/>
      <c r="Y48" s="452"/>
      <c r="Z48" s="452"/>
      <c r="AA48" s="452"/>
      <c r="AB48" s="452"/>
      <c r="AC48" s="452"/>
      <c r="AD48" s="452"/>
      <c r="AE48" s="452"/>
    </row>
    <row r="49" spans="1:31" s="424" customFormat="1" x14ac:dyDescent="0.25">
      <c r="A49" s="467" t="s">
        <v>1117</v>
      </c>
      <c r="B49" s="467" t="s">
        <v>668</v>
      </c>
      <c r="C49" s="467" t="s">
        <v>1646</v>
      </c>
      <c r="D49" s="467" t="s">
        <v>1117</v>
      </c>
      <c r="E49" s="467" t="s">
        <v>830</v>
      </c>
      <c r="F49" s="467" t="s">
        <v>1335</v>
      </c>
      <c r="G49" s="467" t="s">
        <v>1336</v>
      </c>
      <c r="H49" s="484">
        <v>9611</v>
      </c>
      <c r="I49" s="467" t="s">
        <v>1332</v>
      </c>
      <c r="J49" s="484" t="s">
        <v>11</v>
      </c>
      <c r="K49" s="467" t="s">
        <v>1735</v>
      </c>
      <c r="L49" s="471"/>
      <c r="M49" s="471">
        <v>0</v>
      </c>
      <c r="N49" s="471">
        <v>0</v>
      </c>
      <c r="O49" s="471">
        <f t="shared" si="0"/>
        <v>0</v>
      </c>
      <c r="P49" s="472"/>
      <c r="R49" s="452"/>
      <c r="S49" s="452"/>
      <c r="T49" s="452"/>
      <c r="U49" s="452"/>
      <c r="V49" s="452"/>
      <c r="W49" s="452"/>
      <c r="X49" s="452"/>
      <c r="Y49" s="452"/>
      <c r="Z49" s="452"/>
      <c r="AA49" s="452"/>
      <c r="AB49" s="452"/>
      <c r="AC49" s="452"/>
      <c r="AD49" s="452"/>
      <c r="AE49" s="452"/>
    </row>
    <row r="50" spans="1:31" s="424" customFormat="1" x14ac:dyDescent="0.25">
      <c r="A50" s="467" t="s">
        <v>1117</v>
      </c>
      <c r="B50" s="467" t="s">
        <v>668</v>
      </c>
      <c r="C50" s="467" t="s">
        <v>1646</v>
      </c>
      <c r="D50" s="467" t="s">
        <v>1117</v>
      </c>
      <c r="E50" s="467" t="s">
        <v>830</v>
      </c>
      <c r="F50" s="467" t="s">
        <v>1335</v>
      </c>
      <c r="G50" s="467" t="s">
        <v>1336</v>
      </c>
      <c r="H50" s="484">
        <v>9611</v>
      </c>
      <c r="I50" s="467" t="s">
        <v>1332</v>
      </c>
      <c r="J50" s="484" t="s">
        <v>1229</v>
      </c>
      <c r="K50" s="467" t="s">
        <v>1737</v>
      </c>
      <c r="L50" s="471"/>
      <c r="M50" s="471">
        <v>0</v>
      </c>
      <c r="N50" s="471">
        <v>0</v>
      </c>
      <c r="O50" s="471">
        <f t="shared" si="0"/>
        <v>0</v>
      </c>
      <c r="P50" s="472"/>
      <c r="R50" s="452"/>
      <c r="S50" s="452"/>
      <c r="T50" s="452"/>
      <c r="U50" s="452"/>
      <c r="V50" s="452"/>
      <c r="W50" s="452"/>
      <c r="X50" s="452"/>
      <c r="Y50" s="452"/>
      <c r="Z50" s="452"/>
      <c r="AA50" s="452"/>
      <c r="AB50" s="452"/>
      <c r="AC50" s="452"/>
      <c r="AD50" s="452"/>
      <c r="AE50" s="452"/>
    </row>
    <row r="51" spans="1:31" s="424" customFormat="1" x14ac:dyDescent="0.25">
      <c r="A51" s="467" t="s">
        <v>1117</v>
      </c>
      <c r="B51" s="467" t="s">
        <v>668</v>
      </c>
      <c r="C51" s="467" t="s">
        <v>1646</v>
      </c>
      <c r="D51" s="467" t="s">
        <v>1117</v>
      </c>
      <c r="E51" s="467" t="s">
        <v>830</v>
      </c>
      <c r="F51" s="467" t="s">
        <v>894</v>
      </c>
      <c r="G51" s="467" t="s">
        <v>1216</v>
      </c>
      <c r="H51" s="484">
        <v>9640</v>
      </c>
      <c r="I51" s="467" t="s">
        <v>1304</v>
      </c>
      <c r="J51" s="484" t="s">
        <v>31</v>
      </c>
      <c r="K51" s="467" t="s">
        <v>1740</v>
      </c>
      <c r="L51" s="471"/>
      <c r="M51" s="471">
        <v>0</v>
      </c>
      <c r="N51" s="471">
        <v>0</v>
      </c>
      <c r="O51" s="471">
        <f t="shared" si="0"/>
        <v>0</v>
      </c>
      <c r="P51" s="472"/>
      <c r="R51" s="452"/>
      <c r="S51" s="452"/>
      <c r="T51" s="452"/>
      <c r="U51" s="452"/>
      <c r="V51" s="452"/>
      <c r="W51" s="452"/>
      <c r="X51" s="452"/>
      <c r="Y51" s="452"/>
      <c r="Z51" s="452"/>
      <c r="AA51" s="452"/>
      <c r="AB51" s="452"/>
      <c r="AC51" s="452"/>
      <c r="AD51" s="452"/>
      <c r="AE51" s="452"/>
    </row>
    <row r="52" spans="1:31" s="424" customFormat="1" x14ac:dyDescent="0.25">
      <c r="A52" s="467" t="s">
        <v>1117</v>
      </c>
      <c r="B52" s="467" t="s">
        <v>668</v>
      </c>
      <c r="C52" s="467" t="s">
        <v>1646</v>
      </c>
      <c r="D52" s="467" t="s">
        <v>1117</v>
      </c>
      <c r="E52" s="467" t="s">
        <v>830</v>
      </c>
      <c r="F52" s="467" t="s">
        <v>897</v>
      </c>
      <c r="G52" s="467" t="s">
        <v>1220</v>
      </c>
      <c r="H52" s="484">
        <v>9609</v>
      </c>
      <c r="I52" s="467" t="s">
        <v>1326</v>
      </c>
      <c r="J52" s="484" t="s">
        <v>1097</v>
      </c>
      <c r="K52" s="467" t="s">
        <v>1842</v>
      </c>
      <c r="L52" s="471"/>
      <c r="M52" s="471">
        <v>0</v>
      </c>
      <c r="N52" s="471">
        <v>0</v>
      </c>
      <c r="O52" s="471">
        <f t="shared" si="0"/>
        <v>0</v>
      </c>
      <c r="P52" s="472"/>
      <c r="R52" s="452"/>
      <c r="S52" s="452"/>
      <c r="T52" s="452"/>
      <c r="U52" s="452"/>
      <c r="V52" s="452"/>
      <c r="W52" s="452"/>
      <c r="X52" s="452"/>
      <c r="Y52" s="452"/>
      <c r="Z52" s="452"/>
      <c r="AA52" s="452"/>
      <c r="AB52" s="452"/>
      <c r="AC52" s="452"/>
      <c r="AD52" s="452"/>
      <c r="AE52" s="452"/>
    </row>
    <row r="53" spans="1:31" s="424" customFormat="1" x14ac:dyDescent="0.25">
      <c r="A53" s="467" t="s">
        <v>1117</v>
      </c>
      <c r="B53" s="467" t="s">
        <v>668</v>
      </c>
      <c r="C53" s="467" t="s">
        <v>1646</v>
      </c>
      <c r="D53" s="467" t="s">
        <v>1117</v>
      </c>
      <c r="E53" s="467" t="s">
        <v>830</v>
      </c>
      <c r="F53" s="467" t="s">
        <v>1015</v>
      </c>
      <c r="G53" s="467" t="s">
        <v>1300</v>
      </c>
      <c r="H53" s="484">
        <v>9208</v>
      </c>
      <c r="I53" s="467" t="s">
        <v>1325</v>
      </c>
      <c r="J53" s="484" t="s">
        <v>367</v>
      </c>
      <c r="K53" s="467" t="s">
        <v>1727</v>
      </c>
      <c r="L53" s="471"/>
      <c r="M53" s="471">
        <v>0</v>
      </c>
      <c r="N53" s="471">
        <v>0</v>
      </c>
      <c r="O53" s="471">
        <f t="shared" si="0"/>
        <v>0</v>
      </c>
      <c r="P53" s="472"/>
      <c r="R53" s="452"/>
      <c r="S53" s="452"/>
      <c r="T53" s="452"/>
      <c r="U53" s="452"/>
      <c r="V53" s="452"/>
      <c r="W53" s="452"/>
      <c r="X53" s="452"/>
      <c r="Y53" s="452"/>
      <c r="Z53" s="452"/>
      <c r="AA53" s="452"/>
      <c r="AB53" s="452"/>
      <c r="AC53" s="452"/>
      <c r="AD53" s="452"/>
      <c r="AE53" s="452"/>
    </row>
    <row r="54" spans="1:31" s="424" customFormat="1" x14ac:dyDescent="0.25">
      <c r="A54" s="467" t="s">
        <v>1117</v>
      </c>
      <c r="B54" s="467" t="s">
        <v>668</v>
      </c>
      <c r="C54" s="467" t="s">
        <v>1646</v>
      </c>
      <c r="D54" s="467" t="s">
        <v>1117</v>
      </c>
      <c r="E54" s="467" t="s">
        <v>830</v>
      </c>
      <c r="F54" s="467" t="s">
        <v>1015</v>
      </c>
      <c r="G54" s="467" t="s">
        <v>1300</v>
      </c>
      <c r="H54" s="484">
        <v>9208</v>
      </c>
      <c r="I54" s="467" t="s">
        <v>1325</v>
      </c>
      <c r="J54" s="484" t="s">
        <v>1301</v>
      </c>
      <c r="K54" s="467" t="s">
        <v>1729</v>
      </c>
      <c r="L54" s="471"/>
      <c r="M54" s="471">
        <v>0</v>
      </c>
      <c r="N54" s="471">
        <v>0</v>
      </c>
      <c r="O54" s="471">
        <f t="shared" si="0"/>
        <v>0</v>
      </c>
      <c r="P54" s="472"/>
      <c r="R54" s="452"/>
      <c r="S54" s="452"/>
      <c r="T54" s="452"/>
      <c r="U54" s="452"/>
      <c r="V54" s="452"/>
      <c r="W54" s="452"/>
      <c r="X54" s="452"/>
      <c r="Y54" s="452"/>
      <c r="Z54" s="452"/>
      <c r="AA54" s="452"/>
      <c r="AB54" s="452"/>
      <c r="AC54" s="452"/>
      <c r="AD54" s="452"/>
      <c r="AE54" s="452"/>
    </row>
    <row r="55" spans="1:31" s="424" customFormat="1" x14ac:dyDescent="0.25">
      <c r="A55" s="467" t="s">
        <v>1117</v>
      </c>
      <c r="B55" s="467" t="s">
        <v>668</v>
      </c>
      <c r="C55" s="467" t="s">
        <v>1646</v>
      </c>
      <c r="D55" s="467" t="s">
        <v>1117</v>
      </c>
      <c r="E55" s="467" t="s">
        <v>830</v>
      </c>
      <c r="F55" s="467" t="s">
        <v>1015</v>
      </c>
      <c r="G55" s="467" t="s">
        <v>1300</v>
      </c>
      <c r="H55" s="484">
        <v>9208</v>
      </c>
      <c r="I55" s="467" t="s">
        <v>1325</v>
      </c>
      <c r="J55" s="484" t="s">
        <v>1303</v>
      </c>
      <c r="K55" s="467" t="s">
        <v>1732</v>
      </c>
      <c r="L55" s="471"/>
      <c r="M55" s="471">
        <v>0</v>
      </c>
      <c r="N55" s="471">
        <v>0</v>
      </c>
      <c r="O55" s="471">
        <f t="shared" si="0"/>
        <v>0</v>
      </c>
      <c r="P55" s="472"/>
      <c r="R55" s="452"/>
      <c r="S55" s="452"/>
      <c r="T55" s="452"/>
      <c r="U55" s="452"/>
      <c r="V55" s="452"/>
      <c r="W55" s="452"/>
      <c r="X55" s="452"/>
      <c r="Y55" s="452"/>
      <c r="Z55" s="452"/>
      <c r="AA55" s="452"/>
      <c r="AB55" s="452"/>
      <c r="AC55" s="452"/>
      <c r="AD55" s="452"/>
      <c r="AE55" s="452"/>
    </row>
    <row r="56" spans="1:31" s="424" customFormat="1" x14ac:dyDescent="0.25">
      <c r="A56" s="467" t="s">
        <v>1117</v>
      </c>
      <c r="B56" s="467" t="s">
        <v>668</v>
      </c>
      <c r="C56" s="467" t="s">
        <v>1646</v>
      </c>
      <c r="D56" s="467" t="s">
        <v>1117</v>
      </c>
      <c r="E56" s="467" t="s">
        <v>830</v>
      </c>
      <c r="F56" s="467" t="s">
        <v>1015</v>
      </c>
      <c r="G56" s="467" t="s">
        <v>1300</v>
      </c>
      <c r="H56" s="484">
        <v>9208</v>
      </c>
      <c r="I56" s="467" t="s">
        <v>1325</v>
      </c>
      <c r="J56" s="484" t="s">
        <v>7</v>
      </c>
      <c r="K56" s="467" t="s">
        <v>1733</v>
      </c>
      <c r="L56" s="471"/>
      <c r="M56" s="471">
        <v>0</v>
      </c>
      <c r="N56" s="471">
        <v>0</v>
      </c>
      <c r="O56" s="471">
        <f t="shared" si="0"/>
        <v>0</v>
      </c>
      <c r="P56" s="472"/>
      <c r="R56" s="452"/>
      <c r="S56" s="452"/>
      <c r="T56" s="452"/>
      <c r="U56" s="452"/>
      <c r="V56" s="452"/>
      <c r="W56" s="452"/>
      <c r="X56" s="452"/>
      <c r="Y56" s="452"/>
      <c r="Z56" s="452"/>
      <c r="AA56" s="452"/>
      <c r="AB56" s="452"/>
      <c r="AC56" s="452"/>
      <c r="AD56" s="452"/>
      <c r="AE56" s="452"/>
    </row>
    <row r="57" spans="1:31" s="424" customFormat="1" x14ac:dyDescent="0.25">
      <c r="A57" s="467" t="s">
        <v>1117</v>
      </c>
      <c r="B57" s="467" t="s">
        <v>668</v>
      </c>
      <c r="C57" s="467" t="s">
        <v>1646</v>
      </c>
      <c r="D57" s="467" t="s">
        <v>1117</v>
      </c>
      <c r="E57" s="467" t="s">
        <v>830</v>
      </c>
      <c r="F57" s="467" t="s">
        <v>1015</v>
      </c>
      <c r="G57" s="467" t="s">
        <v>1300</v>
      </c>
      <c r="H57" s="484">
        <v>9208</v>
      </c>
      <c r="I57" s="467" t="s">
        <v>1325</v>
      </c>
      <c r="J57" s="484" t="s">
        <v>11</v>
      </c>
      <c r="K57" s="467" t="s">
        <v>1735</v>
      </c>
      <c r="L57" s="471"/>
      <c r="M57" s="471">
        <v>0</v>
      </c>
      <c r="N57" s="471">
        <v>0</v>
      </c>
      <c r="O57" s="471">
        <f t="shared" si="0"/>
        <v>0</v>
      </c>
      <c r="P57" s="472"/>
      <c r="R57" s="452"/>
      <c r="S57" s="452"/>
      <c r="T57" s="452"/>
      <c r="U57" s="452"/>
      <c r="V57" s="452"/>
      <c r="W57" s="452"/>
      <c r="X57" s="452"/>
      <c r="Y57" s="452"/>
      <c r="Z57" s="452"/>
      <c r="AA57" s="452"/>
      <c r="AB57" s="452"/>
      <c r="AC57" s="452"/>
      <c r="AD57" s="452"/>
      <c r="AE57" s="452"/>
    </row>
    <row r="58" spans="1:31" s="424" customFormat="1" x14ac:dyDescent="0.25">
      <c r="A58" s="467" t="s">
        <v>1117</v>
      </c>
      <c r="B58" s="467" t="s">
        <v>668</v>
      </c>
      <c r="C58" s="467" t="s">
        <v>1646</v>
      </c>
      <c r="D58" s="467" t="s">
        <v>1117</v>
      </c>
      <c r="E58" s="467" t="s">
        <v>830</v>
      </c>
      <c r="F58" s="467" t="s">
        <v>1015</v>
      </c>
      <c r="G58" s="467" t="s">
        <v>1300</v>
      </c>
      <c r="H58" s="484">
        <v>9208</v>
      </c>
      <c r="I58" s="467" t="s">
        <v>1325</v>
      </c>
      <c r="J58" s="484" t="s">
        <v>1229</v>
      </c>
      <c r="K58" s="467" t="s">
        <v>1737</v>
      </c>
      <c r="L58" s="471"/>
      <c r="M58" s="471">
        <v>0</v>
      </c>
      <c r="N58" s="471">
        <v>0</v>
      </c>
      <c r="O58" s="471">
        <f t="shared" si="0"/>
        <v>0</v>
      </c>
      <c r="P58" s="472"/>
      <c r="R58" s="452"/>
      <c r="S58" s="452"/>
      <c r="T58" s="452"/>
      <c r="U58" s="452"/>
      <c r="V58" s="452"/>
      <c r="W58" s="452"/>
      <c r="X58" s="452"/>
      <c r="Y58" s="452"/>
      <c r="Z58" s="452"/>
      <c r="AA58" s="452"/>
      <c r="AB58" s="452"/>
      <c r="AC58" s="452"/>
      <c r="AD58" s="452"/>
      <c r="AE58" s="452"/>
    </row>
    <row r="59" spans="1:31" s="424" customFormat="1" x14ac:dyDescent="0.25">
      <c r="A59" s="467" t="s">
        <v>1117</v>
      </c>
      <c r="B59" s="467" t="s">
        <v>668</v>
      </c>
      <c r="C59" s="467" t="s">
        <v>1646</v>
      </c>
      <c r="D59" s="467" t="s">
        <v>1117</v>
      </c>
      <c r="E59" s="467" t="s">
        <v>830</v>
      </c>
      <c r="F59" s="467" t="s">
        <v>1015</v>
      </c>
      <c r="G59" s="467" t="s">
        <v>1300</v>
      </c>
      <c r="H59" s="484">
        <v>9331</v>
      </c>
      <c r="I59" s="467" t="s">
        <v>1299</v>
      </c>
      <c r="J59" s="484" t="s">
        <v>365</v>
      </c>
      <c r="K59" s="467" t="s">
        <v>1726</v>
      </c>
      <c r="L59" s="471"/>
      <c r="M59" s="471">
        <v>0</v>
      </c>
      <c r="N59" s="471">
        <v>0</v>
      </c>
      <c r="O59" s="471">
        <f t="shared" si="0"/>
        <v>0</v>
      </c>
      <c r="P59" s="472"/>
      <c r="R59" s="452"/>
      <c r="S59" s="452"/>
      <c r="T59" s="452"/>
      <c r="U59" s="452"/>
      <c r="V59" s="452"/>
      <c r="W59" s="452"/>
      <c r="X59" s="452"/>
      <c r="Y59" s="452"/>
      <c r="Z59" s="452"/>
      <c r="AA59" s="452"/>
      <c r="AB59" s="452"/>
      <c r="AC59" s="452"/>
      <c r="AD59" s="452"/>
      <c r="AE59" s="452"/>
    </row>
    <row r="60" spans="1:31" s="424" customFormat="1" x14ac:dyDescent="0.25">
      <c r="A60" s="467" t="s">
        <v>1117</v>
      </c>
      <c r="B60" s="467" t="s">
        <v>668</v>
      </c>
      <c r="C60" s="467" t="s">
        <v>1646</v>
      </c>
      <c r="D60" s="467" t="s">
        <v>1117</v>
      </c>
      <c r="E60" s="467" t="s">
        <v>830</v>
      </c>
      <c r="F60" s="467" t="s">
        <v>1015</v>
      </c>
      <c r="G60" s="467" t="s">
        <v>1300</v>
      </c>
      <c r="H60" s="484">
        <v>9331</v>
      </c>
      <c r="I60" s="467" t="s">
        <v>1299</v>
      </c>
      <c r="J60" s="484" t="s">
        <v>367</v>
      </c>
      <c r="K60" s="467" t="s">
        <v>1727</v>
      </c>
      <c r="L60" s="471"/>
      <c r="M60" s="471">
        <v>0</v>
      </c>
      <c r="N60" s="471">
        <v>0</v>
      </c>
      <c r="O60" s="471">
        <f t="shared" si="0"/>
        <v>0</v>
      </c>
      <c r="P60" s="472"/>
      <c r="R60" s="452"/>
      <c r="S60" s="452"/>
      <c r="T60" s="452"/>
      <c r="U60" s="452"/>
      <c r="V60" s="452"/>
      <c r="W60" s="452"/>
      <c r="X60" s="452"/>
      <c r="Y60" s="452"/>
      <c r="Z60" s="452"/>
      <c r="AA60" s="452"/>
      <c r="AB60" s="452"/>
      <c r="AC60" s="452"/>
      <c r="AD60" s="452"/>
      <c r="AE60" s="452"/>
    </row>
    <row r="61" spans="1:31" s="424" customFormat="1" x14ac:dyDescent="0.25">
      <c r="A61" s="467" t="s">
        <v>1117</v>
      </c>
      <c r="B61" s="467" t="s">
        <v>668</v>
      </c>
      <c r="C61" s="467" t="s">
        <v>1646</v>
      </c>
      <c r="D61" s="467" t="s">
        <v>1117</v>
      </c>
      <c r="E61" s="467" t="s">
        <v>830</v>
      </c>
      <c r="F61" s="467" t="s">
        <v>1015</v>
      </c>
      <c r="G61" s="467" t="s">
        <v>1300</v>
      </c>
      <c r="H61" s="484">
        <v>9331</v>
      </c>
      <c r="I61" s="467" t="s">
        <v>1299</v>
      </c>
      <c r="J61" s="484" t="s">
        <v>3</v>
      </c>
      <c r="K61" s="467" t="s">
        <v>1728</v>
      </c>
      <c r="L61" s="471"/>
      <c r="M61" s="471">
        <v>0</v>
      </c>
      <c r="N61" s="471">
        <v>0</v>
      </c>
      <c r="O61" s="471">
        <f t="shared" si="0"/>
        <v>0</v>
      </c>
      <c r="P61" s="472"/>
      <c r="R61" s="452"/>
      <c r="S61" s="452"/>
      <c r="T61" s="452"/>
      <c r="U61" s="452"/>
      <c r="V61" s="452"/>
      <c r="W61" s="452"/>
      <c r="X61" s="452"/>
      <c r="Y61" s="452"/>
      <c r="Z61" s="452"/>
      <c r="AA61" s="452"/>
      <c r="AB61" s="452"/>
      <c r="AC61" s="452"/>
      <c r="AD61" s="452"/>
      <c r="AE61" s="452"/>
    </row>
    <row r="62" spans="1:31" s="424" customFormat="1" x14ac:dyDescent="0.25">
      <c r="A62" s="467" t="s">
        <v>1117</v>
      </c>
      <c r="B62" s="467" t="s">
        <v>668</v>
      </c>
      <c r="C62" s="467" t="s">
        <v>1646</v>
      </c>
      <c r="D62" s="467" t="s">
        <v>1117</v>
      </c>
      <c r="E62" s="467" t="s">
        <v>830</v>
      </c>
      <c r="F62" s="467" t="s">
        <v>1015</v>
      </c>
      <c r="G62" s="467" t="s">
        <v>1300</v>
      </c>
      <c r="H62" s="484">
        <v>9331</v>
      </c>
      <c r="I62" s="467" t="s">
        <v>1299</v>
      </c>
      <c r="J62" s="484" t="s">
        <v>1301</v>
      </c>
      <c r="K62" s="467" t="s">
        <v>1729</v>
      </c>
      <c r="L62" s="471"/>
      <c r="M62" s="471">
        <v>0</v>
      </c>
      <c r="N62" s="471">
        <v>0</v>
      </c>
      <c r="O62" s="471">
        <f t="shared" si="0"/>
        <v>0</v>
      </c>
      <c r="P62" s="472"/>
      <c r="R62" s="452"/>
      <c r="S62" s="452"/>
      <c r="T62" s="452"/>
      <c r="U62" s="452"/>
      <c r="V62" s="452"/>
      <c r="W62" s="452"/>
      <c r="X62" s="452"/>
      <c r="Y62" s="452"/>
      <c r="Z62" s="452"/>
      <c r="AA62" s="452"/>
      <c r="AB62" s="452"/>
      <c r="AC62" s="452"/>
      <c r="AD62" s="452"/>
      <c r="AE62" s="452"/>
    </row>
    <row r="63" spans="1:31" s="424" customFormat="1" x14ac:dyDescent="0.25">
      <c r="A63" s="467" t="s">
        <v>1117</v>
      </c>
      <c r="B63" s="467" t="s">
        <v>668</v>
      </c>
      <c r="C63" s="467" t="s">
        <v>1646</v>
      </c>
      <c r="D63" s="467" t="s">
        <v>1117</v>
      </c>
      <c r="E63" s="467" t="s">
        <v>830</v>
      </c>
      <c r="F63" s="467" t="s">
        <v>1015</v>
      </c>
      <c r="G63" s="467" t="s">
        <v>1300</v>
      </c>
      <c r="H63" s="484">
        <v>9331</v>
      </c>
      <c r="I63" s="467" t="s">
        <v>1299</v>
      </c>
      <c r="J63" s="484" t="s">
        <v>1302</v>
      </c>
      <c r="K63" s="467" t="s">
        <v>1731</v>
      </c>
      <c r="L63" s="471"/>
      <c r="M63" s="471">
        <v>0</v>
      </c>
      <c r="N63" s="471">
        <v>0</v>
      </c>
      <c r="O63" s="471">
        <f t="shared" si="0"/>
        <v>0</v>
      </c>
      <c r="P63" s="472"/>
      <c r="R63" s="452"/>
      <c r="S63" s="452"/>
      <c r="T63" s="452"/>
      <c r="U63" s="452"/>
      <c r="V63" s="452"/>
      <c r="W63" s="452"/>
      <c r="X63" s="452"/>
      <c r="Y63" s="452"/>
      <c r="Z63" s="452"/>
      <c r="AA63" s="452"/>
      <c r="AB63" s="452"/>
      <c r="AC63" s="452"/>
      <c r="AD63" s="452"/>
      <c r="AE63" s="452"/>
    </row>
    <row r="64" spans="1:31" s="424" customFormat="1" x14ac:dyDescent="0.25">
      <c r="A64" s="467" t="s">
        <v>1117</v>
      </c>
      <c r="B64" s="467" t="s">
        <v>668</v>
      </c>
      <c r="C64" s="467" t="s">
        <v>1646</v>
      </c>
      <c r="D64" s="467" t="s">
        <v>1117</v>
      </c>
      <c r="E64" s="467" t="s">
        <v>830</v>
      </c>
      <c r="F64" s="467" t="s">
        <v>1015</v>
      </c>
      <c r="G64" s="467" t="s">
        <v>1300</v>
      </c>
      <c r="H64" s="484">
        <v>9331</v>
      </c>
      <c r="I64" s="467" t="s">
        <v>1299</v>
      </c>
      <c r="J64" s="484" t="s">
        <v>1303</v>
      </c>
      <c r="K64" s="467" t="s">
        <v>1732</v>
      </c>
      <c r="L64" s="471"/>
      <c r="M64" s="471">
        <v>0</v>
      </c>
      <c r="N64" s="471">
        <v>0</v>
      </c>
      <c r="O64" s="471">
        <f t="shared" si="0"/>
        <v>0</v>
      </c>
      <c r="P64" s="472"/>
      <c r="R64" s="452"/>
      <c r="S64" s="452"/>
      <c r="T64" s="452"/>
      <c r="U64" s="452"/>
      <c r="V64" s="452"/>
      <c r="W64" s="452"/>
      <c r="X64" s="452"/>
      <c r="Y64" s="452"/>
      <c r="Z64" s="452"/>
      <c r="AA64" s="452"/>
      <c r="AB64" s="452"/>
      <c r="AC64" s="452"/>
      <c r="AD64" s="452"/>
      <c r="AE64" s="452"/>
    </row>
    <row r="65" spans="1:31" s="424" customFormat="1" x14ac:dyDescent="0.25">
      <c r="A65" s="467" t="s">
        <v>1117</v>
      </c>
      <c r="B65" s="467" t="s">
        <v>668</v>
      </c>
      <c r="C65" s="467" t="s">
        <v>1646</v>
      </c>
      <c r="D65" s="467" t="s">
        <v>1117</v>
      </c>
      <c r="E65" s="467" t="s">
        <v>830</v>
      </c>
      <c r="F65" s="467" t="s">
        <v>1015</v>
      </c>
      <c r="G65" s="467" t="s">
        <v>1300</v>
      </c>
      <c r="H65" s="484">
        <v>9331</v>
      </c>
      <c r="I65" s="467" t="s">
        <v>1299</v>
      </c>
      <c r="J65" s="484" t="s">
        <v>7</v>
      </c>
      <c r="K65" s="467" t="s">
        <v>1733</v>
      </c>
      <c r="L65" s="471"/>
      <c r="M65" s="471">
        <v>0</v>
      </c>
      <c r="N65" s="471">
        <v>0</v>
      </c>
      <c r="O65" s="471">
        <f t="shared" si="0"/>
        <v>0</v>
      </c>
      <c r="P65" s="472"/>
      <c r="R65" s="452"/>
      <c r="S65" s="452"/>
      <c r="T65" s="452"/>
      <c r="U65" s="452"/>
      <c r="V65" s="452"/>
      <c r="W65" s="452"/>
      <c r="X65" s="452"/>
      <c r="Y65" s="452"/>
      <c r="Z65" s="452"/>
      <c r="AA65" s="452"/>
      <c r="AB65" s="452"/>
      <c r="AC65" s="452"/>
      <c r="AD65" s="452"/>
      <c r="AE65" s="452"/>
    </row>
    <row r="66" spans="1:31" s="424" customFormat="1" x14ac:dyDescent="0.25">
      <c r="A66" s="467" t="s">
        <v>1117</v>
      </c>
      <c r="B66" s="467" t="s">
        <v>668</v>
      </c>
      <c r="C66" s="467" t="s">
        <v>1646</v>
      </c>
      <c r="D66" s="467" t="s">
        <v>1117</v>
      </c>
      <c r="E66" s="467" t="s">
        <v>830</v>
      </c>
      <c r="F66" s="467" t="s">
        <v>1015</v>
      </c>
      <c r="G66" s="467" t="s">
        <v>1300</v>
      </c>
      <c r="H66" s="484">
        <v>9331</v>
      </c>
      <c r="I66" s="467" t="s">
        <v>1299</v>
      </c>
      <c r="J66" s="484" t="s">
        <v>11</v>
      </c>
      <c r="K66" s="467" t="s">
        <v>1735</v>
      </c>
      <c r="L66" s="471"/>
      <c r="M66" s="471">
        <v>0</v>
      </c>
      <c r="N66" s="471">
        <v>0</v>
      </c>
      <c r="O66" s="471">
        <f t="shared" ref="O66:O124" si="1">+L66+N66</f>
        <v>0</v>
      </c>
      <c r="P66" s="472"/>
      <c r="R66" s="452"/>
      <c r="S66" s="452"/>
      <c r="T66" s="452"/>
      <c r="U66" s="452"/>
      <c r="V66" s="452"/>
      <c r="W66" s="452"/>
      <c r="X66" s="452"/>
      <c r="Y66" s="452"/>
      <c r="Z66" s="452"/>
      <c r="AA66" s="452"/>
      <c r="AB66" s="452"/>
      <c r="AC66" s="452"/>
      <c r="AD66" s="452"/>
      <c r="AE66" s="452"/>
    </row>
    <row r="67" spans="1:31" s="424" customFormat="1" x14ac:dyDescent="0.25">
      <c r="A67" s="467" t="s">
        <v>1117</v>
      </c>
      <c r="B67" s="467" t="s">
        <v>668</v>
      </c>
      <c r="C67" s="467" t="s">
        <v>1646</v>
      </c>
      <c r="D67" s="467" t="s">
        <v>1117</v>
      </c>
      <c r="E67" s="467" t="s">
        <v>830</v>
      </c>
      <c r="F67" s="467" t="s">
        <v>1015</v>
      </c>
      <c r="G67" s="467" t="s">
        <v>1300</v>
      </c>
      <c r="H67" s="484">
        <v>9331</v>
      </c>
      <c r="I67" s="467" t="s">
        <v>1299</v>
      </c>
      <c r="J67" s="484" t="s">
        <v>1229</v>
      </c>
      <c r="K67" s="467" t="s">
        <v>1737</v>
      </c>
      <c r="L67" s="471"/>
      <c r="M67" s="471">
        <v>0</v>
      </c>
      <c r="N67" s="471">
        <v>0</v>
      </c>
      <c r="O67" s="471">
        <f t="shared" si="1"/>
        <v>0</v>
      </c>
      <c r="P67" s="472"/>
      <c r="R67" s="452"/>
      <c r="S67" s="452"/>
      <c r="T67" s="452"/>
      <c r="U67" s="452"/>
      <c r="V67" s="452"/>
      <c r="W67" s="452"/>
      <c r="X67" s="452"/>
      <c r="Y67" s="452"/>
      <c r="Z67" s="452"/>
      <c r="AA67" s="452"/>
      <c r="AB67" s="452"/>
      <c r="AC67" s="452"/>
      <c r="AD67" s="452"/>
      <c r="AE67" s="452"/>
    </row>
    <row r="68" spans="1:31" s="424" customFormat="1" x14ac:dyDescent="0.25">
      <c r="A68" s="467" t="s">
        <v>1117</v>
      </c>
      <c r="B68" s="467" t="s">
        <v>668</v>
      </c>
      <c r="C68" s="467" t="s">
        <v>1646</v>
      </c>
      <c r="D68" s="467" t="s">
        <v>1117</v>
      </c>
      <c r="E68" s="467" t="s">
        <v>830</v>
      </c>
      <c r="F68" s="467" t="s">
        <v>1338</v>
      </c>
      <c r="G68" s="467" t="s">
        <v>1339</v>
      </c>
      <c r="H68" s="484">
        <v>9639</v>
      </c>
      <c r="I68" s="467" t="s">
        <v>1337</v>
      </c>
      <c r="J68" s="484" t="s">
        <v>365</v>
      </c>
      <c r="K68" s="467" t="s">
        <v>1726</v>
      </c>
      <c r="L68" s="471"/>
      <c r="M68" s="471">
        <v>0</v>
      </c>
      <c r="N68" s="471">
        <v>0</v>
      </c>
      <c r="O68" s="471">
        <f t="shared" si="1"/>
        <v>0</v>
      </c>
      <c r="P68" s="472"/>
      <c r="R68" s="452"/>
      <c r="S68" s="452"/>
      <c r="T68" s="452"/>
      <c r="U68" s="452"/>
      <c r="V68" s="452"/>
      <c r="W68" s="452"/>
      <c r="X68" s="452"/>
      <c r="Y68" s="452"/>
      <c r="Z68" s="452"/>
      <c r="AA68" s="452"/>
      <c r="AB68" s="452"/>
      <c r="AC68" s="452"/>
      <c r="AD68" s="452"/>
      <c r="AE68" s="452"/>
    </row>
    <row r="69" spans="1:31" s="424" customFormat="1" x14ac:dyDescent="0.25">
      <c r="A69" s="467" t="s">
        <v>1117</v>
      </c>
      <c r="B69" s="467" t="s">
        <v>668</v>
      </c>
      <c r="C69" s="467" t="s">
        <v>1646</v>
      </c>
      <c r="D69" s="467" t="s">
        <v>1117</v>
      </c>
      <c r="E69" s="467" t="s">
        <v>830</v>
      </c>
      <c r="F69" s="467" t="s">
        <v>1338</v>
      </c>
      <c r="G69" s="467" t="s">
        <v>1339</v>
      </c>
      <c r="H69" s="484">
        <v>9639</v>
      </c>
      <c r="I69" s="467" t="s">
        <v>1337</v>
      </c>
      <c r="J69" s="484" t="s">
        <v>367</v>
      </c>
      <c r="K69" s="467" t="s">
        <v>1727</v>
      </c>
      <c r="L69" s="471"/>
      <c r="M69" s="471">
        <v>0</v>
      </c>
      <c r="N69" s="471">
        <v>0</v>
      </c>
      <c r="O69" s="471">
        <f t="shared" si="1"/>
        <v>0</v>
      </c>
      <c r="P69" s="472"/>
      <c r="R69" s="452"/>
      <c r="S69" s="452"/>
      <c r="T69" s="452"/>
      <c r="U69" s="452"/>
      <c r="V69" s="452"/>
      <c r="W69" s="452"/>
      <c r="X69" s="452"/>
      <c r="Y69" s="452"/>
      <c r="Z69" s="452"/>
      <c r="AA69" s="452"/>
      <c r="AB69" s="452"/>
      <c r="AC69" s="452"/>
      <c r="AD69" s="452"/>
      <c r="AE69" s="452"/>
    </row>
    <row r="70" spans="1:31" s="424" customFormat="1" x14ac:dyDescent="0.25">
      <c r="A70" s="467" t="s">
        <v>1117</v>
      </c>
      <c r="B70" s="467" t="s">
        <v>668</v>
      </c>
      <c r="C70" s="467" t="s">
        <v>1646</v>
      </c>
      <c r="D70" s="467" t="s">
        <v>1117</v>
      </c>
      <c r="E70" s="467" t="s">
        <v>830</v>
      </c>
      <c r="F70" s="467" t="s">
        <v>1338</v>
      </c>
      <c r="G70" s="467" t="s">
        <v>1339</v>
      </c>
      <c r="H70" s="484">
        <v>9639</v>
      </c>
      <c r="I70" s="467" t="s">
        <v>1337</v>
      </c>
      <c r="J70" s="484" t="s">
        <v>3</v>
      </c>
      <c r="K70" s="467" t="s">
        <v>1728</v>
      </c>
      <c r="L70" s="471"/>
      <c r="M70" s="471">
        <v>0</v>
      </c>
      <c r="N70" s="471">
        <v>0</v>
      </c>
      <c r="O70" s="471">
        <f t="shared" si="1"/>
        <v>0</v>
      </c>
      <c r="P70" s="472"/>
      <c r="R70" s="452"/>
      <c r="S70" s="452"/>
      <c r="T70" s="452"/>
      <c r="U70" s="452"/>
      <c r="V70" s="452"/>
      <c r="W70" s="452"/>
      <c r="X70" s="452"/>
      <c r="Y70" s="452"/>
      <c r="Z70" s="452"/>
      <c r="AA70" s="452"/>
      <c r="AB70" s="452"/>
      <c r="AC70" s="452"/>
      <c r="AD70" s="452"/>
      <c r="AE70" s="452"/>
    </row>
    <row r="71" spans="1:31" s="424" customFormat="1" x14ac:dyDescent="0.25">
      <c r="A71" s="467" t="s">
        <v>1117</v>
      </c>
      <c r="B71" s="467" t="s">
        <v>668</v>
      </c>
      <c r="C71" s="467" t="s">
        <v>1646</v>
      </c>
      <c r="D71" s="467" t="s">
        <v>1117</v>
      </c>
      <c r="E71" s="467" t="s">
        <v>830</v>
      </c>
      <c r="F71" s="467" t="s">
        <v>1338</v>
      </c>
      <c r="G71" s="467" t="s">
        <v>1339</v>
      </c>
      <c r="H71" s="484">
        <v>9639</v>
      </c>
      <c r="I71" s="467" t="s">
        <v>1337</v>
      </c>
      <c r="J71" s="484" t="s">
        <v>1320</v>
      </c>
      <c r="K71" s="467" t="s">
        <v>1734</v>
      </c>
      <c r="L71" s="471"/>
      <c r="M71" s="471">
        <v>0</v>
      </c>
      <c r="N71" s="471">
        <v>0</v>
      </c>
      <c r="O71" s="471">
        <f t="shared" si="1"/>
        <v>0</v>
      </c>
      <c r="P71" s="472"/>
      <c r="R71" s="452"/>
      <c r="S71" s="452"/>
      <c r="T71" s="452"/>
      <c r="U71" s="452"/>
      <c r="V71" s="452"/>
      <c r="W71" s="452"/>
      <c r="X71" s="452"/>
      <c r="Y71" s="452"/>
      <c r="Z71" s="452"/>
      <c r="AA71" s="452"/>
      <c r="AB71" s="452"/>
      <c r="AC71" s="452"/>
      <c r="AD71" s="452"/>
      <c r="AE71" s="452"/>
    </row>
    <row r="72" spans="1:31" s="424" customFormat="1" x14ac:dyDescent="0.25">
      <c r="A72" s="467" t="s">
        <v>1117</v>
      </c>
      <c r="B72" s="467" t="s">
        <v>668</v>
      </c>
      <c r="C72" s="467" t="s">
        <v>1646</v>
      </c>
      <c r="D72" s="467" t="s">
        <v>1117</v>
      </c>
      <c r="E72" s="467" t="s">
        <v>839</v>
      </c>
      <c r="F72" s="467" t="s">
        <v>1341</v>
      </c>
      <c r="G72" s="467" t="s">
        <v>1342</v>
      </c>
      <c r="H72" s="484">
        <v>9640</v>
      </c>
      <c r="I72" s="467" t="s">
        <v>1304</v>
      </c>
      <c r="J72" s="484" t="s">
        <v>1089</v>
      </c>
      <c r="K72" s="467" t="s">
        <v>1825</v>
      </c>
      <c r="L72" s="471"/>
      <c r="M72" s="471">
        <v>0</v>
      </c>
      <c r="N72" s="471">
        <v>0</v>
      </c>
      <c r="O72" s="471">
        <f t="shared" si="1"/>
        <v>0</v>
      </c>
      <c r="P72" s="472"/>
      <c r="R72" s="452"/>
      <c r="S72" s="452"/>
      <c r="T72" s="452"/>
      <c r="U72" s="452"/>
      <c r="V72" s="452"/>
      <c r="W72" s="452"/>
      <c r="X72" s="452"/>
      <c r="Y72" s="452"/>
      <c r="Z72" s="452"/>
      <c r="AA72" s="452"/>
      <c r="AB72" s="452"/>
      <c r="AC72" s="452"/>
      <c r="AD72" s="452"/>
      <c r="AE72" s="452"/>
    </row>
    <row r="73" spans="1:31" s="424" customFormat="1" x14ac:dyDescent="0.25">
      <c r="A73" s="467" t="s">
        <v>1117</v>
      </c>
      <c r="B73" s="467" t="s">
        <v>668</v>
      </c>
      <c r="C73" s="467" t="s">
        <v>1646</v>
      </c>
      <c r="D73" s="467" t="s">
        <v>1117</v>
      </c>
      <c r="E73" s="467" t="s">
        <v>839</v>
      </c>
      <c r="F73" s="467" t="s">
        <v>1341</v>
      </c>
      <c r="G73" s="467" t="s">
        <v>1342</v>
      </c>
      <c r="H73" s="484">
        <v>9640</v>
      </c>
      <c r="I73" s="467" t="s">
        <v>1304</v>
      </c>
      <c r="J73" s="484" t="s">
        <v>347</v>
      </c>
      <c r="K73" s="467" t="s">
        <v>1719</v>
      </c>
      <c r="L73" s="471"/>
      <c r="M73" s="471">
        <v>0</v>
      </c>
      <c r="N73" s="471">
        <v>0</v>
      </c>
      <c r="O73" s="471">
        <f t="shared" si="1"/>
        <v>0</v>
      </c>
      <c r="P73" s="472"/>
      <c r="R73" s="452"/>
      <c r="S73" s="452"/>
      <c r="T73" s="452"/>
      <c r="U73" s="452"/>
      <c r="V73" s="452"/>
      <c r="W73" s="452"/>
      <c r="X73" s="452"/>
      <c r="Y73" s="452"/>
      <c r="Z73" s="452"/>
      <c r="AA73" s="452"/>
      <c r="AB73" s="452"/>
      <c r="AC73" s="452"/>
      <c r="AD73" s="452"/>
      <c r="AE73" s="452"/>
    </row>
    <row r="74" spans="1:31" s="424" customFormat="1" x14ac:dyDescent="0.25">
      <c r="A74" s="467" t="s">
        <v>1117</v>
      </c>
      <c r="B74" s="467" t="s">
        <v>668</v>
      </c>
      <c r="C74" s="467" t="s">
        <v>1646</v>
      </c>
      <c r="D74" s="467" t="s">
        <v>1117</v>
      </c>
      <c r="E74" s="467" t="s">
        <v>839</v>
      </c>
      <c r="F74" s="467" t="s">
        <v>1341</v>
      </c>
      <c r="G74" s="467" t="s">
        <v>1342</v>
      </c>
      <c r="H74" s="484">
        <v>9640</v>
      </c>
      <c r="I74" s="467" t="s">
        <v>1304</v>
      </c>
      <c r="J74" s="484" t="s">
        <v>1848</v>
      </c>
      <c r="K74" s="467" t="s">
        <v>1849</v>
      </c>
      <c r="L74" s="471"/>
      <c r="M74" s="471">
        <v>0</v>
      </c>
      <c r="N74" s="471">
        <v>0</v>
      </c>
      <c r="O74" s="471">
        <f t="shared" si="1"/>
        <v>0</v>
      </c>
      <c r="P74" s="472"/>
      <c r="R74" s="452"/>
      <c r="S74" s="452"/>
      <c r="T74" s="452"/>
      <c r="U74" s="452"/>
      <c r="V74" s="452"/>
      <c r="W74" s="452"/>
      <c r="X74" s="452"/>
      <c r="Y74" s="452"/>
      <c r="Z74" s="452"/>
      <c r="AA74" s="452"/>
      <c r="AB74" s="452"/>
      <c r="AC74" s="452"/>
      <c r="AD74" s="452"/>
      <c r="AE74" s="452"/>
    </row>
    <row r="75" spans="1:31" s="424" customFormat="1" x14ac:dyDescent="0.25">
      <c r="A75" s="467" t="s">
        <v>1117</v>
      </c>
      <c r="B75" s="467" t="s">
        <v>668</v>
      </c>
      <c r="C75" s="467" t="s">
        <v>1646</v>
      </c>
      <c r="D75" s="467" t="s">
        <v>1117</v>
      </c>
      <c r="E75" s="467" t="s">
        <v>839</v>
      </c>
      <c r="F75" s="467" t="s">
        <v>1341</v>
      </c>
      <c r="G75" s="467" t="s">
        <v>1342</v>
      </c>
      <c r="H75" s="484">
        <v>9640</v>
      </c>
      <c r="I75" s="467" t="s">
        <v>1304</v>
      </c>
      <c r="J75" s="484" t="s">
        <v>1096</v>
      </c>
      <c r="K75" s="467" t="s">
        <v>1841</v>
      </c>
      <c r="L75" s="471"/>
      <c r="M75" s="471">
        <v>0</v>
      </c>
      <c r="N75" s="471">
        <v>0</v>
      </c>
      <c r="O75" s="471">
        <f t="shared" si="1"/>
        <v>0</v>
      </c>
      <c r="P75" s="472"/>
      <c r="R75" s="452"/>
      <c r="S75" s="452"/>
      <c r="T75" s="452"/>
      <c r="U75" s="452"/>
      <c r="V75" s="452"/>
      <c r="W75" s="452"/>
      <c r="X75" s="452"/>
      <c r="Y75" s="452"/>
      <c r="Z75" s="452"/>
      <c r="AA75" s="452"/>
      <c r="AB75" s="452"/>
      <c r="AC75" s="452"/>
      <c r="AD75" s="452"/>
      <c r="AE75" s="452"/>
    </row>
    <row r="76" spans="1:31" s="424" customFormat="1" x14ac:dyDescent="0.25">
      <c r="A76" s="467" t="s">
        <v>1117</v>
      </c>
      <c r="B76" s="467" t="s">
        <v>668</v>
      </c>
      <c r="C76" s="467" t="s">
        <v>1646</v>
      </c>
      <c r="D76" s="467" t="s">
        <v>1117</v>
      </c>
      <c r="E76" s="467" t="s">
        <v>839</v>
      </c>
      <c r="F76" s="467" t="s">
        <v>1341</v>
      </c>
      <c r="G76" s="467" t="s">
        <v>1342</v>
      </c>
      <c r="H76" s="484">
        <v>9640</v>
      </c>
      <c r="I76" s="467" t="s">
        <v>1304</v>
      </c>
      <c r="J76" s="484" t="s">
        <v>37</v>
      </c>
      <c r="K76" s="467" t="s">
        <v>1742</v>
      </c>
      <c r="L76" s="471"/>
      <c r="M76" s="471">
        <v>0</v>
      </c>
      <c r="N76" s="471">
        <v>0</v>
      </c>
      <c r="O76" s="471">
        <f t="shared" si="1"/>
        <v>0</v>
      </c>
      <c r="P76" s="472"/>
      <c r="R76" s="452"/>
      <c r="S76" s="452"/>
      <c r="T76" s="452"/>
      <c r="U76" s="452"/>
      <c r="V76" s="452"/>
      <c r="W76" s="452"/>
      <c r="X76" s="452"/>
      <c r="Y76" s="452"/>
      <c r="Z76" s="452"/>
      <c r="AA76" s="452"/>
      <c r="AB76" s="452"/>
      <c r="AC76" s="452"/>
      <c r="AD76" s="452"/>
      <c r="AE76" s="452"/>
    </row>
    <row r="77" spans="1:31" s="424" customFormat="1" x14ac:dyDescent="0.25">
      <c r="A77" s="467" t="s">
        <v>1117</v>
      </c>
      <c r="B77" s="467" t="s">
        <v>668</v>
      </c>
      <c r="C77" s="467" t="s">
        <v>1646</v>
      </c>
      <c r="D77" s="467" t="s">
        <v>1117</v>
      </c>
      <c r="E77" s="467" t="s">
        <v>839</v>
      </c>
      <c r="F77" s="467" t="s">
        <v>1341</v>
      </c>
      <c r="G77" s="467" t="s">
        <v>1342</v>
      </c>
      <c r="H77" s="484">
        <v>9640</v>
      </c>
      <c r="I77" s="467" t="s">
        <v>1304</v>
      </c>
      <c r="J77" s="484" t="s">
        <v>41</v>
      </c>
      <c r="K77" s="467" t="s">
        <v>1743</v>
      </c>
      <c r="L77" s="471"/>
      <c r="M77" s="471">
        <v>0</v>
      </c>
      <c r="N77" s="471">
        <v>0</v>
      </c>
      <c r="O77" s="471">
        <f t="shared" si="1"/>
        <v>0</v>
      </c>
      <c r="P77" s="472"/>
      <c r="R77" s="452"/>
      <c r="S77" s="452"/>
      <c r="T77" s="452"/>
      <c r="U77" s="452"/>
      <c r="V77" s="452"/>
      <c r="W77" s="452"/>
      <c r="X77" s="452"/>
      <c r="Y77" s="452"/>
      <c r="Z77" s="452"/>
      <c r="AA77" s="452"/>
      <c r="AB77" s="452"/>
      <c r="AC77" s="452"/>
      <c r="AD77" s="452"/>
      <c r="AE77" s="452"/>
    </row>
    <row r="78" spans="1:31" s="424" customFormat="1" x14ac:dyDescent="0.25">
      <c r="A78" s="467" t="s">
        <v>1117</v>
      </c>
      <c r="B78" s="467" t="s">
        <v>668</v>
      </c>
      <c r="C78" s="467" t="s">
        <v>1646</v>
      </c>
      <c r="D78" s="467" t="s">
        <v>1117</v>
      </c>
      <c r="E78" s="467" t="s">
        <v>839</v>
      </c>
      <c r="F78" s="467" t="s">
        <v>1341</v>
      </c>
      <c r="G78" s="467" t="s">
        <v>1342</v>
      </c>
      <c r="H78" s="484">
        <v>9640</v>
      </c>
      <c r="I78" s="467" t="s">
        <v>1304</v>
      </c>
      <c r="J78" s="484" t="s">
        <v>1097</v>
      </c>
      <c r="K78" s="467" t="s">
        <v>1842</v>
      </c>
      <c r="L78" s="471"/>
      <c r="M78" s="471">
        <v>0</v>
      </c>
      <c r="N78" s="471">
        <v>0</v>
      </c>
      <c r="O78" s="471">
        <f t="shared" si="1"/>
        <v>0</v>
      </c>
      <c r="P78" s="472"/>
      <c r="R78" s="452"/>
      <c r="S78" s="452"/>
      <c r="T78" s="452"/>
      <c r="U78" s="452"/>
      <c r="V78" s="452"/>
      <c r="W78" s="452"/>
      <c r="X78" s="452"/>
      <c r="Y78" s="452"/>
      <c r="Z78" s="452"/>
      <c r="AA78" s="452"/>
      <c r="AB78" s="452"/>
      <c r="AC78" s="452"/>
      <c r="AD78" s="452"/>
      <c r="AE78" s="452"/>
    </row>
    <row r="79" spans="1:31" s="424" customFormat="1" x14ac:dyDescent="0.25">
      <c r="A79" s="467" t="s">
        <v>1117</v>
      </c>
      <c r="B79" s="467" t="s">
        <v>668</v>
      </c>
      <c r="C79" s="467" t="s">
        <v>1646</v>
      </c>
      <c r="D79" s="467" t="s">
        <v>1117</v>
      </c>
      <c r="E79" s="467" t="s">
        <v>839</v>
      </c>
      <c r="F79" s="467" t="s">
        <v>469</v>
      </c>
      <c r="G79" s="467" t="s">
        <v>1340</v>
      </c>
      <c r="H79" s="484">
        <v>9640</v>
      </c>
      <c r="I79" s="467" t="s">
        <v>1304</v>
      </c>
      <c r="J79" s="484" t="s">
        <v>308</v>
      </c>
      <c r="K79" s="467" t="s">
        <v>1691</v>
      </c>
      <c r="L79" s="471"/>
      <c r="M79" s="471">
        <v>0</v>
      </c>
      <c r="N79" s="471">
        <v>0</v>
      </c>
      <c r="O79" s="471">
        <f t="shared" si="1"/>
        <v>0</v>
      </c>
      <c r="P79" s="472"/>
      <c r="R79" s="452"/>
      <c r="S79" s="452"/>
      <c r="T79" s="452"/>
      <c r="U79" s="452"/>
      <c r="V79" s="452"/>
      <c r="W79" s="452"/>
      <c r="X79" s="452"/>
      <c r="Y79" s="452"/>
      <c r="Z79" s="452"/>
      <c r="AA79" s="452"/>
      <c r="AB79" s="452"/>
      <c r="AC79" s="452"/>
      <c r="AD79" s="452"/>
      <c r="AE79" s="452"/>
    </row>
    <row r="80" spans="1:31" s="424" customFormat="1" x14ac:dyDescent="0.25">
      <c r="A80" s="467" t="s">
        <v>1117</v>
      </c>
      <c r="B80" s="467" t="s">
        <v>668</v>
      </c>
      <c r="C80" s="467" t="s">
        <v>1646</v>
      </c>
      <c r="D80" s="467" t="s">
        <v>1117</v>
      </c>
      <c r="E80" s="467" t="s">
        <v>839</v>
      </c>
      <c r="F80" s="467" t="s">
        <v>1015</v>
      </c>
      <c r="G80" s="467" t="s">
        <v>1300</v>
      </c>
      <c r="H80" s="484">
        <v>9208</v>
      </c>
      <c r="I80" s="467" t="s">
        <v>1325</v>
      </c>
      <c r="J80" s="484" t="s">
        <v>367</v>
      </c>
      <c r="K80" s="467" t="s">
        <v>1727</v>
      </c>
      <c r="L80" s="471"/>
      <c r="M80" s="471">
        <v>0</v>
      </c>
      <c r="N80" s="471">
        <v>0</v>
      </c>
      <c r="O80" s="471">
        <f t="shared" si="1"/>
        <v>0</v>
      </c>
      <c r="P80" s="472"/>
      <c r="R80" s="452"/>
      <c r="S80" s="452"/>
      <c r="T80" s="452"/>
      <c r="U80" s="452"/>
      <c r="V80" s="452"/>
      <c r="W80" s="452"/>
      <c r="X80" s="452"/>
      <c r="Y80" s="452"/>
      <c r="Z80" s="452"/>
      <c r="AA80" s="452"/>
      <c r="AB80" s="452"/>
      <c r="AC80" s="452"/>
      <c r="AD80" s="452"/>
      <c r="AE80" s="452"/>
    </row>
    <row r="81" spans="1:31" s="424" customFormat="1" x14ac:dyDescent="0.25">
      <c r="A81" s="467" t="s">
        <v>1117</v>
      </c>
      <c r="B81" s="467" t="s">
        <v>668</v>
      </c>
      <c r="C81" s="467" t="s">
        <v>1646</v>
      </c>
      <c r="D81" s="467" t="s">
        <v>1117</v>
      </c>
      <c r="E81" s="467" t="s">
        <v>839</v>
      </c>
      <c r="F81" s="467" t="s">
        <v>1015</v>
      </c>
      <c r="G81" s="467" t="s">
        <v>1300</v>
      </c>
      <c r="H81" s="484">
        <v>9208</v>
      </c>
      <c r="I81" s="467" t="s">
        <v>1325</v>
      </c>
      <c r="J81" s="484" t="s">
        <v>1301</v>
      </c>
      <c r="K81" s="467" t="s">
        <v>1729</v>
      </c>
      <c r="L81" s="471"/>
      <c r="M81" s="471">
        <v>0</v>
      </c>
      <c r="N81" s="471">
        <v>0</v>
      </c>
      <c r="O81" s="471">
        <f t="shared" si="1"/>
        <v>0</v>
      </c>
      <c r="P81" s="472"/>
      <c r="R81" s="452"/>
      <c r="S81" s="452"/>
      <c r="T81" s="452"/>
      <c r="U81" s="452"/>
      <c r="V81" s="452"/>
      <c r="W81" s="452"/>
      <c r="X81" s="452"/>
      <c r="Y81" s="452"/>
      <c r="Z81" s="452"/>
      <c r="AA81" s="452"/>
      <c r="AB81" s="452"/>
      <c r="AC81" s="452"/>
      <c r="AD81" s="452"/>
      <c r="AE81" s="452"/>
    </row>
    <row r="82" spans="1:31" s="424" customFormat="1" x14ac:dyDescent="0.25">
      <c r="A82" s="467" t="s">
        <v>1117</v>
      </c>
      <c r="B82" s="467" t="s">
        <v>668</v>
      </c>
      <c r="C82" s="467" t="s">
        <v>1646</v>
      </c>
      <c r="D82" s="467" t="s">
        <v>1117</v>
      </c>
      <c r="E82" s="467" t="s">
        <v>839</v>
      </c>
      <c r="F82" s="467" t="s">
        <v>1015</v>
      </c>
      <c r="G82" s="467" t="s">
        <v>1300</v>
      </c>
      <c r="H82" s="484">
        <v>9208</v>
      </c>
      <c r="I82" s="467" t="s">
        <v>1325</v>
      </c>
      <c r="J82" s="484" t="s">
        <v>1303</v>
      </c>
      <c r="K82" s="467" t="s">
        <v>1732</v>
      </c>
      <c r="L82" s="471"/>
      <c r="M82" s="471">
        <v>180</v>
      </c>
      <c r="N82" s="471">
        <v>0</v>
      </c>
      <c r="O82" s="471">
        <f t="shared" si="1"/>
        <v>0</v>
      </c>
      <c r="P82" s="472"/>
      <c r="R82" s="452"/>
      <c r="S82" s="452"/>
      <c r="T82" s="452"/>
      <c r="U82" s="452"/>
      <c r="V82" s="452"/>
      <c r="W82" s="452"/>
      <c r="X82" s="452"/>
      <c r="Y82" s="452"/>
      <c r="Z82" s="452"/>
      <c r="AA82" s="452"/>
      <c r="AB82" s="452"/>
      <c r="AC82" s="452"/>
      <c r="AD82" s="452"/>
      <c r="AE82" s="452"/>
    </row>
    <row r="83" spans="1:31" s="424" customFormat="1" x14ac:dyDescent="0.25">
      <c r="A83" s="467" t="s">
        <v>1117</v>
      </c>
      <c r="B83" s="467" t="s">
        <v>668</v>
      </c>
      <c r="C83" s="467" t="s">
        <v>1646</v>
      </c>
      <c r="D83" s="467" t="s">
        <v>1117</v>
      </c>
      <c r="E83" s="467" t="s">
        <v>839</v>
      </c>
      <c r="F83" s="467" t="s">
        <v>1015</v>
      </c>
      <c r="G83" s="467" t="s">
        <v>1300</v>
      </c>
      <c r="H83" s="484">
        <v>9208</v>
      </c>
      <c r="I83" s="467" t="s">
        <v>1325</v>
      </c>
      <c r="J83" s="484" t="s">
        <v>7</v>
      </c>
      <c r="K83" s="467" t="s">
        <v>1733</v>
      </c>
      <c r="L83" s="471"/>
      <c r="M83" s="471">
        <v>0</v>
      </c>
      <c r="N83" s="471">
        <v>0</v>
      </c>
      <c r="O83" s="471">
        <f t="shared" si="1"/>
        <v>0</v>
      </c>
      <c r="P83" s="472"/>
      <c r="R83" s="452"/>
      <c r="S83" s="452"/>
      <c r="T83" s="452"/>
      <c r="U83" s="452"/>
      <c r="V83" s="452"/>
      <c r="W83" s="452"/>
      <c r="X83" s="452"/>
      <c r="Y83" s="452"/>
      <c r="Z83" s="452"/>
      <c r="AA83" s="452"/>
      <c r="AB83" s="452"/>
      <c r="AC83" s="452"/>
      <c r="AD83" s="452"/>
      <c r="AE83" s="452"/>
    </row>
    <row r="84" spans="1:31" s="424" customFormat="1" x14ac:dyDescent="0.25">
      <c r="A84" s="467" t="s">
        <v>1117</v>
      </c>
      <c r="B84" s="467" t="s">
        <v>668</v>
      </c>
      <c r="C84" s="467" t="s">
        <v>1646</v>
      </c>
      <c r="D84" s="467" t="s">
        <v>1117</v>
      </c>
      <c r="E84" s="467" t="s">
        <v>839</v>
      </c>
      <c r="F84" s="467" t="s">
        <v>1015</v>
      </c>
      <c r="G84" s="467" t="s">
        <v>1300</v>
      </c>
      <c r="H84" s="484">
        <v>9208</v>
      </c>
      <c r="I84" s="467" t="s">
        <v>1325</v>
      </c>
      <c r="J84" s="484" t="s">
        <v>1320</v>
      </c>
      <c r="K84" s="467" t="s">
        <v>1734</v>
      </c>
      <c r="L84" s="471"/>
      <c r="M84" s="471">
        <v>0</v>
      </c>
      <c r="N84" s="471">
        <v>0</v>
      </c>
      <c r="O84" s="471">
        <f t="shared" si="1"/>
        <v>0</v>
      </c>
      <c r="P84" s="472"/>
      <c r="R84" s="452"/>
      <c r="S84" s="452"/>
      <c r="T84" s="452"/>
      <c r="U84" s="452"/>
      <c r="V84" s="452"/>
      <c r="W84" s="452"/>
      <c r="X84" s="452"/>
      <c r="Y84" s="452"/>
      <c r="Z84" s="452"/>
      <c r="AA84" s="452"/>
      <c r="AB84" s="452"/>
      <c r="AC84" s="452"/>
      <c r="AD84" s="452"/>
      <c r="AE84" s="452"/>
    </row>
    <row r="85" spans="1:31" s="424" customFormat="1" x14ac:dyDescent="0.25">
      <c r="A85" s="467" t="s">
        <v>1117</v>
      </c>
      <c r="B85" s="467" t="s">
        <v>668</v>
      </c>
      <c r="C85" s="467" t="s">
        <v>1646</v>
      </c>
      <c r="D85" s="467" t="s">
        <v>1117</v>
      </c>
      <c r="E85" s="467" t="s">
        <v>839</v>
      </c>
      <c r="F85" s="467" t="s">
        <v>1015</v>
      </c>
      <c r="G85" s="467" t="s">
        <v>1300</v>
      </c>
      <c r="H85" s="484">
        <v>9208</v>
      </c>
      <c r="I85" s="467" t="s">
        <v>1325</v>
      </c>
      <c r="J85" s="484" t="s">
        <v>11</v>
      </c>
      <c r="K85" s="467" t="s">
        <v>1735</v>
      </c>
      <c r="L85" s="471"/>
      <c r="M85" s="471">
        <v>0</v>
      </c>
      <c r="N85" s="471">
        <v>0</v>
      </c>
      <c r="O85" s="471">
        <f t="shared" si="1"/>
        <v>0</v>
      </c>
      <c r="P85" s="472"/>
      <c r="R85" s="452"/>
      <c r="S85" s="452"/>
      <c r="T85" s="452"/>
      <c r="U85" s="452"/>
      <c r="V85" s="452"/>
      <c r="W85" s="452"/>
      <c r="X85" s="452"/>
      <c r="Y85" s="452"/>
      <c r="Z85" s="452"/>
      <c r="AA85" s="452"/>
      <c r="AB85" s="452"/>
      <c r="AC85" s="452"/>
      <c r="AD85" s="452"/>
      <c r="AE85" s="452"/>
    </row>
    <row r="86" spans="1:31" s="424" customFormat="1" x14ac:dyDescent="0.25">
      <c r="A86" s="467" t="s">
        <v>1117</v>
      </c>
      <c r="B86" s="467" t="s">
        <v>668</v>
      </c>
      <c r="C86" s="467" t="s">
        <v>1646</v>
      </c>
      <c r="D86" s="467" t="s">
        <v>1117</v>
      </c>
      <c r="E86" s="467" t="s">
        <v>839</v>
      </c>
      <c r="F86" s="467" t="s">
        <v>1015</v>
      </c>
      <c r="G86" s="467" t="s">
        <v>1300</v>
      </c>
      <c r="H86" s="484">
        <v>9208</v>
      </c>
      <c r="I86" s="467" t="s">
        <v>1325</v>
      </c>
      <c r="J86" s="484" t="s">
        <v>1229</v>
      </c>
      <c r="K86" s="467" t="s">
        <v>1737</v>
      </c>
      <c r="L86" s="471"/>
      <c r="M86" s="471">
        <v>0</v>
      </c>
      <c r="N86" s="471">
        <v>0</v>
      </c>
      <c r="O86" s="471">
        <f t="shared" si="1"/>
        <v>0</v>
      </c>
      <c r="P86" s="472"/>
      <c r="R86" s="452"/>
      <c r="S86" s="452"/>
      <c r="T86" s="452"/>
      <c r="U86" s="452"/>
      <c r="V86" s="452"/>
      <c r="W86" s="452"/>
      <c r="X86" s="452"/>
      <c r="Y86" s="452"/>
      <c r="Z86" s="452"/>
      <c r="AA86" s="452"/>
      <c r="AB86" s="452"/>
      <c r="AC86" s="452"/>
      <c r="AD86" s="452"/>
      <c r="AE86" s="452"/>
    </row>
    <row r="87" spans="1:31" s="424" customFormat="1" x14ac:dyDescent="0.25">
      <c r="A87" s="467" t="s">
        <v>1117</v>
      </c>
      <c r="B87" s="467" t="s">
        <v>668</v>
      </c>
      <c r="C87" s="467" t="s">
        <v>1646</v>
      </c>
      <c r="D87" s="467" t="s">
        <v>1117</v>
      </c>
      <c r="E87" s="467" t="s">
        <v>839</v>
      </c>
      <c r="F87" s="467" t="s">
        <v>1015</v>
      </c>
      <c r="G87" s="467" t="s">
        <v>1300</v>
      </c>
      <c r="H87" s="484">
        <v>9331</v>
      </c>
      <c r="I87" s="467" t="s">
        <v>1299</v>
      </c>
      <c r="J87" s="484" t="s">
        <v>365</v>
      </c>
      <c r="K87" s="467" t="s">
        <v>1726</v>
      </c>
      <c r="L87" s="471"/>
      <c r="M87" s="471">
        <v>0</v>
      </c>
      <c r="N87" s="471">
        <v>0</v>
      </c>
      <c r="O87" s="471">
        <f t="shared" si="1"/>
        <v>0</v>
      </c>
      <c r="P87" s="472"/>
      <c r="R87" s="452"/>
      <c r="S87" s="452"/>
      <c r="T87" s="452"/>
      <c r="U87" s="452"/>
      <c r="V87" s="452"/>
      <c r="W87" s="452"/>
      <c r="X87" s="452"/>
      <c r="Y87" s="452"/>
      <c r="Z87" s="452"/>
      <c r="AA87" s="452"/>
      <c r="AB87" s="452"/>
      <c r="AC87" s="452"/>
      <c r="AD87" s="452"/>
      <c r="AE87" s="452"/>
    </row>
    <row r="88" spans="1:31" s="424" customFormat="1" x14ac:dyDescent="0.25">
      <c r="A88" s="467" t="s">
        <v>1117</v>
      </c>
      <c r="B88" s="467" t="s">
        <v>668</v>
      </c>
      <c r="C88" s="467" t="s">
        <v>1646</v>
      </c>
      <c r="D88" s="467" t="s">
        <v>1117</v>
      </c>
      <c r="E88" s="467" t="s">
        <v>839</v>
      </c>
      <c r="F88" s="467" t="s">
        <v>1015</v>
      </c>
      <c r="G88" s="467" t="s">
        <v>1300</v>
      </c>
      <c r="H88" s="484">
        <v>9331</v>
      </c>
      <c r="I88" s="467" t="s">
        <v>1299</v>
      </c>
      <c r="J88" s="484" t="s">
        <v>367</v>
      </c>
      <c r="K88" s="467" t="s">
        <v>1727</v>
      </c>
      <c r="L88" s="471"/>
      <c r="M88" s="471">
        <v>0</v>
      </c>
      <c r="N88" s="471">
        <v>0</v>
      </c>
      <c r="O88" s="471">
        <f t="shared" si="1"/>
        <v>0</v>
      </c>
      <c r="P88" s="472"/>
      <c r="R88" s="452"/>
      <c r="S88" s="452"/>
      <c r="T88" s="452"/>
      <c r="U88" s="452"/>
      <c r="V88" s="452"/>
      <c r="W88" s="452"/>
      <c r="X88" s="452"/>
      <c r="Y88" s="452"/>
      <c r="Z88" s="452"/>
      <c r="AA88" s="452"/>
      <c r="AB88" s="452"/>
      <c r="AC88" s="452"/>
      <c r="AD88" s="452"/>
      <c r="AE88" s="452"/>
    </row>
    <row r="89" spans="1:31" s="424" customFormat="1" x14ac:dyDescent="0.25">
      <c r="A89" s="467" t="s">
        <v>1117</v>
      </c>
      <c r="B89" s="467" t="s">
        <v>668</v>
      </c>
      <c r="C89" s="467" t="s">
        <v>1646</v>
      </c>
      <c r="D89" s="467" t="s">
        <v>1117</v>
      </c>
      <c r="E89" s="467" t="s">
        <v>839</v>
      </c>
      <c r="F89" s="467" t="s">
        <v>1015</v>
      </c>
      <c r="G89" s="467" t="s">
        <v>1300</v>
      </c>
      <c r="H89" s="484">
        <v>9331</v>
      </c>
      <c r="I89" s="467" t="s">
        <v>1299</v>
      </c>
      <c r="J89" s="484" t="s">
        <v>3</v>
      </c>
      <c r="K89" s="467" t="s">
        <v>1728</v>
      </c>
      <c r="L89" s="471"/>
      <c r="M89" s="471">
        <v>0</v>
      </c>
      <c r="N89" s="471">
        <v>0</v>
      </c>
      <c r="O89" s="471">
        <f t="shared" si="1"/>
        <v>0</v>
      </c>
      <c r="P89" s="472"/>
      <c r="R89" s="452"/>
      <c r="S89" s="452"/>
      <c r="T89" s="452"/>
      <c r="U89" s="452"/>
      <c r="V89" s="452"/>
      <c r="W89" s="452"/>
      <c r="X89" s="452"/>
      <c r="Y89" s="452"/>
      <c r="Z89" s="452"/>
      <c r="AA89" s="452"/>
      <c r="AB89" s="452"/>
      <c r="AC89" s="452"/>
      <c r="AD89" s="452"/>
      <c r="AE89" s="452"/>
    </row>
    <row r="90" spans="1:31" s="424" customFormat="1" x14ac:dyDescent="0.25">
      <c r="A90" s="467" t="s">
        <v>1117</v>
      </c>
      <c r="B90" s="467" t="s">
        <v>668</v>
      </c>
      <c r="C90" s="467" t="s">
        <v>1646</v>
      </c>
      <c r="D90" s="467" t="s">
        <v>1117</v>
      </c>
      <c r="E90" s="467" t="s">
        <v>839</v>
      </c>
      <c r="F90" s="467" t="s">
        <v>1015</v>
      </c>
      <c r="G90" s="467" t="s">
        <v>1300</v>
      </c>
      <c r="H90" s="484">
        <v>9331</v>
      </c>
      <c r="I90" s="467" t="s">
        <v>1299</v>
      </c>
      <c r="J90" s="484" t="s">
        <v>1301</v>
      </c>
      <c r="K90" s="467" t="s">
        <v>1729</v>
      </c>
      <c r="L90" s="471"/>
      <c r="M90" s="471">
        <v>778</v>
      </c>
      <c r="N90" s="471">
        <v>0</v>
      </c>
      <c r="O90" s="471">
        <f t="shared" si="1"/>
        <v>0</v>
      </c>
      <c r="P90" s="472"/>
      <c r="R90" s="452"/>
      <c r="S90" s="452"/>
      <c r="T90" s="452"/>
      <c r="U90" s="452"/>
      <c r="V90" s="452"/>
      <c r="W90" s="452"/>
      <c r="X90" s="452"/>
      <c r="Y90" s="452"/>
      <c r="Z90" s="452"/>
      <c r="AA90" s="452"/>
      <c r="AB90" s="452"/>
      <c r="AC90" s="452"/>
      <c r="AD90" s="452"/>
      <c r="AE90" s="452"/>
    </row>
    <row r="91" spans="1:31" s="424" customFormat="1" x14ac:dyDescent="0.25">
      <c r="A91" s="467" t="s">
        <v>1117</v>
      </c>
      <c r="B91" s="467" t="s">
        <v>668</v>
      </c>
      <c r="C91" s="467" t="s">
        <v>1646</v>
      </c>
      <c r="D91" s="467" t="s">
        <v>1117</v>
      </c>
      <c r="E91" s="467" t="s">
        <v>839</v>
      </c>
      <c r="F91" s="467" t="s">
        <v>1015</v>
      </c>
      <c r="G91" s="467" t="s">
        <v>1300</v>
      </c>
      <c r="H91" s="484">
        <v>9331</v>
      </c>
      <c r="I91" s="467" t="s">
        <v>1299</v>
      </c>
      <c r="J91" s="484" t="s">
        <v>1302</v>
      </c>
      <c r="K91" s="467" t="s">
        <v>1731</v>
      </c>
      <c r="L91" s="471"/>
      <c r="M91" s="471">
        <v>0</v>
      </c>
      <c r="N91" s="471">
        <v>0</v>
      </c>
      <c r="O91" s="471">
        <f t="shared" si="1"/>
        <v>0</v>
      </c>
      <c r="P91" s="472"/>
      <c r="R91" s="452"/>
      <c r="S91" s="452"/>
      <c r="T91" s="452"/>
      <c r="U91" s="452"/>
      <c r="V91" s="452"/>
      <c r="W91" s="452"/>
      <c r="X91" s="452"/>
      <c r="Y91" s="452"/>
      <c r="Z91" s="452"/>
      <c r="AA91" s="452"/>
      <c r="AB91" s="452"/>
      <c r="AC91" s="452"/>
      <c r="AD91" s="452"/>
      <c r="AE91" s="452"/>
    </row>
    <row r="92" spans="1:31" s="424" customFormat="1" x14ac:dyDescent="0.25">
      <c r="A92" s="467" t="s">
        <v>1117</v>
      </c>
      <c r="B92" s="467" t="s">
        <v>668</v>
      </c>
      <c r="C92" s="467" t="s">
        <v>1646</v>
      </c>
      <c r="D92" s="467" t="s">
        <v>1117</v>
      </c>
      <c r="E92" s="467" t="s">
        <v>839</v>
      </c>
      <c r="F92" s="467" t="s">
        <v>1015</v>
      </c>
      <c r="G92" s="467" t="s">
        <v>1300</v>
      </c>
      <c r="H92" s="484">
        <v>9331</v>
      </c>
      <c r="I92" s="467" t="s">
        <v>1299</v>
      </c>
      <c r="J92" s="484" t="s">
        <v>1303</v>
      </c>
      <c r="K92" s="467" t="s">
        <v>1732</v>
      </c>
      <c r="L92" s="471"/>
      <c r="M92" s="471">
        <v>600</v>
      </c>
      <c r="N92" s="471">
        <v>0</v>
      </c>
      <c r="O92" s="471">
        <f t="shared" si="1"/>
        <v>0</v>
      </c>
      <c r="P92" s="472"/>
      <c r="R92" s="452"/>
      <c r="S92" s="452"/>
      <c r="T92" s="452"/>
      <c r="U92" s="452"/>
      <c r="V92" s="452"/>
      <c r="W92" s="452"/>
      <c r="X92" s="452"/>
      <c r="Y92" s="452"/>
      <c r="Z92" s="452"/>
      <c r="AA92" s="452"/>
      <c r="AB92" s="452"/>
      <c r="AC92" s="452"/>
      <c r="AD92" s="452"/>
      <c r="AE92" s="452"/>
    </row>
    <row r="93" spans="1:31" s="424" customFormat="1" x14ac:dyDescent="0.25">
      <c r="A93" s="467" t="s">
        <v>1117</v>
      </c>
      <c r="B93" s="467" t="s">
        <v>668</v>
      </c>
      <c r="C93" s="467" t="s">
        <v>1646</v>
      </c>
      <c r="D93" s="467" t="s">
        <v>1117</v>
      </c>
      <c r="E93" s="467" t="s">
        <v>839</v>
      </c>
      <c r="F93" s="467" t="s">
        <v>1015</v>
      </c>
      <c r="G93" s="467" t="s">
        <v>1300</v>
      </c>
      <c r="H93" s="484">
        <v>9331</v>
      </c>
      <c r="I93" s="467" t="s">
        <v>1299</v>
      </c>
      <c r="J93" s="484" t="s">
        <v>1358</v>
      </c>
      <c r="K93" s="467" t="s">
        <v>1359</v>
      </c>
      <c r="L93" s="471"/>
      <c r="M93" s="471">
        <v>0</v>
      </c>
      <c r="N93" s="471">
        <v>0</v>
      </c>
      <c r="O93" s="471">
        <f t="shared" si="1"/>
        <v>0</v>
      </c>
      <c r="P93" s="472"/>
      <c r="R93" s="452"/>
      <c r="S93" s="452"/>
      <c r="T93" s="452"/>
      <c r="U93" s="452"/>
      <c r="V93" s="452"/>
      <c r="W93" s="452"/>
      <c r="X93" s="452"/>
      <c r="Y93" s="452"/>
      <c r="Z93" s="452"/>
      <c r="AA93" s="452"/>
      <c r="AB93" s="452"/>
      <c r="AC93" s="452"/>
      <c r="AD93" s="452"/>
      <c r="AE93" s="452"/>
    </row>
    <row r="94" spans="1:31" s="424" customFormat="1" x14ac:dyDescent="0.25">
      <c r="A94" s="467" t="s">
        <v>1117</v>
      </c>
      <c r="B94" s="467" t="s">
        <v>668</v>
      </c>
      <c r="C94" s="467" t="s">
        <v>1646</v>
      </c>
      <c r="D94" s="467" t="s">
        <v>1117</v>
      </c>
      <c r="E94" s="467" t="s">
        <v>839</v>
      </c>
      <c r="F94" s="467" t="s">
        <v>1015</v>
      </c>
      <c r="G94" s="467" t="s">
        <v>1300</v>
      </c>
      <c r="H94" s="484">
        <v>9331</v>
      </c>
      <c r="I94" s="467" t="s">
        <v>1299</v>
      </c>
      <c r="J94" s="484" t="s">
        <v>7</v>
      </c>
      <c r="K94" s="467" t="s">
        <v>1733</v>
      </c>
      <c r="L94" s="471"/>
      <c r="M94" s="471">
        <v>0</v>
      </c>
      <c r="N94" s="471">
        <v>0</v>
      </c>
      <c r="O94" s="471">
        <f t="shared" si="1"/>
        <v>0</v>
      </c>
      <c r="P94" s="472"/>
      <c r="R94" s="452"/>
      <c r="S94" s="452"/>
      <c r="T94" s="452"/>
      <c r="U94" s="452"/>
      <c r="V94" s="452"/>
      <c r="W94" s="452"/>
      <c r="X94" s="452"/>
      <c r="Y94" s="452"/>
      <c r="Z94" s="452"/>
      <c r="AA94" s="452"/>
      <c r="AB94" s="452"/>
      <c r="AC94" s="452"/>
      <c r="AD94" s="452"/>
      <c r="AE94" s="452"/>
    </row>
    <row r="95" spans="1:31" s="424" customFormat="1" x14ac:dyDescent="0.25">
      <c r="A95" s="467" t="s">
        <v>1117</v>
      </c>
      <c r="B95" s="467" t="s">
        <v>668</v>
      </c>
      <c r="C95" s="467" t="s">
        <v>1646</v>
      </c>
      <c r="D95" s="467" t="s">
        <v>1117</v>
      </c>
      <c r="E95" s="467" t="s">
        <v>839</v>
      </c>
      <c r="F95" s="467" t="s">
        <v>1015</v>
      </c>
      <c r="G95" s="467" t="s">
        <v>1300</v>
      </c>
      <c r="H95" s="484">
        <v>9331</v>
      </c>
      <c r="I95" s="467" t="s">
        <v>1299</v>
      </c>
      <c r="J95" s="484" t="s">
        <v>1320</v>
      </c>
      <c r="K95" s="467" t="s">
        <v>1734</v>
      </c>
      <c r="L95" s="471"/>
      <c r="M95" s="471">
        <v>0</v>
      </c>
      <c r="N95" s="471">
        <v>0</v>
      </c>
      <c r="O95" s="471">
        <f t="shared" si="1"/>
        <v>0</v>
      </c>
      <c r="P95" s="472"/>
      <c r="R95" s="452"/>
      <c r="S95" s="452"/>
      <c r="T95" s="452"/>
      <c r="U95" s="452"/>
      <c r="V95" s="452"/>
      <c r="W95" s="452"/>
      <c r="X95" s="452"/>
      <c r="Y95" s="452"/>
      <c r="Z95" s="452"/>
      <c r="AA95" s="452"/>
      <c r="AB95" s="452"/>
      <c r="AC95" s="452"/>
      <c r="AD95" s="452"/>
      <c r="AE95" s="452"/>
    </row>
    <row r="96" spans="1:31" s="424" customFormat="1" x14ac:dyDescent="0.25">
      <c r="A96" s="467" t="s">
        <v>1117</v>
      </c>
      <c r="B96" s="467" t="s">
        <v>668</v>
      </c>
      <c r="C96" s="467" t="s">
        <v>1646</v>
      </c>
      <c r="D96" s="467" t="s">
        <v>1117</v>
      </c>
      <c r="E96" s="467" t="s">
        <v>839</v>
      </c>
      <c r="F96" s="467" t="s">
        <v>1015</v>
      </c>
      <c r="G96" s="467" t="s">
        <v>1300</v>
      </c>
      <c r="H96" s="484">
        <v>9331</v>
      </c>
      <c r="I96" s="467" t="s">
        <v>1299</v>
      </c>
      <c r="J96" s="484" t="s">
        <v>11</v>
      </c>
      <c r="K96" s="467" t="s">
        <v>1735</v>
      </c>
      <c r="L96" s="471"/>
      <c r="M96" s="471">
        <v>0</v>
      </c>
      <c r="N96" s="471">
        <v>0</v>
      </c>
      <c r="O96" s="471">
        <f t="shared" si="1"/>
        <v>0</v>
      </c>
      <c r="P96" s="472"/>
      <c r="R96" s="452"/>
      <c r="S96" s="452"/>
      <c r="T96" s="452"/>
      <c r="U96" s="452"/>
      <c r="V96" s="452"/>
      <c r="W96" s="452"/>
      <c r="X96" s="452"/>
      <c r="Y96" s="452"/>
      <c r="Z96" s="452"/>
      <c r="AA96" s="452"/>
      <c r="AB96" s="452"/>
      <c r="AC96" s="452"/>
      <c r="AD96" s="452"/>
      <c r="AE96" s="452"/>
    </row>
    <row r="97" spans="1:31" s="424" customFormat="1" x14ac:dyDescent="0.25">
      <c r="A97" s="467" t="s">
        <v>1117</v>
      </c>
      <c r="B97" s="467" t="s">
        <v>668</v>
      </c>
      <c r="C97" s="467" t="s">
        <v>1646</v>
      </c>
      <c r="D97" s="467" t="s">
        <v>1117</v>
      </c>
      <c r="E97" s="467" t="s">
        <v>839</v>
      </c>
      <c r="F97" s="467" t="s">
        <v>1015</v>
      </c>
      <c r="G97" s="467" t="s">
        <v>1300</v>
      </c>
      <c r="H97" s="484">
        <v>9331</v>
      </c>
      <c r="I97" s="467" t="s">
        <v>1299</v>
      </c>
      <c r="J97" s="484" t="s">
        <v>1229</v>
      </c>
      <c r="K97" s="467" t="s">
        <v>1737</v>
      </c>
      <c r="L97" s="471"/>
      <c r="M97" s="471">
        <v>0</v>
      </c>
      <c r="N97" s="471">
        <v>0</v>
      </c>
      <c r="O97" s="471">
        <f t="shared" si="1"/>
        <v>0</v>
      </c>
      <c r="P97" s="472"/>
      <c r="R97" s="452"/>
      <c r="S97" s="452"/>
      <c r="T97" s="452"/>
      <c r="U97" s="452"/>
      <c r="V97" s="452"/>
      <c r="W97" s="452"/>
      <c r="X97" s="452"/>
      <c r="Y97" s="452"/>
      <c r="Z97" s="452"/>
      <c r="AA97" s="452"/>
      <c r="AB97" s="452"/>
      <c r="AC97" s="452"/>
      <c r="AD97" s="452"/>
      <c r="AE97" s="452"/>
    </row>
    <row r="98" spans="1:31" s="424" customFormat="1" x14ac:dyDescent="0.25">
      <c r="A98" s="467" t="s">
        <v>1117</v>
      </c>
      <c r="B98" s="467" t="s">
        <v>668</v>
      </c>
      <c r="C98" s="467" t="s">
        <v>1646</v>
      </c>
      <c r="D98" s="467" t="s">
        <v>1117</v>
      </c>
      <c r="E98" s="467" t="s">
        <v>839</v>
      </c>
      <c r="F98" s="467" t="s">
        <v>1995</v>
      </c>
      <c r="G98" s="467" t="s">
        <v>1305</v>
      </c>
      <c r="H98" s="484">
        <v>9640</v>
      </c>
      <c r="I98" s="467" t="s">
        <v>1304</v>
      </c>
      <c r="J98" s="484" t="s">
        <v>308</v>
      </c>
      <c r="K98" s="467" t="s">
        <v>1691</v>
      </c>
      <c r="L98" s="471"/>
      <c r="M98" s="471">
        <v>0</v>
      </c>
      <c r="N98" s="471">
        <v>0</v>
      </c>
      <c r="O98" s="471">
        <f t="shared" si="1"/>
        <v>0</v>
      </c>
      <c r="P98" s="472"/>
      <c r="R98" s="452"/>
      <c r="S98" s="452"/>
      <c r="T98" s="452"/>
      <c r="U98" s="452"/>
      <c r="V98" s="452"/>
      <c r="W98" s="452"/>
      <c r="X98" s="452"/>
      <c r="Y98" s="452"/>
      <c r="Z98" s="452"/>
      <c r="AA98" s="452"/>
      <c r="AB98" s="452"/>
      <c r="AC98" s="452"/>
      <c r="AD98" s="452"/>
      <c r="AE98" s="452"/>
    </row>
    <row r="99" spans="1:31" s="424" customFormat="1" x14ac:dyDescent="0.25">
      <c r="A99" s="467" t="s">
        <v>1117</v>
      </c>
      <c r="B99" s="467" t="s">
        <v>668</v>
      </c>
      <c r="C99" s="467" t="s">
        <v>1646</v>
      </c>
      <c r="D99" s="467" t="s">
        <v>1117</v>
      </c>
      <c r="E99" s="467" t="s">
        <v>839</v>
      </c>
      <c r="F99" s="467" t="s">
        <v>1995</v>
      </c>
      <c r="G99" s="467" t="s">
        <v>1305</v>
      </c>
      <c r="H99" s="484">
        <v>9640</v>
      </c>
      <c r="I99" s="467" t="s">
        <v>1304</v>
      </c>
      <c r="J99" s="484" t="s">
        <v>1087</v>
      </c>
      <c r="K99" s="467" t="s">
        <v>1831</v>
      </c>
      <c r="L99" s="471"/>
      <c r="M99" s="471">
        <v>0</v>
      </c>
      <c r="N99" s="471">
        <v>0</v>
      </c>
      <c r="O99" s="471">
        <f t="shared" si="1"/>
        <v>0</v>
      </c>
      <c r="P99" s="472"/>
      <c r="R99" s="452"/>
      <c r="S99" s="452"/>
      <c r="T99" s="452"/>
      <c r="U99" s="452"/>
      <c r="V99" s="452"/>
      <c r="W99" s="452"/>
      <c r="X99" s="452"/>
      <c r="Y99" s="452"/>
      <c r="Z99" s="452"/>
      <c r="AA99" s="452"/>
      <c r="AB99" s="452"/>
      <c r="AC99" s="452"/>
      <c r="AD99" s="452"/>
      <c r="AE99" s="452"/>
    </row>
    <row r="100" spans="1:31" s="424" customFormat="1" x14ac:dyDescent="0.25">
      <c r="A100" s="467" t="s">
        <v>1117</v>
      </c>
      <c r="B100" s="467" t="s">
        <v>668</v>
      </c>
      <c r="C100" s="467" t="s">
        <v>1646</v>
      </c>
      <c r="D100" s="467" t="s">
        <v>1117</v>
      </c>
      <c r="E100" s="467" t="s">
        <v>839</v>
      </c>
      <c r="F100" s="467" t="s">
        <v>1995</v>
      </c>
      <c r="G100" s="467" t="s">
        <v>1305</v>
      </c>
      <c r="H100" s="484">
        <v>9640</v>
      </c>
      <c r="I100" s="467" t="s">
        <v>1304</v>
      </c>
      <c r="J100" s="484" t="s">
        <v>1088</v>
      </c>
      <c r="K100" s="467" t="s">
        <v>1826</v>
      </c>
      <c r="L100" s="471"/>
      <c r="M100" s="471">
        <v>0</v>
      </c>
      <c r="N100" s="471">
        <v>0</v>
      </c>
      <c r="O100" s="471">
        <f t="shared" si="1"/>
        <v>0</v>
      </c>
      <c r="P100" s="472"/>
      <c r="R100" s="452"/>
      <c r="S100" s="452"/>
      <c r="T100" s="452"/>
      <c r="U100" s="452"/>
      <c r="V100" s="452"/>
      <c r="W100" s="452"/>
      <c r="X100" s="452"/>
      <c r="Y100" s="452"/>
      <c r="Z100" s="452"/>
      <c r="AA100" s="452"/>
      <c r="AB100" s="452"/>
      <c r="AC100" s="452"/>
      <c r="AD100" s="452"/>
      <c r="AE100" s="452"/>
    </row>
    <row r="101" spans="1:31" s="424" customFormat="1" x14ac:dyDescent="0.25">
      <c r="A101" s="467" t="s">
        <v>1117</v>
      </c>
      <c r="B101" s="467" t="s">
        <v>668</v>
      </c>
      <c r="C101" s="467" t="s">
        <v>1646</v>
      </c>
      <c r="D101" s="467" t="s">
        <v>1117</v>
      </c>
      <c r="E101" s="467" t="s">
        <v>839</v>
      </c>
      <c r="F101" s="467" t="s">
        <v>1995</v>
      </c>
      <c r="G101" s="467" t="s">
        <v>1305</v>
      </c>
      <c r="H101" s="484">
        <v>9640</v>
      </c>
      <c r="I101" s="467" t="s">
        <v>1304</v>
      </c>
      <c r="J101" s="484" t="s">
        <v>1089</v>
      </c>
      <c r="K101" s="467" t="s">
        <v>1825</v>
      </c>
      <c r="L101" s="471"/>
      <c r="M101" s="471">
        <v>0</v>
      </c>
      <c r="N101" s="471">
        <v>0</v>
      </c>
      <c r="O101" s="471">
        <f t="shared" si="1"/>
        <v>0</v>
      </c>
      <c r="P101" s="472"/>
      <c r="R101" s="452"/>
      <c r="S101" s="452"/>
      <c r="T101" s="452"/>
      <c r="U101" s="452"/>
      <c r="V101" s="452"/>
      <c r="W101" s="452"/>
      <c r="X101" s="452"/>
      <c r="Y101" s="452"/>
      <c r="Z101" s="452"/>
      <c r="AA101" s="452"/>
      <c r="AB101" s="452"/>
      <c r="AC101" s="452"/>
      <c r="AD101" s="452"/>
      <c r="AE101" s="452"/>
    </row>
    <row r="102" spans="1:31" s="424" customFormat="1" x14ac:dyDescent="0.25">
      <c r="A102" s="467" t="s">
        <v>1117</v>
      </c>
      <c r="B102" s="467" t="s">
        <v>668</v>
      </c>
      <c r="C102" s="467" t="s">
        <v>1646</v>
      </c>
      <c r="D102" s="467" t="s">
        <v>1117</v>
      </c>
      <c r="E102" s="467" t="s">
        <v>839</v>
      </c>
      <c r="F102" s="467" t="s">
        <v>1995</v>
      </c>
      <c r="G102" s="467" t="s">
        <v>1305</v>
      </c>
      <c r="H102" s="484">
        <v>9640</v>
      </c>
      <c r="I102" s="467" t="s">
        <v>1304</v>
      </c>
      <c r="J102" s="484" t="s">
        <v>331</v>
      </c>
      <c r="K102" s="467" t="s">
        <v>1711</v>
      </c>
      <c r="L102" s="471"/>
      <c r="M102" s="471">
        <v>0</v>
      </c>
      <c r="N102" s="471">
        <v>0</v>
      </c>
      <c r="O102" s="471">
        <f t="shared" si="1"/>
        <v>0</v>
      </c>
      <c r="P102" s="472"/>
      <c r="R102" s="452"/>
      <c r="S102" s="452"/>
      <c r="T102" s="452"/>
      <c r="U102" s="452"/>
      <c r="V102" s="452"/>
      <c r="W102" s="452"/>
      <c r="X102" s="452"/>
      <c r="Y102" s="452"/>
      <c r="Z102" s="452"/>
      <c r="AA102" s="452"/>
      <c r="AB102" s="452"/>
      <c r="AC102" s="452"/>
      <c r="AD102" s="452"/>
      <c r="AE102" s="452"/>
    </row>
    <row r="103" spans="1:31" s="424" customFormat="1" x14ac:dyDescent="0.25">
      <c r="A103" s="467" t="s">
        <v>1117</v>
      </c>
      <c r="B103" s="467" t="s">
        <v>668</v>
      </c>
      <c r="C103" s="467" t="s">
        <v>1646</v>
      </c>
      <c r="D103" s="467" t="s">
        <v>1117</v>
      </c>
      <c r="E103" s="467" t="s">
        <v>839</v>
      </c>
      <c r="F103" s="467" t="s">
        <v>1995</v>
      </c>
      <c r="G103" s="467" t="s">
        <v>1305</v>
      </c>
      <c r="H103" s="484">
        <v>9640</v>
      </c>
      <c r="I103" s="467" t="s">
        <v>1304</v>
      </c>
      <c r="J103" s="484" t="s">
        <v>1996</v>
      </c>
      <c r="K103" s="467" t="s">
        <v>1825</v>
      </c>
      <c r="L103" s="471"/>
      <c r="M103" s="471">
        <v>0</v>
      </c>
      <c r="N103" s="471">
        <v>0</v>
      </c>
      <c r="O103" s="471">
        <f t="shared" si="1"/>
        <v>0</v>
      </c>
      <c r="P103" s="472"/>
      <c r="R103" s="452"/>
      <c r="S103" s="452"/>
      <c r="T103" s="452"/>
      <c r="U103" s="452"/>
      <c r="V103" s="452"/>
      <c r="W103" s="452"/>
      <c r="X103" s="452"/>
      <c r="Y103" s="452"/>
      <c r="Z103" s="452"/>
      <c r="AA103" s="452"/>
      <c r="AB103" s="452"/>
      <c r="AC103" s="452"/>
      <c r="AD103" s="452"/>
      <c r="AE103" s="452"/>
    </row>
    <row r="104" spans="1:31" s="424" customFormat="1" x14ac:dyDescent="0.25">
      <c r="A104" s="467" t="s">
        <v>1117</v>
      </c>
      <c r="B104" s="467" t="s">
        <v>668</v>
      </c>
      <c r="C104" s="467" t="s">
        <v>1646</v>
      </c>
      <c r="D104" s="467" t="s">
        <v>1117</v>
      </c>
      <c r="E104" s="467" t="s">
        <v>839</v>
      </c>
      <c r="F104" s="467" t="s">
        <v>1995</v>
      </c>
      <c r="G104" s="467" t="s">
        <v>1305</v>
      </c>
      <c r="H104" s="484">
        <v>9640</v>
      </c>
      <c r="I104" s="467" t="s">
        <v>1304</v>
      </c>
      <c r="J104" s="484" t="s">
        <v>347</v>
      </c>
      <c r="K104" s="467" t="s">
        <v>1719</v>
      </c>
      <c r="L104" s="471"/>
      <c r="M104" s="471">
        <v>0</v>
      </c>
      <c r="N104" s="471">
        <v>0</v>
      </c>
      <c r="O104" s="471">
        <f t="shared" si="1"/>
        <v>0</v>
      </c>
      <c r="P104" s="472"/>
      <c r="R104" s="452"/>
      <c r="S104" s="452"/>
      <c r="T104" s="452"/>
      <c r="U104" s="452"/>
      <c r="V104" s="452"/>
      <c r="W104" s="452"/>
      <c r="X104" s="452"/>
      <c r="Y104" s="452"/>
      <c r="Z104" s="452"/>
      <c r="AA104" s="452"/>
      <c r="AB104" s="452"/>
      <c r="AC104" s="452"/>
      <c r="AD104" s="452"/>
      <c r="AE104" s="452"/>
    </row>
    <row r="105" spans="1:31" s="424" customFormat="1" x14ac:dyDescent="0.25">
      <c r="A105" s="467" t="s">
        <v>1117</v>
      </c>
      <c r="B105" s="467" t="s">
        <v>668</v>
      </c>
      <c r="C105" s="467" t="s">
        <v>1646</v>
      </c>
      <c r="D105" s="467" t="s">
        <v>1117</v>
      </c>
      <c r="E105" s="467" t="s">
        <v>839</v>
      </c>
      <c r="F105" s="467" t="s">
        <v>1995</v>
      </c>
      <c r="G105" s="467" t="s">
        <v>1305</v>
      </c>
      <c r="H105" s="484">
        <v>9640</v>
      </c>
      <c r="I105" s="467" t="s">
        <v>1304</v>
      </c>
      <c r="J105" s="484" t="s">
        <v>1093</v>
      </c>
      <c r="K105" s="467" t="s">
        <v>1837</v>
      </c>
      <c r="L105" s="471"/>
      <c r="M105" s="471">
        <v>0</v>
      </c>
      <c r="N105" s="471">
        <v>0</v>
      </c>
      <c r="O105" s="471">
        <f t="shared" si="1"/>
        <v>0</v>
      </c>
      <c r="P105" s="472"/>
      <c r="R105" s="452"/>
      <c r="S105" s="452"/>
      <c r="T105" s="452"/>
      <c r="U105" s="452"/>
      <c r="V105" s="452"/>
      <c r="W105" s="452"/>
      <c r="X105" s="452"/>
      <c r="Y105" s="452"/>
      <c r="Z105" s="452"/>
      <c r="AA105" s="452"/>
      <c r="AB105" s="452"/>
      <c r="AC105" s="452"/>
      <c r="AD105" s="452"/>
      <c r="AE105" s="452"/>
    </row>
    <row r="106" spans="1:31" s="424" customFormat="1" x14ac:dyDescent="0.25">
      <c r="A106" s="467" t="s">
        <v>1117</v>
      </c>
      <c r="B106" s="467" t="s">
        <v>668</v>
      </c>
      <c r="C106" s="467" t="s">
        <v>1646</v>
      </c>
      <c r="D106" s="467" t="s">
        <v>1117</v>
      </c>
      <c r="E106" s="467" t="s">
        <v>839</v>
      </c>
      <c r="F106" s="467" t="s">
        <v>1995</v>
      </c>
      <c r="G106" s="467" t="s">
        <v>1305</v>
      </c>
      <c r="H106" s="484">
        <v>9640</v>
      </c>
      <c r="I106" s="467" t="s">
        <v>1304</v>
      </c>
      <c r="J106" s="484" t="s">
        <v>357</v>
      </c>
      <c r="K106" s="467" t="s">
        <v>1722</v>
      </c>
      <c r="L106" s="471"/>
      <c r="M106" s="471">
        <v>0</v>
      </c>
      <c r="N106" s="471">
        <v>0</v>
      </c>
      <c r="O106" s="471">
        <f t="shared" si="1"/>
        <v>0</v>
      </c>
      <c r="P106" s="472"/>
      <c r="R106" s="452"/>
      <c r="S106" s="452"/>
      <c r="T106" s="452"/>
      <c r="U106" s="452"/>
      <c r="V106" s="452"/>
      <c r="W106" s="452"/>
      <c r="X106" s="452"/>
      <c r="Y106" s="452"/>
      <c r="Z106" s="452"/>
      <c r="AA106" s="452"/>
      <c r="AB106" s="452"/>
      <c r="AC106" s="452"/>
      <c r="AD106" s="452"/>
      <c r="AE106" s="452"/>
    </row>
    <row r="107" spans="1:31" s="424" customFormat="1" x14ac:dyDescent="0.25">
      <c r="A107" s="467" t="s">
        <v>1117</v>
      </c>
      <c r="B107" s="467" t="s">
        <v>668</v>
      </c>
      <c r="C107" s="467" t="s">
        <v>1646</v>
      </c>
      <c r="D107" s="467" t="s">
        <v>1117</v>
      </c>
      <c r="E107" s="467" t="s">
        <v>839</v>
      </c>
      <c r="F107" s="467" t="s">
        <v>1995</v>
      </c>
      <c r="G107" s="467" t="s">
        <v>1305</v>
      </c>
      <c r="H107" s="484">
        <v>9640</v>
      </c>
      <c r="I107" s="467" t="s">
        <v>1304</v>
      </c>
      <c r="J107" s="484" t="s">
        <v>1303</v>
      </c>
      <c r="K107" s="467" t="s">
        <v>1732</v>
      </c>
      <c r="L107" s="471"/>
      <c r="M107" s="471">
        <v>0</v>
      </c>
      <c r="N107" s="471">
        <v>0</v>
      </c>
      <c r="O107" s="471">
        <f t="shared" si="1"/>
        <v>0</v>
      </c>
      <c r="P107" s="472"/>
      <c r="R107" s="452"/>
      <c r="S107" s="452"/>
      <c r="T107" s="452"/>
      <c r="U107" s="452"/>
      <c r="V107" s="452"/>
      <c r="W107" s="452"/>
      <c r="X107" s="452"/>
      <c r="Y107" s="452"/>
      <c r="Z107" s="452"/>
      <c r="AA107" s="452"/>
      <c r="AB107" s="452"/>
      <c r="AC107" s="452"/>
      <c r="AD107" s="452"/>
      <c r="AE107" s="452"/>
    </row>
    <row r="108" spans="1:31" s="424" customFormat="1" x14ac:dyDescent="0.25">
      <c r="A108" s="467" t="s">
        <v>1117</v>
      </c>
      <c r="B108" s="467" t="s">
        <v>668</v>
      </c>
      <c r="C108" s="467" t="s">
        <v>1646</v>
      </c>
      <c r="D108" s="467" t="s">
        <v>1117</v>
      </c>
      <c r="E108" s="467" t="s">
        <v>839</v>
      </c>
      <c r="F108" s="467" t="s">
        <v>1995</v>
      </c>
      <c r="G108" s="467" t="s">
        <v>1305</v>
      </c>
      <c r="H108" s="484">
        <v>9640</v>
      </c>
      <c r="I108" s="467" t="s">
        <v>1304</v>
      </c>
      <c r="J108" s="484" t="s">
        <v>1320</v>
      </c>
      <c r="K108" s="467" t="s">
        <v>1734</v>
      </c>
      <c r="L108" s="471"/>
      <c r="M108" s="471">
        <v>0</v>
      </c>
      <c r="N108" s="471">
        <v>0</v>
      </c>
      <c r="O108" s="471">
        <f t="shared" si="1"/>
        <v>0</v>
      </c>
      <c r="P108" s="472"/>
      <c r="R108" s="452"/>
      <c r="S108" s="452"/>
      <c r="T108" s="452"/>
      <c r="U108" s="452"/>
      <c r="V108" s="452"/>
      <c r="W108" s="452"/>
      <c r="X108" s="452"/>
      <c r="Y108" s="452"/>
      <c r="Z108" s="452"/>
      <c r="AA108" s="452"/>
      <c r="AB108" s="452"/>
      <c r="AC108" s="452"/>
      <c r="AD108" s="452"/>
      <c r="AE108" s="452"/>
    </row>
    <row r="109" spans="1:31" s="424" customFormat="1" x14ac:dyDescent="0.25">
      <c r="A109" s="467" t="s">
        <v>1117</v>
      </c>
      <c r="B109" s="467" t="s">
        <v>668</v>
      </c>
      <c r="C109" s="467" t="s">
        <v>1646</v>
      </c>
      <c r="D109" s="467" t="s">
        <v>1117</v>
      </c>
      <c r="E109" s="467" t="s">
        <v>839</v>
      </c>
      <c r="F109" s="467" t="s">
        <v>1995</v>
      </c>
      <c r="G109" s="467" t="s">
        <v>1305</v>
      </c>
      <c r="H109" s="484">
        <v>9640</v>
      </c>
      <c r="I109" s="467" t="s">
        <v>1304</v>
      </c>
      <c r="J109" s="484" t="s">
        <v>1229</v>
      </c>
      <c r="K109" s="467" t="s">
        <v>1737</v>
      </c>
      <c r="L109" s="471"/>
      <c r="M109" s="471">
        <v>0</v>
      </c>
      <c r="N109" s="471">
        <v>0</v>
      </c>
      <c r="O109" s="471">
        <f t="shared" si="1"/>
        <v>0</v>
      </c>
      <c r="P109" s="472"/>
      <c r="R109" s="452"/>
      <c r="S109" s="452"/>
      <c r="T109" s="452"/>
      <c r="U109" s="452"/>
      <c r="V109" s="452"/>
      <c r="W109" s="452"/>
      <c r="X109" s="452"/>
      <c r="Y109" s="452"/>
      <c r="Z109" s="452"/>
      <c r="AA109" s="452"/>
      <c r="AB109" s="452"/>
      <c r="AC109" s="452"/>
      <c r="AD109" s="452"/>
      <c r="AE109" s="452"/>
    </row>
    <row r="110" spans="1:31" s="424" customFormat="1" x14ac:dyDescent="0.25">
      <c r="A110" s="467" t="s">
        <v>1117</v>
      </c>
      <c r="B110" s="467" t="s">
        <v>668</v>
      </c>
      <c r="C110" s="467" t="s">
        <v>1646</v>
      </c>
      <c r="D110" s="467" t="s">
        <v>1117</v>
      </c>
      <c r="E110" s="467" t="s">
        <v>839</v>
      </c>
      <c r="F110" s="467" t="s">
        <v>1995</v>
      </c>
      <c r="G110" s="467" t="s">
        <v>1305</v>
      </c>
      <c r="H110" s="484">
        <v>9640</v>
      </c>
      <c r="I110" s="467" t="s">
        <v>1304</v>
      </c>
      <c r="J110" s="484" t="s">
        <v>22</v>
      </c>
      <c r="K110" s="467" t="s">
        <v>1737</v>
      </c>
      <c r="L110" s="471"/>
      <c r="M110" s="471">
        <v>0</v>
      </c>
      <c r="N110" s="471">
        <v>0</v>
      </c>
      <c r="O110" s="471">
        <f t="shared" si="1"/>
        <v>0</v>
      </c>
      <c r="P110" s="472"/>
      <c r="R110" s="452"/>
      <c r="S110" s="452"/>
      <c r="T110" s="452"/>
      <c r="U110" s="452"/>
      <c r="V110" s="452"/>
      <c r="W110" s="452"/>
      <c r="X110" s="452"/>
      <c r="Y110" s="452"/>
      <c r="Z110" s="452"/>
      <c r="AA110" s="452"/>
      <c r="AB110" s="452"/>
      <c r="AC110" s="452"/>
      <c r="AD110" s="452"/>
      <c r="AE110" s="452"/>
    </row>
    <row r="111" spans="1:31" s="424" customFormat="1" x14ac:dyDescent="0.25">
      <c r="A111" s="467" t="s">
        <v>1117</v>
      </c>
      <c r="B111" s="467" t="s">
        <v>668</v>
      </c>
      <c r="C111" s="467" t="s">
        <v>1646</v>
      </c>
      <c r="D111" s="467" t="s">
        <v>1117</v>
      </c>
      <c r="E111" s="467" t="s">
        <v>839</v>
      </c>
      <c r="F111" s="467" t="s">
        <v>1995</v>
      </c>
      <c r="G111" s="467" t="s">
        <v>1305</v>
      </c>
      <c r="H111" s="484">
        <v>9640</v>
      </c>
      <c r="I111" s="467" t="s">
        <v>1304</v>
      </c>
      <c r="J111" s="484" t="s">
        <v>41</v>
      </c>
      <c r="K111" s="467" t="s">
        <v>1743</v>
      </c>
      <c r="L111" s="471"/>
      <c r="M111" s="471">
        <v>0</v>
      </c>
      <c r="N111" s="471">
        <v>0</v>
      </c>
      <c r="O111" s="471">
        <f t="shared" si="1"/>
        <v>0</v>
      </c>
      <c r="P111" s="472"/>
      <c r="R111" s="452"/>
      <c r="S111" s="452"/>
      <c r="T111" s="452"/>
      <c r="U111" s="452"/>
      <c r="V111" s="452"/>
      <c r="W111" s="452"/>
      <c r="X111" s="452"/>
      <c r="Y111" s="452"/>
      <c r="Z111" s="452"/>
      <c r="AA111" s="452"/>
      <c r="AB111" s="452"/>
      <c r="AC111" s="452"/>
      <c r="AD111" s="452"/>
      <c r="AE111" s="452"/>
    </row>
    <row r="112" spans="1:31" s="424" customFormat="1" x14ac:dyDescent="0.25">
      <c r="A112" s="467" t="s">
        <v>1117</v>
      </c>
      <c r="B112" s="467" t="s">
        <v>668</v>
      </c>
      <c r="C112" s="467" t="s">
        <v>1646</v>
      </c>
      <c r="D112" s="467" t="s">
        <v>1117</v>
      </c>
      <c r="E112" s="467" t="s">
        <v>839</v>
      </c>
      <c r="F112" s="467" t="s">
        <v>1995</v>
      </c>
      <c r="G112" s="467" t="s">
        <v>1305</v>
      </c>
      <c r="H112" s="484">
        <v>9640</v>
      </c>
      <c r="I112" s="467" t="s">
        <v>1304</v>
      </c>
      <c r="J112" s="484" t="s">
        <v>47</v>
      </c>
      <c r="K112" s="467" t="s">
        <v>1746</v>
      </c>
      <c r="L112" s="471"/>
      <c r="M112" s="471">
        <v>0</v>
      </c>
      <c r="N112" s="471">
        <v>0</v>
      </c>
      <c r="O112" s="471">
        <f t="shared" si="1"/>
        <v>0</v>
      </c>
      <c r="P112" s="472"/>
      <c r="R112" s="452"/>
      <c r="S112" s="452"/>
      <c r="T112" s="452"/>
      <c r="U112" s="452"/>
      <c r="V112" s="452"/>
      <c r="W112" s="452"/>
      <c r="X112" s="452"/>
      <c r="Y112" s="452"/>
      <c r="Z112" s="452"/>
      <c r="AA112" s="452"/>
      <c r="AB112" s="452"/>
      <c r="AC112" s="452"/>
      <c r="AD112" s="452"/>
      <c r="AE112" s="452"/>
    </row>
    <row r="113" spans="1:31" s="424" customFormat="1" x14ac:dyDescent="0.25">
      <c r="A113" s="467" t="s">
        <v>1117</v>
      </c>
      <c r="B113" s="467" t="s">
        <v>668</v>
      </c>
      <c r="C113" s="467" t="s">
        <v>1646</v>
      </c>
      <c r="D113" s="467" t="s">
        <v>1117</v>
      </c>
      <c r="E113" s="467" t="s">
        <v>839</v>
      </c>
      <c r="F113" s="467" t="s">
        <v>1995</v>
      </c>
      <c r="G113" s="467" t="s">
        <v>1305</v>
      </c>
      <c r="H113" s="484">
        <v>9640</v>
      </c>
      <c r="I113" s="467" t="s">
        <v>1304</v>
      </c>
      <c r="J113" s="484" t="s">
        <v>1097</v>
      </c>
      <c r="K113" s="467" t="s">
        <v>1842</v>
      </c>
      <c r="L113" s="471"/>
      <c r="M113" s="471">
        <v>0</v>
      </c>
      <c r="N113" s="471">
        <v>0</v>
      </c>
      <c r="O113" s="471">
        <f t="shared" si="1"/>
        <v>0</v>
      </c>
      <c r="P113" s="472"/>
      <c r="R113" s="452"/>
      <c r="S113" s="452"/>
      <c r="T113" s="452"/>
      <c r="U113" s="452"/>
      <c r="V113" s="452"/>
      <c r="W113" s="452"/>
      <c r="X113" s="452"/>
      <c r="Y113" s="452"/>
      <c r="Z113" s="452"/>
      <c r="AA113" s="452"/>
      <c r="AB113" s="452"/>
      <c r="AC113" s="452"/>
      <c r="AD113" s="452"/>
      <c r="AE113" s="452"/>
    </row>
    <row r="114" spans="1:31" s="424" customFormat="1" x14ac:dyDescent="0.25">
      <c r="A114" s="467" t="s">
        <v>1117</v>
      </c>
      <c r="B114" s="467" t="s">
        <v>668</v>
      </c>
      <c r="C114" s="467" t="s">
        <v>1646</v>
      </c>
      <c r="D114" s="467" t="s">
        <v>1117</v>
      </c>
      <c r="E114" s="467" t="s">
        <v>839</v>
      </c>
      <c r="F114" s="467" t="s">
        <v>1995</v>
      </c>
      <c r="G114" s="467" t="s">
        <v>1305</v>
      </c>
      <c r="H114" s="484">
        <v>9640</v>
      </c>
      <c r="I114" s="467" t="s">
        <v>1304</v>
      </c>
      <c r="J114" s="484" t="s">
        <v>53</v>
      </c>
      <c r="K114" s="467" t="s">
        <v>1748</v>
      </c>
      <c r="L114" s="471"/>
      <c r="M114" s="471">
        <v>0</v>
      </c>
      <c r="N114" s="471">
        <v>0</v>
      </c>
      <c r="O114" s="471">
        <f t="shared" si="1"/>
        <v>0</v>
      </c>
      <c r="P114" s="472"/>
      <c r="R114" s="452"/>
      <c r="S114" s="452"/>
      <c r="T114" s="452"/>
      <c r="U114" s="452"/>
      <c r="V114" s="452"/>
      <c r="W114" s="452"/>
      <c r="X114" s="452"/>
      <c r="Y114" s="452"/>
      <c r="Z114" s="452"/>
      <c r="AA114" s="452"/>
      <c r="AB114" s="452"/>
      <c r="AC114" s="452"/>
      <c r="AD114" s="452"/>
      <c r="AE114" s="452"/>
    </row>
    <row r="115" spans="1:31" s="424" customFormat="1" x14ac:dyDescent="0.25">
      <c r="A115" s="467" t="s">
        <v>1117</v>
      </c>
      <c r="B115" s="467" t="s">
        <v>668</v>
      </c>
      <c r="C115" s="467" t="s">
        <v>1646</v>
      </c>
      <c r="D115" s="467" t="s">
        <v>1117</v>
      </c>
      <c r="E115" s="467" t="s">
        <v>839</v>
      </c>
      <c r="F115" s="467" t="s">
        <v>1995</v>
      </c>
      <c r="G115" s="467" t="s">
        <v>1305</v>
      </c>
      <c r="H115" s="484">
        <v>9640</v>
      </c>
      <c r="I115" s="467" t="s">
        <v>1304</v>
      </c>
      <c r="J115" s="484" t="s">
        <v>76</v>
      </c>
      <c r="K115" s="467" t="s">
        <v>1755</v>
      </c>
      <c r="L115" s="471"/>
      <c r="M115" s="471">
        <v>0</v>
      </c>
      <c r="N115" s="471">
        <v>0</v>
      </c>
      <c r="O115" s="471">
        <f t="shared" si="1"/>
        <v>0</v>
      </c>
      <c r="P115" s="472"/>
      <c r="R115" s="452"/>
      <c r="S115" s="452"/>
      <c r="T115" s="452"/>
      <c r="U115" s="452"/>
      <c r="V115" s="452"/>
      <c r="W115" s="452"/>
      <c r="X115" s="452"/>
      <c r="Y115" s="452"/>
      <c r="Z115" s="452"/>
      <c r="AA115" s="452"/>
      <c r="AB115" s="452"/>
      <c r="AC115" s="452"/>
      <c r="AD115" s="452"/>
      <c r="AE115" s="452"/>
    </row>
    <row r="116" spans="1:31" s="424" customFormat="1" x14ac:dyDescent="0.25">
      <c r="A116" s="467" t="s">
        <v>1117</v>
      </c>
      <c r="B116" s="467" t="s">
        <v>668</v>
      </c>
      <c r="C116" s="467" t="s">
        <v>1646</v>
      </c>
      <c r="D116" s="467" t="s">
        <v>1117</v>
      </c>
      <c r="E116" s="467" t="s">
        <v>839</v>
      </c>
      <c r="F116" s="467" t="s">
        <v>471</v>
      </c>
      <c r="G116" s="467" t="s">
        <v>1343</v>
      </c>
      <c r="H116" s="484">
        <v>9640</v>
      </c>
      <c r="I116" s="467" t="s">
        <v>1304</v>
      </c>
      <c r="J116" s="484" t="s">
        <v>11</v>
      </c>
      <c r="K116" s="467" t="s">
        <v>1735</v>
      </c>
      <c r="L116" s="471"/>
      <c r="M116" s="471">
        <v>0</v>
      </c>
      <c r="N116" s="471">
        <v>0</v>
      </c>
      <c r="O116" s="471">
        <f t="shared" si="1"/>
        <v>0</v>
      </c>
      <c r="P116" s="472"/>
      <c r="R116" s="452"/>
      <c r="S116" s="452"/>
      <c r="T116" s="452"/>
      <c r="U116" s="452"/>
      <c r="V116" s="452"/>
      <c r="W116" s="452"/>
      <c r="X116" s="452"/>
      <c r="Y116" s="452"/>
      <c r="Z116" s="452"/>
      <c r="AA116" s="452"/>
      <c r="AB116" s="452"/>
      <c r="AC116" s="452"/>
      <c r="AD116" s="452"/>
      <c r="AE116" s="452"/>
    </row>
    <row r="117" spans="1:31" s="424" customFormat="1" x14ac:dyDescent="0.25">
      <c r="A117" s="467" t="s">
        <v>1117</v>
      </c>
      <c r="B117" s="467" t="s">
        <v>668</v>
      </c>
      <c r="C117" s="467" t="s">
        <v>1646</v>
      </c>
      <c r="D117" s="467" t="s">
        <v>1117</v>
      </c>
      <c r="E117" s="467" t="s">
        <v>839</v>
      </c>
      <c r="F117" s="467" t="s">
        <v>472</v>
      </c>
      <c r="G117" s="467" t="s">
        <v>473</v>
      </c>
      <c r="H117" s="484">
        <v>9640</v>
      </c>
      <c r="I117" s="467" t="s">
        <v>1304</v>
      </c>
      <c r="J117" s="484" t="s">
        <v>1303</v>
      </c>
      <c r="K117" s="467" t="s">
        <v>1732</v>
      </c>
      <c r="L117" s="471"/>
      <c r="M117" s="471">
        <v>0</v>
      </c>
      <c r="N117" s="471">
        <v>0</v>
      </c>
      <c r="O117" s="471">
        <f t="shared" si="1"/>
        <v>0</v>
      </c>
      <c r="P117" s="472"/>
      <c r="R117" s="452"/>
      <c r="S117" s="452"/>
      <c r="T117" s="452"/>
      <c r="U117" s="452"/>
      <c r="V117" s="452"/>
      <c r="W117" s="452"/>
      <c r="X117" s="452"/>
      <c r="Y117" s="452"/>
      <c r="Z117" s="452"/>
      <c r="AA117" s="452"/>
      <c r="AB117" s="452"/>
      <c r="AC117" s="452"/>
      <c r="AD117" s="452"/>
      <c r="AE117" s="452"/>
    </row>
    <row r="118" spans="1:31" s="424" customFormat="1" x14ac:dyDescent="0.25">
      <c r="A118" s="467" t="s">
        <v>1117</v>
      </c>
      <c r="B118" s="467" t="s">
        <v>668</v>
      </c>
      <c r="C118" s="467" t="s">
        <v>1646</v>
      </c>
      <c r="D118" s="467" t="s">
        <v>1117</v>
      </c>
      <c r="E118" s="467" t="s">
        <v>839</v>
      </c>
      <c r="F118" s="467" t="s">
        <v>472</v>
      </c>
      <c r="G118" s="467" t="s">
        <v>473</v>
      </c>
      <c r="H118" s="484">
        <v>9640</v>
      </c>
      <c r="I118" s="467" t="s">
        <v>1304</v>
      </c>
      <c r="J118" s="484" t="s">
        <v>1118</v>
      </c>
      <c r="K118" s="467" t="s">
        <v>1997</v>
      </c>
      <c r="L118" s="471"/>
      <c r="M118" s="471">
        <v>0</v>
      </c>
      <c r="N118" s="471">
        <v>0</v>
      </c>
      <c r="O118" s="471">
        <f t="shared" si="1"/>
        <v>0</v>
      </c>
      <c r="P118" s="472"/>
      <c r="R118" s="452"/>
      <c r="S118" s="452"/>
      <c r="T118" s="452"/>
      <c r="U118" s="452"/>
      <c r="V118" s="452"/>
      <c r="W118" s="452"/>
      <c r="X118" s="452"/>
      <c r="Y118" s="452"/>
      <c r="Z118" s="452"/>
      <c r="AA118" s="452"/>
      <c r="AB118" s="452"/>
      <c r="AC118" s="452"/>
      <c r="AD118" s="452"/>
      <c r="AE118" s="452"/>
    </row>
    <row r="119" spans="1:31" s="424" customFormat="1" x14ac:dyDescent="0.25">
      <c r="A119" s="467" t="s">
        <v>1117</v>
      </c>
      <c r="B119" s="467" t="s">
        <v>668</v>
      </c>
      <c r="C119" s="467" t="s">
        <v>1646</v>
      </c>
      <c r="D119" s="467" t="s">
        <v>1117</v>
      </c>
      <c r="E119" s="467" t="s">
        <v>1077</v>
      </c>
      <c r="F119" s="467" t="s">
        <v>1338</v>
      </c>
      <c r="G119" s="467" t="s">
        <v>1339</v>
      </c>
      <c r="H119" s="484">
        <v>9639</v>
      </c>
      <c r="I119" s="467" t="s">
        <v>1337</v>
      </c>
      <c r="J119" s="484" t="s">
        <v>1301</v>
      </c>
      <c r="K119" s="467" t="s">
        <v>1729</v>
      </c>
      <c r="L119" s="471"/>
      <c r="M119" s="471">
        <v>0</v>
      </c>
      <c r="N119" s="471">
        <v>0</v>
      </c>
      <c r="O119" s="471">
        <f t="shared" si="1"/>
        <v>0</v>
      </c>
      <c r="P119" s="472"/>
      <c r="R119" s="452"/>
      <c r="S119" s="452"/>
      <c r="T119" s="452"/>
      <c r="U119" s="452"/>
      <c r="V119" s="452"/>
      <c r="W119" s="452"/>
      <c r="X119" s="452"/>
      <c r="Y119" s="452"/>
      <c r="Z119" s="452"/>
      <c r="AA119" s="452"/>
      <c r="AB119" s="452"/>
      <c r="AC119" s="452"/>
      <c r="AD119" s="452"/>
      <c r="AE119" s="452"/>
    </row>
    <row r="120" spans="1:31" s="424" customFormat="1" x14ac:dyDescent="0.25">
      <c r="A120" s="467" t="s">
        <v>1117</v>
      </c>
      <c r="B120" s="467" t="s">
        <v>668</v>
      </c>
      <c r="C120" s="467" t="s">
        <v>1646</v>
      </c>
      <c r="D120" s="467" t="s">
        <v>1117</v>
      </c>
      <c r="E120" s="467" t="s">
        <v>845</v>
      </c>
      <c r="F120" s="467" t="s">
        <v>1995</v>
      </c>
      <c r="G120" s="467" t="s">
        <v>1305</v>
      </c>
      <c r="H120" s="484">
        <v>9640</v>
      </c>
      <c r="I120" s="467" t="s">
        <v>1304</v>
      </c>
      <c r="J120" s="484" t="s">
        <v>1089</v>
      </c>
      <c r="K120" s="467" t="s">
        <v>1825</v>
      </c>
      <c r="L120" s="471"/>
      <c r="M120" s="471">
        <v>0</v>
      </c>
      <c r="N120" s="471">
        <v>0</v>
      </c>
      <c r="O120" s="471">
        <f t="shared" si="1"/>
        <v>0</v>
      </c>
      <c r="P120" s="472"/>
      <c r="R120" s="452"/>
      <c r="S120" s="452"/>
      <c r="T120" s="452"/>
      <c r="U120" s="452"/>
      <c r="V120" s="452"/>
      <c r="W120" s="452"/>
      <c r="X120" s="452"/>
      <c r="Y120" s="452"/>
      <c r="Z120" s="452"/>
      <c r="AA120" s="452"/>
      <c r="AB120" s="452"/>
      <c r="AC120" s="452"/>
      <c r="AD120" s="452"/>
      <c r="AE120" s="452"/>
    </row>
    <row r="121" spans="1:31" s="424" customFormat="1" x14ac:dyDescent="0.25">
      <c r="A121" s="467" t="s">
        <v>1117</v>
      </c>
      <c r="B121" s="467" t="s">
        <v>668</v>
      </c>
      <c r="C121" s="467" t="s">
        <v>1646</v>
      </c>
      <c r="D121" s="467" t="s">
        <v>1117</v>
      </c>
      <c r="E121" s="467" t="s">
        <v>845</v>
      </c>
      <c r="F121" s="467" t="s">
        <v>1995</v>
      </c>
      <c r="G121" s="467" t="s">
        <v>1305</v>
      </c>
      <c r="H121" s="484">
        <v>9640</v>
      </c>
      <c r="I121" s="467" t="s">
        <v>1304</v>
      </c>
      <c r="J121" s="484" t="s">
        <v>1229</v>
      </c>
      <c r="K121" s="467" t="s">
        <v>1737</v>
      </c>
      <c r="L121" s="471"/>
      <c r="M121" s="471">
        <v>0</v>
      </c>
      <c r="N121" s="471">
        <v>0</v>
      </c>
      <c r="O121" s="471">
        <f t="shared" si="1"/>
        <v>0</v>
      </c>
      <c r="P121" s="472"/>
      <c r="R121" s="452"/>
      <c r="S121" s="452"/>
      <c r="T121" s="452"/>
      <c r="U121" s="452"/>
      <c r="V121" s="452"/>
      <c r="W121" s="452"/>
      <c r="X121" s="452"/>
      <c r="Y121" s="452"/>
      <c r="Z121" s="452"/>
      <c r="AA121" s="452"/>
      <c r="AB121" s="452"/>
      <c r="AC121" s="452"/>
      <c r="AD121" s="452"/>
      <c r="AE121" s="452"/>
    </row>
    <row r="122" spans="1:31" s="424" customFormat="1" x14ac:dyDescent="0.25">
      <c r="A122" s="467" t="s">
        <v>1117</v>
      </c>
      <c r="B122" s="467" t="s">
        <v>668</v>
      </c>
      <c r="C122" s="467" t="s">
        <v>1646</v>
      </c>
      <c r="D122" s="467" t="s">
        <v>1117</v>
      </c>
      <c r="E122" s="467" t="s">
        <v>845</v>
      </c>
      <c r="F122" s="467" t="s">
        <v>492</v>
      </c>
      <c r="G122" s="467" t="s">
        <v>1307</v>
      </c>
      <c r="H122" s="484">
        <v>9200</v>
      </c>
      <c r="I122" s="467" t="s">
        <v>1306</v>
      </c>
      <c r="J122" s="484" t="s">
        <v>347</v>
      </c>
      <c r="K122" s="467" t="s">
        <v>1719</v>
      </c>
      <c r="L122" s="471"/>
      <c r="M122" s="471">
        <v>0</v>
      </c>
      <c r="N122" s="471">
        <v>0</v>
      </c>
      <c r="O122" s="471">
        <f t="shared" si="1"/>
        <v>0</v>
      </c>
      <c r="P122" s="472"/>
      <c r="R122" s="452"/>
      <c r="S122" s="452"/>
      <c r="T122" s="452"/>
      <c r="U122" s="452"/>
      <c r="V122" s="452"/>
      <c r="W122" s="452"/>
      <c r="X122" s="452"/>
      <c r="Y122" s="452"/>
      <c r="Z122" s="452"/>
      <c r="AA122" s="452"/>
      <c r="AB122" s="452"/>
      <c r="AC122" s="452"/>
      <c r="AD122" s="452"/>
      <c r="AE122" s="452"/>
    </row>
    <row r="123" spans="1:31" s="424" customFormat="1" x14ac:dyDescent="0.25">
      <c r="A123" s="467" t="s">
        <v>1117</v>
      </c>
      <c r="B123" s="467" t="s">
        <v>668</v>
      </c>
      <c r="C123" s="467" t="s">
        <v>1646</v>
      </c>
      <c r="D123" s="467" t="s">
        <v>1117</v>
      </c>
      <c r="E123" s="467" t="s">
        <v>845</v>
      </c>
      <c r="F123" s="467" t="s">
        <v>492</v>
      </c>
      <c r="G123" s="467" t="s">
        <v>1307</v>
      </c>
      <c r="H123" s="484">
        <v>9200</v>
      </c>
      <c r="I123" s="467" t="s">
        <v>1306</v>
      </c>
      <c r="J123" s="484" t="s">
        <v>367</v>
      </c>
      <c r="K123" s="467" t="s">
        <v>1727</v>
      </c>
      <c r="L123" s="471"/>
      <c r="M123" s="471">
        <v>0</v>
      </c>
      <c r="N123" s="471">
        <v>0</v>
      </c>
      <c r="O123" s="471">
        <f t="shared" si="1"/>
        <v>0</v>
      </c>
      <c r="P123" s="472"/>
      <c r="R123" s="452"/>
      <c r="S123" s="452"/>
      <c r="T123" s="452"/>
      <c r="U123" s="452"/>
      <c r="V123" s="452"/>
      <c r="W123" s="452"/>
      <c r="X123" s="452"/>
      <c r="Y123" s="452"/>
      <c r="Z123" s="452"/>
      <c r="AA123" s="452"/>
      <c r="AB123" s="452"/>
      <c r="AC123" s="452"/>
      <c r="AD123" s="452"/>
      <c r="AE123" s="452"/>
    </row>
    <row r="124" spans="1:31" s="424" customFormat="1" x14ac:dyDescent="0.25">
      <c r="A124" s="467" t="s">
        <v>1117</v>
      </c>
      <c r="B124" s="467" t="s">
        <v>668</v>
      </c>
      <c r="C124" s="467" t="s">
        <v>1646</v>
      </c>
      <c r="D124" s="467" t="s">
        <v>1117</v>
      </c>
      <c r="E124" s="467" t="s">
        <v>845</v>
      </c>
      <c r="F124" s="467" t="s">
        <v>492</v>
      </c>
      <c r="G124" s="467" t="s">
        <v>1307</v>
      </c>
      <c r="H124" s="484">
        <v>9200</v>
      </c>
      <c r="I124" s="467" t="s">
        <v>1306</v>
      </c>
      <c r="J124" s="484" t="s">
        <v>1229</v>
      </c>
      <c r="K124" s="467" t="s">
        <v>1737</v>
      </c>
      <c r="L124" s="471"/>
      <c r="M124" s="471">
        <v>0</v>
      </c>
      <c r="N124" s="471">
        <v>0</v>
      </c>
      <c r="O124" s="471">
        <f t="shared" si="1"/>
        <v>0</v>
      </c>
      <c r="P124" s="472"/>
      <c r="R124" s="452"/>
      <c r="S124" s="452"/>
      <c r="T124" s="452"/>
      <c r="U124" s="452"/>
      <c r="V124" s="452"/>
      <c r="W124" s="452"/>
      <c r="X124" s="452"/>
      <c r="Y124" s="452"/>
      <c r="Z124" s="452"/>
      <c r="AA124" s="452"/>
      <c r="AB124" s="452"/>
      <c r="AC124" s="452"/>
      <c r="AD124" s="452"/>
      <c r="AE124" s="452"/>
    </row>
    <row r="125" spans="1:31" s="424" customFormat="1" x14ac:dyDescent="0.25">
      <c r="A125" s="467" t="s">
        <v>1117</v>
      </c>
      <c r="B125" s="467" t="s">
        <v>668</v>
      </c>
      <c r="C125" s="467" t="s">
        <v>1646</v>
      </c>
      <c r="D125" s="467" t="s">
        <v>1117</v>
      </c>
      <c r="E125" s="467" t="s">
        <v>845</v>
      </c>
      <c r="F125" s="467" t="s">
        <v>492</v>
      </c>
      <c r="G125" s="467" t="s">
        <v>1307</v>
      </c>
      <c r="H125" s="484">
        <v>9201</v>
      </c>
      <c r="I125" s="467" t="s">
        <v>2186</v>
      </c>
      <c r="J125" s="484" t="s">
        <v>1229</v>
      </c>
      <c r="K125" s="467" t="s">
        <v>1737</v>
      </c>
      <c r="L125" s="471"/>
      <c r="M125" s="471">
        <v>0</v>
      </c>
      <c r="N125" s="471">
        <v>0</v>
      </c>
      <c r="O125" s="471">
        <f t="shared" ref="O125:O187" si="2">+L125+N125</f>
        <v>0</v>
      </c>
      <c r="P125" s="472"/>
      <c r="R125" s="452"/>
      <c r="S125" s="452"/>
      <c r="T125" s="452"/>
      <c r="U125" s="452"/>
      <c r="V125" s="452"/>
      <c r="W125" s="452"/>
      <c r="X125" s="452"/>
      <c r="Y125" s="452"/>
      <c r="Z125" s="452"/>
      <c r="AA125" s="452"/>
      <c r="AB125" s="452"/>
      <c r="AC125" s="452"/>
      <c r="AD125" s="452"/>
      <c r="AE125" s="452"/>
    </row>
    <row r="126" spans="1:31" s="424" customFormat="1" x14ac:dyDescent="0.25">
      <c r="A126" s="467" t="s">
        <v>1117</v>
      </c>
      <c r="B126" s="467" t="s">
        <v>668</v>
      </c>
      <c r="C126" s="467" t="s">
        <v>1646</v>
      </c>
      <c r="D126" s="467" t="s">
        <v>1117</v>
      </c>
      <c r="E126" s="467" t="s">
        <v>845</v>
      </c>
      <c r="F126" s="467" t="s">
        <v>492</v>
      </c>
      <c r="G126" s="467" t="s">
        <v>1307</v>
      </c>
      <c r="H126" s="484">
        <v>9203</v>
      </c>
      <c r="I126" s="467" t="s">
        <v>2187</v>
      </c>
      <c r="J126" s="484" t="s">
        <v>367</v>
      </c>
      <c r="K126" s="467" t="s">
        <v>1727</v>
      </c>
      <c r="L126" s="471"/>
      <c r="M126" s="471">
        <v>0</v>
      </c>
      <c r="N126" s="471">
        <v>0</v>
      </c>
      <c r="O126" s="471">
        <f t="shared" si="2"/>
        <v>0</v>
      </c>
      <c r="P126" s="472"/>
      <c r="R126" s="452"/>
      <c r="S126" s="452"/>
      <c r="T126" s="452"/>
      <c r="U126" s="452"/>
      <c r="V126" s="452"/>
      <c r="W126" s="452"/>
      <c r="X126" s="452"/>
      <c r="Y126" s="452"/>
      <c r="Z126" s="452"/>
      <c r="AA126" s="452"/>
      <c r="AB126" s="452"/>
      <c r="AC126" s="452"/>
      <c r="AD126" s="452"/>
      <c r="AE126" s="452"/>
    </row>
    <row r="127" spans="1:31" s="424" customFormat="1" x14ac:dyDescent="0.25">
      <c r="A127" s="467" t="s">
        <v>1117</v>
      </c>
      <c r="B127" s="467" t="s">
        <v>668</v>
      </c>
      <c r="C127" s="467" t="s">
        <v>1646</v>
      </c>
      <c r="D127" s="467" t="s">
        <v>1117</v>
      </c>
      <c r="E127" s="467" t="s">
        <v>845</v>
      </c>
      <c r="F127" s="467" t="s">
        <v>492</v>
      </c>
      <c r="G127" s="467" t="s">
        <v>1307</v>
      </c>
      <c r="H127" s="484">
        <v>9203</v>
      </c>
      <c r="I127" s="467" t="s">
        <v>2187</v>
      </c>
      <c r="J127" s="484" t="s">
        <v>1301</v>
      </c>
      <c r="K127" s="467" t="s">
        <v>1729</v>
      </c>
      <c r="L127" s="471"/>
      <c r="M127" s="471">
        <v>0</v>
      </c>
      <c r="N127" s="471">
        <v>0</v>
      </c>
      <c r="O127" s="471">
        <f t="shared" si="2"/>
        <v>0</v>
      </c>
      <c r="P127" s="472"/>
      <c r="R127" s="452"/>
      <c r="S127" s="452"/>
      <c r="T127" s="452"/>
      <c r="U127" s="452"/>
      <c r="V127" s="452"/>
      <c r="W127" s="452"/>
      <c r="X127" s="452"/>
      <c r="Y127" s="452"/>
      <c r="Z127" s="452"/>
      <c r="AA127" s="452"/>
      <c r="AB127" s="452"/>
      <c r="AC127" s="452"/>
      <c r="AD127" s="452"/>
      <c r="AE127" s="452"/>
    </row>
    <row r="128" spans="1:31" s="424" customFormat="1" x14ac:dyDescent="0.25">
      <c r="A128" s="467" t="s">
        <v>1117</v>
      </c>
      <c r="B128" s="467" t="s">
        <v>668</v>
      </c>
      <c r="C128" s="467" t="s">
        <v>1646</v>
      </c>
      <c r="D128" s="467" t="s">
        <v>1117</v>
      </c>
      <c r="E128" s="467" t="s">
        <v>845</v>
      </c>
      <c r="F128" s="467" t="s">
        <v>492</v>
      </c>
      <c r="G128" s="467" t="s">
        <v>1307</v>
      </c>
      <c r="H128" s="484">
        <v>9203</v>
      </c>
      <c r="I128" s="467" t="s">
        <v>2187</v>
      </c>
      <c r="J128" s="484" t="s">
        <v>7</v>
      </c>
      <c r="K128" s="467" t="s">
        <v>1733</v>
      </c>
      <c r="L128" s="471"/>
      <c r="M128" s="471">
        <v>0</v>
      </c>
      <c r="N128" s="471">
        <v>0</v>
      </c>
      <c r="O128" s="471">
        <f t="shared" si="2"/>
        <v>0</v>
      </c>
      <c r="P128" s="472"/>
      <c r="R128" s="452"/>
      <c r="S128" s="452"/>
      <c r="T128" s="452"/>
      <c r="U128" s="452"/>
      <c r="V128" s="452"/>
      <c r="W128" s="452"/>
      <c r="X128" s="452"/>
      <c r="Y128" s="452"/>
      <c r="Z128" s="452"/>
      <c r="AA128" s="452"/>
      <c r="AB128" s="452"/>
      <c r="AC128" s="452"/>
      <c r="AD128" s="452"/>
      <c r="AE128" s="452"/>
    </row>
    <row r="129" spans="1:31" s="424" customFormat="1" x14ac:dyDescent="0.25">
      <c r="A129" s="467" t="s">
        <v>1117</v>
      </c>
      <c r="B129" s="467" t="s">
        <v>668</v>
      </c>
      <c r="C129" s="467" t="s">
        <v>1646</v>
      </c>
      <c r="D129" s="467" t="s">
        <v>1117</v>
      </c>
      <c r="E129" s="467" t="s">
        <v>845</v>
      </c>
      <c r="F129" s="467" t="s">
        <v>492</v>
      </c>
      <c r="G129" s="467" t="s">
        <v>1307</v>
      </c>
      <c r="H129" s="484">
        <v>9204</v>
      </c>
      <c r="I129" s="467" t="s">
        <v>2188</v>
      </c>
      <c r="J129" s="484" t="s">
        <v>367</v>
      </c>
      <c r="K129" s="467" t="s">
        <v>1727</v>
      </c>
      <c r="L129" s="471"/>
      <c r="M129" s="471">
        <v>0</v>
      </c>
      <c r="N129" s="471">
        <v>0</v>
      </c>
      <c r="O129" s="471">
        <f t="shared" si="2"/>
        <v>0</v>
      </c>
      <c r="P129" s="472"/>
      <c r="R129" s="452"/>
      <c r="S129" s="452"/>
      <c r="T129" s="452"/>
      <c r="U129" s="452"/>
      <c r="V129" s="452"/>
      <c r="W129" s="452"/>
      <c r="X129" s="452"/>
      <c r="Y129" s="452"/>
      <c r="Z129" s="452"/>
      <c r="AA129" s="452"/>
      <c r="AB129" s="452"/>
      <c r="AC129" s="452"/>
      <c r="AD129" s="452"/>
      <c r="AE129" s="452"/>
    </row>
    <row r="130" spans="1:31" s="424" customFormat="1" x14ac:dyDescent="0.25">
      <c r="A130" s="467" t="s">
        <v>1117</v>
      </c>
      <c r="B130" s="467" t="s">
        <v>668</v>
      </c>
      <c r="C130" s="467" t="s">
        <v>1646</v>
      </c>
      <c r="D130" s="467" t="s">
        <v>1117</v>
      </c>
      <c r="E130" s="467" t="s">
        <v>845</v>
      </c>
      <c r="F130" s="467" t="s">
        <v>492</v>
      </c>
      <c r="G130" s="467" t="s">
        <v>1307</v>
      </c>
      <c r="H130" s="484">
        <v>9204</v>
      </c>
      <c r="I130" s="467" t="s">
        <v>2188</v>
      </c>
      <c r="J130" s="484" t="s">
        <v>3</v>
      </c>
      <c r="K130" s="467" t="s">
        <v>1728</v>
      </c>
      <c r="L130" s="471"/>
      <c r="M130" s="471">
        <v>0</v>
      </c>
      <c r="N130" s="471">
        <v>0</v>
      </c>
      <c r="O130" s="471">
        <f t="shared" si="2"/>
        <v>0</v>
      </c>
      <c r="P130" s="472"/>
      <c r="R130" s="452"/>
      <c r="S130" s="452"/>
      <c r="T130" s="452"/>
      <c r="U130" s="452"/>
      <c r="V130" s="452"/>
      <c r="W130" s="452"/>
      <c r="X130" s="452"/>
      <c r="Y130" s="452"/>
      <c r="Z130" s="452"/>
      <c r="AA130" s="452"/>
      <c r="AB130" s="452"/>
      <c r="AC130" s="452"/>
      <c r="AD130" s="452"/>
      <c r="AE130" s="452"/>
    </row>
    <row r="131" spans="1:31" s="424" customFormat="1" x14ac:dyDescent="0.25">
      <c r="A131" s="467" t="s">
        <v>1117</v>
      </c>
      <c r="B131" s="467" t="s">
        <v>668</v>
      </c>
      <c r="C131" s="467" t="s">
        <v>1646</v>
      </c>
      <c r="D131" s="467" t="s">
        <v>1117</v>
      </c>
      <c r="E131" s="467" t="s">
        <v>845</v>
      </c>
      <c r="F131" s="467" t="s">
        <v>492</v>
      </c>
      <c r="G131" s="467" t="s">
        <v>1307</v>
      </c>
      <c r="H131" s="484">
        <v>9204</v>
      </c>
      <c r="I131" s="467" t="s">
        <v>2188</v>
      </c>
      <c r="J131" s="484" t="s">
        <v>1301</v>
      </c>
      <c r="K131" s="467" t="s">
        <v>1729</v>
      </c>
      <c r="L131" s="471"/>
      <c r="M131" s="471">
        <v>0</v>
      </c>
      <c r="N131" s="471">
        <v>0</v>
      </c>
      <c r="O131" s="471">
        <f t="shared" si="2"/>
        <v>0</v>
      </c>
      <c r="P131" s="472"/>
      <c r="R131" s="452"/>
      <c r="S131" s="452"/>
      <c r="T131" s="452"/>
      <c r="U131" s="452"/>
      <c r="V131" s="452"/>
      <c r="W131" s="452"/>
      <c r="X131" s="452"/>
      <c r="Y131" s="452"/>
      <c r="Z131" s="452"/>
      <c r="AA131" s="452"/>
      <c r="AB131" s="452"/>
      <c r="AC131" s="452"/>
      <c r="AD131" s="452"/>
      <c r="AE131" s="452"/>
    </row>
    <row r="132" spans="1:31" s="424" customFormat="1" x14ac:dyDescent="0.25">
      <c r="A132" s="467" t="s">
        <v>1117</v>
      </c>
      <c r="B132" s="467" t="s">
        <v>668</v>
      </c>
      <c r="C132" s="467" t="s">
        <v>1646</v>
      </c>
      <c r="D132" s="467" t="s">
        <v>1117</v>
      </c>
      <c r="E132" s="467" t="s">
        <v>845</v>
      </c>
      <c r="F132" s="467" t="s">
        <v>492</v>
      </c>
      <c r="G132" s="467" t="s">
        <v>1307</v>
      </c>
      <c r="H132" s="484">
        <v>9204</v>
      </c>
      <c r="I132" s="467" t="s">
        <v>2188</v>
      </c>
      <c r="J132" s="484" t="s">
        <v>1302</v>
      </c>
      <c r="K132" s="467" t="s">
        <v>1731</v>
      </c>
      <c r="L132" s="471"/>
      <c r="M132" s="471">
        <v>0</v>
      </c>
      <c r="N132" s="471">
        <v>0</v>
      </c>
      <c r="O132" s="471">
        <f t="shared" si="2"/>
        <v>0</v>
      </c>
      <c r="P132" s="472"/>
      <c r="R132" s="452"/>
      <c r="S132" s="452"/>
      <c r="T132" s="452"/>
      <c r="U132" s="452"/>
      <c r="V132" s="452"/>
      <c r="W132" s="452"/>
      <c r="X132" s="452"/>
      <c r="Y132" s="452"/>
      <c r="Z132" s="452"/>
      <c r="AA132" s="452"/>
      <c r="AB132" s="452"/>
      <c r="AC132" s="452"/>
      <c r="AD132" s="452"/>
      <c r="AE132" s="452"/>
    </row>
    <row r="133" spans="1:31" s="424" customFormat="1" x14ac:dyDescent="0.25">
      <c r="A133" s="467" t="s">
        <v>1117</v>
      </c>
      <c r="B133" s="467" t="s">
        <v>668</v>
      </c>
      <c r="C133" s="467" t="s">
        <v>1646</v>
      </c>
      <c r="D133" s="467" t="s">
        <v>1117</v>
      </c>
      <c r="E133" s="467" t="s">
        <v>845</v>
      </c>
      <c r="F133" s="467" t="s">
        <v>492</v>
      </c>
      <c r="G133" s="467" t="s">
        <v>1307</v>
      </c>
      <c r="H133" s="484">
        <v>9204</v>
      </c>
      <c r="I133" s="467" t="s">
        <v>2188</v>
      </c>
      <c r="J133" s="484" t="s">
        <v>1303</v>
      </c>
      <c r="K133" s="467" t="s">
        <v>1732</v>
      </c>
      <c r="L133" s="471"/>
      <c r="M133" s="471">
        <v>0</v>
      </c>
      <c r="N133" s="471">
        <v>0</v>
      </c>
      <c r="O133" s="471">
        <f t="shared" si="2"/>
        <v>0</v>
      </c>
      <c r="P133" s="472"/>
      <c r="R133" s="452"/>
      <c r="S133" s="452"/>
      <c r="T133" s="452"/>
      <c r="U133" s="452"/>
      <c r="V133" s="452"/>
      <c r="W133" s="452"/>
      <c r="X133" s="452"/>
      <c r="Y133" s="452"/>
      <c r="Z133" s="452"/>
      <c r="AA133" s="452"/>
      <c r="AB133" s="452"/>
      <c r="AC133" s="452"/>
      <c r="AD133" s="452"/>
      <c r="AE133" s="452"/>
    </row>
    <row r="134" spans="1:31" s="424" customFormat="1" x14ac:dyDescent="0.25">
      <c r="A134" s="467" t="s">
        <v>1117</v>
      </c>
      <c r="B134" s="467" t="s">
        <v>668</v>
      </c>
      <c r="C134" s="467" t="s">
        <v>1646</v>
      </c>
      <c r="D134" s="467" t="s">
        <v>1117</v>
      </c>
      <c r="E134" s="467" t="s">
        <v>845</v>
      </c>
      <c r="F134" s="467" t="s">
        <v>492</v>
      </c>
      <c r="G134" s="467" t="s">
        <v>1307</v>
      </c>
      <c r="H134" s="484">
        <v>9204</v>
      </c>
      <c r="I134" s="467" t="s">
        <v>2188</v>
      </c>
      <c r="J134" s="484" t="s">
        <v>11</v>
      </c>
      <c r="K134" s="467" t="s">
        <v>1735</v>
      </c>
      <c r="L134" s="471"/>
      <c r="M134" s="471">
        <v>0</v>
      </c>
      <c r="N134" s="471">
        <v>0</v>
      </c>
      <c r="O134" s="471">
        <f t="shared" si="2"/>
        <v>0</v>
      </c>
      <c r="P134" s="472"/>
      <c r="R134" s="452"/>
      <c r="S134" s="452"/>
      <c r="T134" s="452"/>
      <c r="U134" s="452"/>
      <c r="V134" s="452"/>
      <c r="W134" s="452"/>
      <c r="X134" s="452"/>
      <c r="Y134" s="452"/>
      <c r="Z134" s="452"/>
      <c r="AA134" s="452"/>
      <c r="AB134" s="452"/>
      <c r="AC134" s="452"/>
      <c r="AD134" s="452"/>
      <c r="AE134" s="452"/>
    </row>
    <row r="135" spans="1:31" s="424" customFormat="1" x14ac:dyDescent="0.25">
      <c r="A135" s="467" t="s">
        <v>1117</v>
      </c>
      <c r="B135" s="467" t="s">
        <v>668</v>
      </c>
      <c r="C135" s="467" t="s">
        <v>1646</v>
      </c>
      <c r="D135" s="467" t="s">
        <v>1117</v>
      </c>
      <c r="E135" s="467" t="s">
        <v>845</v>
      </c>
      <c r="F135" s="467" t="s">
        <v>492</v>
      </c>
      <c r="G135" s="467" t="s">
        <v>1307</v>
      </c>
      <c r="H135" s="484">
        <v>9206</v>
      </c>
      <c r="I135" s="467" t="s">
        <v>2189</v>
      </c>
      <c r="J135" s="484" t="s">
        <v>1303</v>
      </c>
      <c r="K135" s="467" t="s">
        <v>1732</v>
      </c>
      <c r="L135" s="471"/>
      <c r="M135" s="471">
        <v>0</v>
      </c>
      <c r="N135" s="471">
        <v>0</v>
      </c>
      <c r="O135" s="471">
        <f t="shared" si="2"/>
        <v>0</v>
      </c>
      <c r="P135" s="472"/>
      <c r="R135" s="452"/>
      <c r="S135" s="452"/>
      <c r="T135" s="452"/>
      <c r="U135" s="452"/>
      <c r="V135" s="452"/>
      <c r="W135" s="452"/>
      <c r="X135" s="452"/>
      <c r="Y135" s="452"/>
      <c r="Z135" s="452"/>
      <c r="AA135" s="452"/>
      <c r="AB135" s="452"/>
      <c r="AC135" s="452"/>
      <c r="AD135" s="452"/>
      <c r="AE135" s="452"/>
    </row>
    <row r="136" spans="1:31" s="424" customFormat="1" x14ac:dyDescent="0.25">
      <c r="A136" s="467" t="s">
        <v>1117</v>
      </c>
      <c r="B136" s="467" t="s">
        <v>668</v>
      </c>
      <c r="C136" s="467" t="s">
        <v>1646</v>
      </c>
      <c r="D136" s="467" t="s">
        <v>1117</v>
      </c>
      <c r="E136" s="467" t="s">
        <v>845</v>
      </c>
      <c r="F136" s="467" t="s">
        <v>492</v>
      </c>
      <c r="G136" s="467" t="s">
        <v>1307</v>
      </c>
      <c r="H136" s="484">
        <v>9206</v>
      </c>
      <c r="I136" s="467" t="s">
        <v>2189</v>
      </c>
      <c r="J136" s="484" t="s">
        <v>1229</v>
      </c>
      <c r="K136" s="467" t="s">
        <v>1737</v>
      </c>
      <c r="L136" s="471"/>
      <c r="M136" s="471">
        <v>0</v>
      </c>
      <c r="N136" s="471">
        <v>0</v>
      </c>
      <c r="O136" s="471">
        <f t="shared" si="2"/>
        <v>0</v>
      </c>
      <c r="P136" s="472"/>
      <c r="R136" s="452"/>
      <c r="S136" s="452"/>
      <c r="T136" s="452"/>
      <c r="U136" s="452"/>
      <c r="V136" s="452"/>
      <c r="W136" s="452"/>
      <c r="X136" s="452"/>
      <c r="Y136" s="452"/>
      <c r="Z136" s="452"/>
      <c r="AA136" s="452"/>
      <c r="AB136" s="452"/>
      <c r="AC136" s="452"/>
      <c r="AD136" s="452"/>
      <c r="AE136" s="452"/>
    </row>
    <row r="137" spans="1:31" s="424" customFormat="1" x14ac:dyDescent="0.25">
      <c r="A137" s="467" t="s">
        <v>1117</v>
      </c>
      <c r="B137" s="467" t="s">
        <v>668</v>
      </c>
      <c r="C137" s="467" t="s">
        <v>1646</v>
      </c>
      <c r="D137" s="467" t="s">
        <v>1117</v>
      </c>
      <c r="E137" s="467" t="s">
        <v>845</v>
      </c>
      <c r="F137" s="467" t="s">
        <v>492</v>
      </c>
      <c r="G137" s="467" t="s">
        <v>1307</v>
      </c>
      <c r="H137" s="484">
        <v>9207</v>
      </c>
      <c r="I137" s="467" t="s">
        <v>2190</v>
      </c>
      <c r="J137" s="484" t="s">
        <v>367</v>
      </c>
      <c r="K137" s="467" t="s">
        <v>1727</v>
      </c>
      <c r="L137" s="471"/>
      <c r="M137" s="471">
        <v>0</v>
      </c>
      <c r="N137" s="471">
        <v>0</v>
      </c>
      <c r="O137" s="471">
        <f t="shared" si="2"/>
        <v>0</v>
      </c>
      <c r="P137" s="472"/>
      <c r="R137" s="452"/>
      <c r="S137" s="452"/>
      <c r="T137" s="452"/>
      <c r="U137" s="452"/>
      <c r="V137" s="452"/>
      <c r="W137" s="452"/>
      <c r="X137" s="452"/>
      <c r="Y137" s="452"/>
      <c r="Z137" s="452"/>
      <c r="AA137" s="452"/>
      <c r="AB137" s="452"/>
      <c r="AC137" s="452"/>
      <c r="AD137" s="452"/>
      <c r="AE137" s="452"/>
    </row>
    <row r="138" spans="1:31" s="424" customFormat="1" x14ac:dyDescent="0.25">
      <c r="A138" s="467" t="s">
        <v>1117</v>
      </c>
      <c r="B138" s="467" t="s">
        <v>668</v>
      </c>
      <c r="C138" s="467" t="s">
        <v>1646</v>
      </c>
      <c r="D138" s="467" t="s">
        <v>1117</v>
      </c>
      <c r="E138" s="467" t="s">
        <v>845</v>
      </c>
      <c r="F138" s="467" t="s">
        <v>492</v>
      </c>
      <c r="G138" s="467" t="s">
        <v>1307</v>
      </c>
      <c r="H138" s="484">
        <v>9207</v>
      </c>
      <c r="I138" s="467" t="s">
        <v>2190</v>
      </c>
      <c r="J138" s="484" t="s">
        <v>1303</v>
      </c>
      <c r="K138" s="467" t="s">
        <v>1732</v>
      </c>
      <c r="L138" s="471"/>
      <c r="M138" s="471">
        <v>0</v>
      </c>
      <c r="N138" s="471">
        <v>0</v>
      </c>
      <c r="O138" s="471">
        <f t="shared" si="2"/>
        <v>0</v>
      </c>
      <c r="P138" s="472"/>
      <c r="R138" s="452"/>
      <c r="S138" s="452"/>
      <c r="T138" s="452"/>
      <c r="U138" s="452"/>
      <c r="V138" s="452"/>
      <c r="W138" s="452"/>
      <c r="X138" s="452"/>
      <c r="Y138" s="452"/>
      <c r="Z138" s="452"/>
      <c r="AA138" s="452"/>
      <c r="AB138" s="452"/>
      <c r="AC138" s="452"/>
      <c r="AD138" s="452"/>
      <c r="AE138" s="452"/>
    </row>
    <row r="139" spans="1:31" s="424" customFormat="1" x14ac:dyDescent="0.25">
      <c r="A139" s="467" t="s">
        <v>1117</v>
      </c>
      <c r="B139" s="467" t="s">
        <v>668</v>
      </c>
      <c r="C139" s="467" t="s">
        <v>1646</v>
      </c>
      <c r="D139" s="467" t="s">
        <v>1117</v>
      </c>
      <c r="E139" s="467" t="s">
        <v>845</v>
      </c>
      <c r="F139" s="467" t="s">
        <v>492</v>
      </c>
      <c r="G139" s="467" t="s">
        <v>1307</v>
      </c>
      <c r="H139" s="484">
        <v>9207</v>
      </c>
      <c r="I139" s="467" t="s">
        <v>2190</v>
      </c>
      <c r="J139" s="484" t="s">
        <v>1229</v>
      </c>
      <c r="K139" s="467" t="s">
        <v>1737</v>
      </c>
      <c r="L139" s="471"/>
      <c r="M139" s="471">
        <v>0</v>
      </c>
      <c r="N139" s="471">
        <v>0</v>
      </c>
      <c r="O139" s="471">
        <f t="shared" si="2"/>
        <v>0</v>
      </c>
      <c r="P139" s="472"/>
      <c r="R139" s="452"/>
      <c r="S139" s="452"/>
      <c r="T139" s="452"/>
      <c r="U139" s="452"/>
      <c r="V139" s="452"/>
      <c r="W139" s="452"/>
      <c r="X139" s="452"/>
      <c r="Y139" s="452"/>
      <c r="Z139" s="452"/>
      <c r="AA139" s="452"/>
      <c r="AB139" s="452"/>
      <c r="AC139" s="452"/>
      <c r="AD139" s="452"/>
      <c r="AE139" s="452"/>
    </row>
    <row r="140" spans="1:31" s="424" customFormat="1" x14ac:dyDescent="0.25">
      <c r="A140" s="467" t="s">
        <v>1117</v>
      </c>
      <c r="B140" s="467" t="s">
        <v>668</v>
      </c>
      <c r="C140" s="467" t="s">
        <v>1646</v>
      </c>
      <c r="D140" s="467" t="s">
        <v>1117</v>
      </c>
      <c r="E140" s="467" t="s">
        <v>845</v>
      </c>
      <c r="F140" s="467" t="s">
        <v>492</v>
      </c>
      <c r="G140" s="467" t="s">
        <v>1307</v>
      </c>
      <c r="H140" s="484">
        <v>9220</v>
      </c>
      <c r="I140" s="467" t="s">
        <v>2191</v>
      </c>
      <c r="J140" s="484" t="s">
        <v>1303</v>
      </c>
      <c r="K140" s="467" t="s">
        <v>1732</v>
      </c>
      <c r="L140" s="471"/>
      <c r="M140" s="471">
        <v>0</v>
      </c>
      <c r="N140" s="471">
        <v>0</v>
      </c>
      <c r="O140" s="471">
        <f t="shared" si="2"/>
        <v>0</v>
      </c>
      <c r="P140" s="472"/>
      <c r="R140" s="452"/>
      <c r="S140" s="452"/>
      <c r="T140" s="452"/>
      <c r="U140" s="452"/>
      <c r="V140" s="452"/>
      <c r="W140" s="452"/>
      <c r="X140" s="452"/>
      <c r="Y140" s="452"/>
      <c r="Z140" s="452"/>
      <c r="AA140" s="452"/>
      <c r="AB140" s="452"/>
      <c r="AC140" s="452"/>
      <c r="AD140" s="452"/>
      <c r="AE140" s="452"/>
    </row>
    <row r="141" spans="1:31" s="424" customFormat="1" x14ac:dyDescent="0.25">
      <c r="A141" s="467" t="s">
        <v>1117</v>
      </c>
      <c r="B141" s="467" t="s">
        <v>668</v>
      </c>
      <c r="C141" s="467" t="s">
        <v>1646</v>
      </c>
      <c r="D141" s="467" t="s">
        <v>1117</v>
      </c>
      <c r="E141" s="467" t="s">
        <v>845</v>
      </c>
      <c r="F141" s="467" t="s">
        <v>492</v>
      </c>
      <c r="G141" s="467" t="s">
        <v>1307</v>
      </c>
      <c r="H141" s="484">
        <v>9220</v>
      </c>
      <c r="I141" s="467" t="s">
        <v>2191</v>
      </c>
      <c r="J141" s="484" t="s">
        <v>1229</v>
      </c>
      <c r="K141" s="467" t="s">
        <v>1737</v>
      </c>
      <c r="L141" s="471"/>
      <c r="M141" s="471">
        <v>0</v>
      </c>
      <c r="N141" s="471">
        <v>0</v>
      </c>
      <c r="O141" s="471">
        <f t="shared" si="2"/>
        <v>0</v>
      </c>
      <c r="P141" s="472"/>
      <c r="R141" s="452"/>
      <c r="S141" s="452"/>
      <c r="T141" s="452"/>
      <c r="U141" s="452"/>
      <c r="V141" s="452"/>
      <c r="W141" s="452"/>
      <c r="X141" s="452"/>
      <c r="Y141" s="452"/>
      <c r="Z141" s="452"/>
      <c r="AA141" s="452"/>
      <c r="AB141" s="452"/>
      <c r="AC141" s="452"/>
      <c r="AD141" s="452"/>
      <c r="AE141" s="452"/>
    </row>
    <row r="142" spans="1:31" s="424" customFormat="1" x14ac:dyDescent="0.25">
      <c r="A142" s="467" t="s">
        <v>1117</v>
      </c>
      <c r="B142" s="467" t="s">
        <v>668</v>
      </c>
      <c r="C142" s="467" t="s">
        <v>1646</v>
      </c>
      <c r="D142" s="467" t="s">
        <v>1117</v>
      </c>
      <c r="E142" s="467" t="s">
        <v>845</v>
      </c>
      <c r="F142" s="467" t="s">
        <v>492</v>
      </c>
      <c r="G142" s="467" t="s">
        <v>1307</v>
      </c>
      <c r="H142" s="484">
        <v>9222</v>
      </c>
      <c r="I142" s="467" t="s">
        <v>2192</v>
      </c>
      <c r="J142" s="484" t="s">
        <v>1229</v>
      </c>
      <c r="K142" s="467" t="s">
        <v>1737</v>
      </c>
      <c r="L142" s="471"/>
      <c r="M142" s="471">
        <v>0</v>
      </c>
      <c r="N142" s="471">
        <v>0</v>
      </c>
      <c r="O142" s="471">
        <f t="shared" si="2"/>
        <v>0</v>
      </c>
      <c r="P142" s="472"/>
      <c r="R142" s="452"/>
      <c r="S142" s="452"/>
      <c r="T142" s="452"/>
      <c r="U142" s="452"/>
      <c r="V142" s="452"/>
      <c r="W142" s="452"/>
      <c r="X142" s="452"/>
      <c r="Y142" s="452"/>
      <c r="Z142" s="452"/>
      <c r="AA142" s="452"/>
      <c r="AB142" s="452"/>
      <c r="AC142" s="452"/>
      <c r="AD142" s="452"/>
      <c r="AE142" s="452"/>
    </row>
    <row r="143" spans="1:31" s="424" customFormat="1" x14ac:dyDescent="0.25">
      <c r="A143" s="467" t="s">
        <v>1117</v>
      </c>
      <c r="B143" s="467" t="s">
        <v>668</v>
      </c>
      <c r="C143" s="467" t="s">
        <v>1646</v>
      </c>
      <c r="D143" s="467" t="s">
        <v>1117</v>
      </c>
      <c r="E143" s="467" t="s">
        <v>845</v>
      </c>
      <c r="F143" s="467" t="s">
        <v>492</v>
      </c>
      <c r="G143" s="467" t="s">
        <v>1307</v>
      </c>
      <c r="H143" s="484">
        <v>9226</v>
      </c>
      <c r="I143" s="467" t="s">
        <v>2193</v>
      </c>
      <c r="J143" s="484" t="s">
        <v>347</v>
      </c>
      <c r="K143" s="467" t="s">
        <v>1719</v>
      </c>
      <c r="L143" s="471"/>
      <c r="M143" s="471">
        <v>0</v>
      </c>
      <c r="N143" s="471">
        <v>0</v>
      </c>
      <c r="O143" s="471">
        <f t="shared" si="2"/>
        <v>0</v>
      </c>
      <c r="P143" s="472"/>
      <c r="R143" s="452"/>
      <c r="S143" s="452"/>
      <c r="T143" s="452"/>
      <c r="U143" s="452"/>
      <c r="V143" s="452"/>
      <c r="W143" s="452"/>
      <c r="X143" s="452"/>
      <c r="Y143" s="452"/>
      <c r="Z143" s="452"/>
      <c r="AA143" s="452"/>
      <c r="AB143" s="452"/>
      <c r="AC143" s="452"/>
      <c r="AD143" s="452"/>
      <c r="AE143" s="452"/>
    </row>
    <row r="144" spans="1:31" s="424" customFormat="1" x14ac:dyDescent="0.25">
      <c r="A144" s="467" t="s">
        <v>1117</v>
      </c>
      <c r="B144" s="467" t="s">
        <v>668</v>
      </c>
      <c r="C144" s="467" t="s">
        <v>1646</v>
      </c>
      <c r="D144" s="467" t="s">
        <v>1117</v>
      </c>
      <c r="E144" s="467" t="s">
        <v>845</v>
      </c>
      <c r="F144" s="467" t="s">
        <v>492</v>
      </c>
      <c r="G144" s="467" t="s">
        <v>1307</v>
      </c>
      <c r="H144" s="484">
        <v>9226</v>
      </c>
      <c r="I144" s="467" t="s">
        <v>2193</v>
      </c>
      <c r="J144" s="484" t="s">
        <v>1301</v>
      </c>
      <c r="K144" s="467" t="s">
        <v>1729</v>
      </c>
      <c r="L144" s="471"/>
      <c r="M144" s="471">
        <v>0</v>
      </c>
      <c r="N144" s="471">
        <v>0</v>
      </c>
      <c r="O144" s="471">
        <f t="shared" si="2"/>
        <v>0</v>
      </c>
      <c r="P144" s="472"/>
      <c r="R144" s="452"/>
      <c r="S144" s="452"/>
      <c r="T144" s="452"/>
      <c r="U144" s="452"/>
      <c r="V144" s="452"/>
      <c r="W144" s="452"/>
      <c r="X144" s="452"/>
      <c r="Y144" s="452"/>
      <c r="Z144" s="452"/>
      <c r="AA144" s="452"/>
      <c r="AB144" s="452"/>
      <c r="AC144" s="452"/>
      <c r="AD144" s="452"/>
      <c r="AE144" s="452"/>
    </row>
    <row r="145" spans="1:31" s="424" customFormat="1" x14ac:dyDescent="0.25">
      <c r="A145" s="467" t="s">
        <v>1117</v>
      </c>
      <c r="B145" s="467" t="s">
        <v>668</v>
      </c>
      <c r="C145" s="467" t="s">
        <v>1646</v>
      </c>
      <c r="D145" s="467" t="s">
        <v>1117</v>
      </c>
      <c r="E145" s="467" t="s">
        <v>845</v>
      </c>
      <c r="F145" s="467" t="s">
        <v>492</v>
      </c>
      <c r="G145" s="467" t="s">
        <v>1307</v>
      </c>
      <c r="H145" s="484">
        <v>9226</v>
      </c>
      <c r="I145" s="467" t="s">
        <v>2193</v>
      </c>
      <c r="J145" s="484" t="s">
        <v>1229</v>
      </c>
      <c r="K145" s="467" t="s">
        <v>1737</v>
      </c>
      <c r="L145" s="471"/>
      <c r="M145" s="471">
        <v>0</v>
      </c>
      <c r="N145" s="471">
        <v>0</v>
      </c>
      <c r="O145" s="471">
        <f t="shared" si="2"/>
        <v>0</v>
      </c>
      <c r="P145" s="472"/>
      <c r="R145" s="452"/>
      <c r="S145" s="452"/>
      <c r="T145" s="452"/>
      <c r="U145" s="452"/>
      <c r="V145" s="452"/>
      <c r="W145" s="452"/>
      <c r="X145" s="452"/>
      <c r="Y145" s="452"/>
      <c r="Z145" s="452"/>
      <c r="AA145" s="452"/>
      <c r="AB145" s="452"/>
      <c r="AC145" s="452"/>
      <c r="AD145" s="452"/>
      <c r="AE145" s="452"/>
    </row>
    <row r="146" spans="1:31" s="424" customFormat="1" x14ac:dyDescent="0.25">
      <c r="A146" s="467" t="s">
        <v>1117</v>
      </c>
      <c r="B146" s="467" t="s">
        <v>668</v>
      </c>
      <c r="C146" s="467" t="s">
        <v>1646</v>
      </c>
      <c r="D146" s="467" t="s">
        <v>1117</v>
      </c>
      <c r="E146" s="467" t="s">
        <v>845</v>
      </c>
      <c r="F146" s="467" t="s">
        <v>492</v>
      </c>
      <c r="G146" s="467" t="s">
        <v>1307</v>
      </c>
      <c r="H146" s="484">
        <v>9251</v>
      </c>
      <c r="I146" s="467" t="s">
        <v>2194</v>
      </c>
      <c r="J146" s="484" t="s">
        <v>1229</v>
      </c>
      <c r="K146" s="467" t="s">
        <v>1737</v>
      </c>
      <c r="L146" s="471"/>
      <c r="M146" s="471">
        <v>0</v>
      </c>
      <c r="N146" s="471">
        <v>0</v>
      </c>
      <c r="O146" s="471">
        <f t="shared" si="2"/>
        <v>0</v>
      </c>
      <c r="P146" s="472"/>
      <c r="R146" s="452"/>
      <c r="S146" s="452"/>
      <c r="T146" s="452"/>
      <c r="U146" s="452"/>
      <c r="V146" s="452"/>
      <c r="W146" s="452"/>
      <c r="X146" s="452"/>
      <c r="Y146" s="452"/>
      <c r="Z146" s="452"/>
      <c r="AA146" s="452"/>
      <c r="AB146" s="452"/>
      <c r="AC146" s="452"/>
      <c r="AD146" s="452"/>
      <c r="AE146" s="452"/>
    </row>
    <row r="147" spans="1:31" s="424" customFormat="1" x14ac:dyDescent="0.25">
      <c r="A147" s="467" t="s">
        <v>1117</v>
      </c>
      <c r="B147" s="467" t="s">
        <v>668</v>
      </c>
      <c r="C147" s="467" t="s">
        <v>1646</v>
      </c>
      <c r="D147" s="467" t="s">
        <v>1117</v>
      </c>
      <c r="E147" s="467" t="s">
        <v>845</v>
      </c>
      <c r="F147" s="467" t="s">
        <v>492</v>
      </c>
      <c r="G147" s="467" t="s">
        <v>1307</v>
      </c>
      <c r="H147" s="484">
        <v>9253</v>
      </c>
      <c r="I147" s="467" t="s">
        <v>2195</v>
      </c>
      <c r="J147" s="484" t="s">
        <v>1229</v>
      </c>
      <c r="K147" s="467" t="s">
        <v>1737</v>
      </c>
      <c r="L147" s="471"/>
      <c r="M147" s="471">
        <v>0</v>
      </c>
      <c r="N147" s="471">
        <v>0</v>
      </c>
      <c r="O147" s="471">
        <f t="shared" si="2"/>
        <v>0</v>
      </c>
      <c r="P147" s="472"/>
      <c r="R147" s="452"/>
      <c r="S147" s="452"/>
      <c r="T147" s="452"/>
      <c r="U147" s="452"/>
      <c r="V147" s="452"/>
      <c r="W147" s="452"/>
      <c r="X147" s="452"/>
      <c r="Y147" s="452"/>
      <c r="Z147" s="452"/>
      <c r="AA147" s="452"/>
      <c r="AB147" s="452"/>
      <c r="AC147" s="452"/>
      <c r="AD147" s="452"/>
      <c r="AE147" s="452"/>
    </row>
    <row r="148" spans="1:31" s="424" customFormat="1" x14ac:dyDescent="0.25">
      <c r="A148" s="467" t="s">
        <v>1117</v>
      </c>
      <c r="B148" s="467" t="s">
        <v>668</v>
      </c>
      <c r="C148" s="467" t="s">
        <v>1646</v>
      </c>
      <c r="D148" s="467" t="s">
        <v>1117</v>
      </c>
      <c r="E148" s="467" t="s">
        <v>845</v>
      </c>
      <c r="F148" s="467" t="s">
        <v>492</v>
      </c>
      <c r="G148" s="467" t="s">
        <v>1307</v>
      </c>
      <c r="H148" s="484">
        <v>9254</v>
      </c>
      <c r="I148" s="467" t="s">
        <v>2196</v>
      </c>
      <c r="J148" s="484" t="s">
        <v>347</v>
      </c>
      <c r="K148" s="467" t="s">
        <v>1719</v>
      </c>
      <c r="L148" s="471"/>
      <c r="M148" s="471">
        <v>0</v>
      </c>
      <c r="N148" s="471">
        <v>0</v>
      </c>
      <c r="O148" s="471">
        <f t="shared" si="2"/>
        <v>0</v>
      </c>
      <c r="P148" s="472"/>
      <c r="R148" s="452"/>
      <c r="S148" s="452"/>
      <c r="T148" s="452"/>
      <c r="U148" s="452"/>
      <c r="V148" s="452"/>
      <c r="W148" s="452"/>
      <c r="X148" s="452"/>
      <c r="Y148" s="452"/>
      <c r="Z148" s="452"/>
      <c r="AA148" s="452"/>
      <c r="AB148" s="452"/>
      <c r="AC148" s="452"/>
      <c r="AD148" s="452"/>
      <c r="AE148" s="452"/>
    </row>
    <row r="149" spans="1:31" s="424" customFormat="1" x14ac:dyDescent="0.25">
      <c r="A149" s="467" t="s">
        <v>1117</v>
      </c>
      <c r="B149" s="467" t="s">
        <v>668</v>
      </c>
      <c r="C149" s="467" t="s">
        <v>1646</v>
      </c>
      <c r="D149" s="467" t="s">
        <v>1117</v>
      </c>
      <c r="E149" s="467" t="s">
        <v>845</v>
      </c>
      <c r="F149" s="467" t="s">
        <v>492</v>
      </c>
      <c r="G149" s="467" t="s">
        <v>1307</v>
      </c>
      <c r="H149" s="484">
        <v>9254</v>
      </c>
      <c r="I149" s="467" t="s">
        <v>2196</v>
      </c>
      <c r="J149" s="484" t="s">
        <v>1229</v>
      </c>
      <c r="K149" s="467" t="s">
        <v>1737</v>
      </c>
      <c r="L149" s="471"/>
      <c r="M149" s="471">
        <v>0</v>
      </c>
      <c r="N149" s="471">
        <v>0</v>
      </c>
      <c r="O149" s="471">
        <f t="shared" si="2"/>
        <v>0</v>
      </c>
      <c r="P149" s="472"/>
      <c r="R149" s="452"/>
      <c r="S149" s="452"/>
      <c r="T149" s="452"/>
      <c r="U149" s="452"/>
      <c r="V149" s="452"/>
      <c r="W149" s="452"/>
      <c r="X149" s="452"/>
      <c r="Y149" s="452"/>
      <c r="Z149" s="452"/>
      <c r="AA149" s="452"/>
      <c r="AB149" s="452"/>
      <c r="AC149" s="452"/>
      <c r="AD149" s="452"/>
      <c r="AE149" s="452"/>
    </row>
    <row r="150" spans="1:31" s="424" customFormat="1" x14ac:dyDescent="0.25">
      <c r="A150" s="467" t="s">
        <v>1117</v>
      </c>
      <c r="B150" s="467" t="s">
        <v>668</v>
      </c>
      <c r="C150" s="467" t="s">
        <v>1646</v>
      </c>
      <c r="D150" s="467" t="s">
        <v>1117</v>
      </c>
      <c r="E150" s="467" t="s">
        <v>845</v>
      </c>
      <c r="F150" s="467" t="s">
        <v>492</v>
      </c>
      <c r="G150" s="467" t="s">
        <v>1307</v>
      </c>
      <c r="H150" s="484">
        <v>9256</v>
      </c>
      <c r="I150" s="467" t="s">
        <v>2197</v>
      </c>
      <c r="J150" s="484" t="s">
        <v>1303</v>
      </c>
      <c r="K150" s="467" t="s">
        <v>1732</v>
      </c>
      <c r="L150" s="471"/>
      <c r="M150" s="471">
        <v>0</v>
      </c>
      <c r="N150" s="471">
        <v>0</v>
      </c>
      <c r="O150" s="471">
        <f t="shared" si="2"/>
        <v>0</v>
      </c>
      <c r="P150" s="47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2"/>
      <c r="AC150" s="452"/>
      <c r="AD150" s="452"/>
      <c r="AE150" s="452"/>
    </row>
    <row r="151" spans="1:31" s="424" customFormat="1" x14ac:dyDescent="0.25">
      <c r="A151" s="467" t="s">
        <v>1117</v>
      </c>
      <c r="B151" s="467" t="s">
        <v>668</v>
      </c>
      <c r="C151" s="467" t="s">
        <v>1646</v>
      </c>
      <c r="D151" s="467" t="s">
        <v>1117</v>
      </c>
      <c r="E151" s="467" t="s">
        <v>845</v>
      </c>
      <c r="F151" s="467" t="s">
        <v>492</v>
      </c>
      <c r="G151" s="467" t="s">
        <v>1307</v>
      </c>
      <c r="H151" s="484">
        <v>9302</v>
      </c>
      <c r="I151" s="467" t="s">
        <v>1308</v>
      </c>
      <c r="J151" s="484" t="s">
        <v>367</v>
      </c>
      <c r="K151" s="467" t="s">
        <v>1727</v>
      </c>
      <c r="L151" s="471"/>
      <c r="M151" s="471">
        <v>0</v>
      </c>
      <c r="N151" s="471">
        <v>0</v>
      </c>
      <c r="O151" s="471">
        <f t="shared" si="2"/>
        <v>0</v>
      </c>
      <c r="P151" s="47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2"/>
      <c r="AC151" s="452"/>
      <c r="AD151" s="452"/>
      <c r="AE151" s="452"/>
    </row>
    <row r="152" spans="1:31" s="424" customFormat="1" x14ac:dyDescent="0.25">
      <c r="A152" s="467" t="s">
        <v>1117</v>
      </c>
      <c r="B152" s="467" t="s">
        <v>668</v>
      </c>
      <c r="C152" s="467" t="s">
        <v>1646</v>
      </c>
      <c r="D152" s="467" t="s">
        <v>1117</v>
      </c>
      <c r="E152" s="467" t="s">
        <v>845</v>
      </c>
      <c r="F152" s="467" t="s">
        <v>492</v>
      </c>
      <c r="G152" s="467" t="s">
        <v>1307</v>
      </c>
      <c r="H152" s="484">
        <v>9302</v>
      </c>
      <c r="I152" s="467" t="s">
        <v>1308</v>
      </c>
      <c r="J152" s="484" t="s">
        <v>3</v>
      </c>
      <c r="K152" s="467" t="s">
        <v>1728</v>
      </c>
      <c r="L152" s="471"/>
      <c r="M152" s="471">
        <v>0</v>
      </c>
      <c r="N152" s="471">
        <v>0</v>
      </c>
      <c r="O152" s="471">
        <f t="shared" si="2"/>
        <v>0</v>
      </c>
      <c r="P152" s="472"/>
      <c r="R152" s="452"/>
      <c r="S152" s="452"/>
      <c r="T152" s="452"/>
      <c r="U152" s="452"/>
      <c r="V152" s="452"/>
      <c r="W152" s="452"/>
      <c r="X152" s="452"/>
      <c r="Y152" s="452"/>
      <c r="Z152" s="452"/>
      <c r="AA152" s="452"/>
      <c r="AB152" s="452"/>
      <c r="AC152" s="452"/>
      <c r="AD152" s="452"/>
      <c r="AE152" s="452"/>
    </row>
    <row r="153" spans="1:31" s="424" customFormat="1" x14ac:dyDescent="0.25">
      <c r="A153" s="467" t="s">
        <v>1117</v>
      </c>
      <c r="B153" s="467" t="s">
        <v>668</v>
      </c>
      <c r="C153" s="467" t="s">
        <v>1646</v>
      </c>
      <c r="D153" s="467" t="s">
        <v>1117</v>
      </c>
      <c r="E153" s="467" t="s">
        <v>845</v>
      </c>
      <c r="F153" s="467" t="s">
        <v>492</v>
      </c>
      <c r="G153" s="467" t="s">
        <v>1307</v>
      </c>
      <c r="H153" s="484">
        <v>9302</v>
      </c>
      <c r="I153" s="467" t="s">
        <v>1308</v>
      </c>
      <c r="J153" s="484" t="s">
        <v>1301</v>
      </c>
      <c r="K153" s="467" t="s">
        <v>1729</v>
      </c>
      <c r="L153" s="471"/>
      <c r="M153" s="471">
        <v>0</v>
      </c>
      <c r="N153" s="471">
        <v>0</v>
      </c>
      <c r="O153" s="471">
        <f t="shared" si="2"/>
        <v>0</v>
      </c>
      <c r="P153" s="472"/>
      <c r="R153" s="452"/>
      <c r="S153" s="452"/>
      <c r="T153" s="452"/>
      <c r="U153" s="452"/>
      <c r="V153" s="452"/>
      <c r="W153" s="452"/>
      <c r="X153" s="452"/>
      <c r="Y153" s="452"/>
      <c r="Z153" s="452"/>
      <c r="AA153" s="452"/>
      <c r="AB153" s="452"/>
      <c r="AC153" s="452"/>
      <c r="AD153" s="452"/>
      <c r="AE153" s="452"/>
    </row>
    <row r="154" spans="1:31" s="424" customFormat="1" x14ac:dyDescent="0.25">
      <c r="A154" s="467" t="s">
        <v>1117</v>
      </c>
      <c r="B154" s="467" t="s">
        <v>668</v>
      </c>
      <c r="C154" s="467" t="s">
        <v>1646</v>
      </c>
      <c r="D154" s="467" t="s">
        <v>1117</v>
      </c>
      <c r="E154" s="467" t="s">
        <v>845</v>
      </c>
      <c r="F154" s="467" t="s">
        <v>492</v>
      </c>
      <c r="G154" s="467" t="s">
        <v>1307</v>
      </c>
      <c r="H154" s="484">
        <v>9302</v>
      </c>
      <c r="I154" s="467" t="s">
        <v>1308</v>
      </c>
      <c r="J154" s="484" t="s">
        <v>1302</v>
      </c>
      <c r="K154" s="467" t="s">
        <v>1731</v>
      </c>
      <c r="L154" s="471"/>
      <c r="M154" s="471">
        <v>0</v>
      </c>
      <c r="N154" s="471">
        <v>0</v>
      </c>
      <c r="O154" s="471">
        <f t="shared" si="2"/>
        <v>0</v>
      </c>
      <c r="P154" s="472"/>
      <c r="R154" s="452"/>
      <c r="S154" s="452"/>
      <c r="T154" s="452"/>
      <c r="U154" s="452"/>
      <c r="V154" s="452"/>
      <c r="W154" s="452"/>
      <c r="X154" s="452"/>
      <c r="Y154" s="452"/>
      <c r="Z154" s="452"/>
      <c r="AA154" s="452"/>
      <c r="AB154" s="452"/>
      <c r="AC154" s="452"/>
      <c r="AD154" s="452"/>
      <c r="AE154" s="452"/>
    </row>
    <row r="155" spans="1:31" s="424" customFormat="1" x14ac:dyDescent="0.25">
      <c r="A155" s="467" t="s">
        <v>1117</v>
      </c>
      <c r="B155" s="467" t="s">
        <v>668</v>
      </c>
      <c r="C155" s="467" t="s">
        <v>1646</v>
      </c>
      <c r="D155" s="467" t="s">
        <v>1117</v>
      </c>
      <c r="E155" s="467" t="s">
        <v>845</v>
      </c>
      <c r="F155" s="467" t="s">
        <v>492</v>
      </c>
      <c r="G155" s="467" t="s">
        <v>1307</v>
      </c>
      <c r="H155" s="484">
        <v>9302</v>
      </c>
      <c r="I155" s="467" t="s">
        <v>1308</v>
      </c>
      <c r="J155" s="484" t="s">
        <v>7</v>
      </c>
      <c r="K155" s="467" t="s">
        <v>1733</v>
      </c>
      <c r="L155" s="471"/>
      <c r="M155" s="471">
        <v>0</v>
      </c>
      <c r="N155" s="471">
        <v>0</v>
      </c>
      <c r="O155" s="471">
        <f t="shared" si="2"/>
        <v>0</v>
      </c>
      <c r="P155" s="472"/>
      <c r="R155" s="452"/>
      <c r="S155" s="452"/>
      <c r="T155" s="452"/>
      <c r="U155" s="452"/>
      <c r="V155" s="452"/>
      <c r="W155" s="452"/>
      <c r="X155" s="452"/>
      <c r="Y155" s="452"/>
      <c r="Z155" s="452"/>
      <c r="AA155" s="452"/>
      <c r="AB155" s="452"/>
      <c r="AC155" s="452"/>
      <c r="AD155" s="452"/>
      <c r="AE155" s="452"/>
    </row>
    <row r="156" spans="1:31" s="424" customFormat="1" x14ac:dyDescent="0.25">
      <c r="A156" s="467" t="s">
        <v>1117</v>
      </c>
      <c r="B156" s="467" t="s">
        <v>668</v>
      </c>
      <c r="C156" s="467" t="s">
        <v>1646</v>
      </c>
      <c r="D156" s="467" t="s">
        <v>1117</v>
      </c>
      <c r="E156" s="467" t="s">
        <v>845</v>
      </c>
      <c r="F156" s="467" t="s">
        <v>492</v>
      </c>
      <c r="G156" s="467" t="s">
        <v>1307</v>
      </c>
      <c r="H156" s="484">
        <v>9303</v>
      </c>
      <c r="I156" s="467" t="s">
        <v>1309</v>
      </c>
      <c r="J156" s="484" t="s">
        <v>367</v>
      </c>
      <c r="K156" s="467" t="s">
        <v>1727</v>
      </c>
      <c r="L156" s="471"/>
      <c r="M156" s="471">
        <v>0</v>
      </c>
      <c r="N156" s="471">
        <v>0</v>
      </c>
      <c r="O156" s="471">
        <f t="shared" si="2"/>
        <v>0</v>
      </c>
      <c r="P156" s="472"/>
      <c r="R156" s="452"/>
      <c r="S156" s="452"/>
      <c r="T156" s="452"/>
      <c r="U156" s="452"/>
      <c r="V156" s="452"/>
      <c r="W156" s="452"/>
      <c r="X156" s="452"/>
      <c r="Y156" s="452"/>
      <c r="Z156" s="452"/>
      <c r="AA156" s="452"/>
      <c r="AB156" s="452"/>
      <c r="AC156" s="452"/>
      <c r="AD156" s="452"/>
      <c r="AE156" s="452"/>
    </row>
    <row r="157" spans="1:31" s="424" customFormat="1" x14ac:dyDescent="0.25">
      <c r="A157" s="467" t="s">
        <v>1117</v>
      </c>
      <c r="B157" s="467" t="s">
        <v>668</v>
      </c>
      <c r="C157" s="467" t="s">
        <v>1646</v>
      </c>
      <c r="D157" s="467" t="s">
        <v>1117</v>
      </c>
      <c r="E157" s="467" t="s">
        <v>845</v>
      </c>
      <c r="F157" s="467" t="s">
        <v>492</v>
      </c>
      <c r="G157" s="467" t="s">
        <v>1307</v>
      </c>
      <c r="H157" s="484">
        <v>9303</v>
      </c>
      <c r="I157" s="467" t="s">
        <v>1309</v>
      </c>
      <c r="J157" s="484" t="s">
        <v>3</v>
      </c>
      <c r="K157" s="467" t="s">
        <v>1728</v>
      </c>
      <c r="L157" s="471"/>
      <c r="M157" s="471">
        <v>0</v>
      </c>
      <c r="N157" s="471">
        <v>0</v>
      </c>
      <c r="O157" s="471">
        <f t="shared" si="2"/>
        <v>0</v>
      </c>
      <c r="P157" s="472"/>
      <c r="R157" s="452"/>
      <c r="S157" s="452"/>
      <c r="T157" s="452"/>
      <c r="U157" s="452"/>
      <c r="V157" s="452"/>
      <c r="W157" s="452"/>
      <c r="X157" s="452"/>
      <c r="Y157" s="452"/>
      <c r="Z157" s="452"/>
      <c r="AA157" s="452"/>
      <c r="AB157" s="452"/>
      <c r="AC157" s="452"/>
      <c r="AD157" s="452"/>
      <c r="AE157" s="452"/>
    </row>
    <row r="158" spans="1:31" s="424" customFormat="1" x14ac:dyDescent="0.25">
      <c r="A158" s="467" t="s">
        <v>1117</v>
      </c>
      <c r="B158" s="467" t="s">
        <v>668</v>
      </c>
      <c r="C158" s="467" t="s">
        <v>1646</v>
      </c>
      <c r="D158" s="467" t="s">
        <v>1117</v>
      </c>
      <c r="E158" s="467" t="s">
        <v>845</v>
      </c>
      <c r="F158" s="467" t="s">
        <v>492</v>
      </c>
      <c r="G158" s="467" t="s">
        <v>1307</v>
      </c>
      <c r="H158" s="484">
        <v>9303</v>
      </c>
      <c r="I158" s="467" t="s">
        <v>1309</v>
      </c>
      <c r="J158" s="484" t="s">
        <v>1301</v>
      </c>
      <c r="K158" s="467" t="s">
        <v>1729</v>
      </c>
      <c r="L158" s="471"/>
      <c r="M158" s="471">
        <v>0</v>
      </c>
      <c r="N158" s="471">
        <v>0</v>
      </c>
      <c r="O158" s="471">
        <f t="shared" si="2"/>
        <v>0</v>
      </c>
      <c r="P158" s="472"/>
      <c r="R158" s="452"/>
      <c r="S158" s="452"/>
      <c r="T158" s="452"/>
      <c r="U158" s="452"/>
      <c r="V158" s="452"/>
      <c r="W158" s="452"/>
      <c r="X158" s="452"/>
      <c r="Y158" s="452"/>
      <c r="Z158" s="452"/>
      <c r="AA158" s="452"/>
      <c r="AB158" s="452"/>
      <c r="AC158" s="452"/>
      <c r="AD158" s="452"/>
      <c r="AE158" s="452"/>
    </row>
    <row r="159" spans="1:31" s="424" customFormat="1" x14ac:dyDescent="0.25">
      <c r="A159" s="467" t="s">
        <v>1117</v>
      </c>
      <c r="B159" s="467" t="s">
        <v>668</v>
      </c>
      <c r="C159" s="467" t="s">
        <v>1646</v>
      </c>
      <c r="D159" s="467" t="s">
        <v>1117</v>
      </c>
      <c r="E159" s="467" t="s">
        <v>845</v>
      </c>
      <c r="F159" s="467" t="s">
        <v>492</v>
      </c>
      <c r="G159" s="467" t="s">
        <v>1307</v>
      </c>
      <c r="H159" s="484">
        <v>9303</v>
      </c>
      <c r="I159" s="467" t="s">
        <v>1309</v>
      </c>
      <c r="J159" s="484" t="s">
        <v>1302</v>
      </c>
      <c r="K159" s="467" t="s">
        <v>1731</v>
      </c>
      <c r="L159" s="471"/>
      <c r="M159" s="471">
        <v>0</v>
      </c>
      <c r="N159" s="471">
        <v>0</v>
      </c>
      <c r="O159" s="471">
        <f t="shared" si="2"/>
        <v>0</v>
      </c>
      <c r="P159" s="472"/>
      <c r="R159" s="452"/>
      <c r="S159" s="452"/>
      <c r="T159" s="452"/>
      <c r="U159" s="452"/>
      <c r="V159" s="452"/>
      <c r="W159" s="452"/>
      <c r="X159" s="452"/>
      <c r="Y159" s="452"/>
      <c r="Z159" s="452"/>
      <c r="AA159" s="452"/>
      <c r="AB159" s="452"/>
      <c r="AC159" s="452"/>
      <c r="AD159" s="452"/>
      <c r="AE159" s="452"/>
    </row>
    <row r="160" spans="1:31" s="424" customFormat="1" x14ac:dyDescent="0.25">
      <c r="A160" s="467" t="s">
        <v>1117</v>
      </c>
      <c r="B160" s="467" t="s">
        <v>668</v>
      </c>
      <c r="C160" s="467" t="s">
        <v>1646</v>
      </c>
      <c r="D160" s="467" t="s">
        <v>1117</v>
      </c>
      <c r="E160" s="467" t="s">
        <v>845</v>
      </c>
      <c r="F160" s="467" t="s">
        <v>492</v>
      </c>
      <c r="G160" s="467" t="s">
        <v>1307</v>
      </c>
      <c r="H160" s="484">
        <v>9304</v>
      </c>
      <c r="I160" s="467" t="s">
        <v>1310</v>
      </c>
      <c r="J160" s="484" t="s">
        <v>367</v>
      </c>
      <c r="K160" s="467" t="s">
        <v>1727</v>
      </c>
      <c r="L160" s="471"/>
      <c r="M160" s="471">
        <v>0</v>
      </c>
      <c r="N160" s="471">
        <v>0</v>
      </c>
      <c r="O160" s="471">
        <f t="shared" si="2"/>
        <v>0</v>
      </c>
      <c r="P160" s="472"/>
      <c r="R160" s="452"/>
      <c r="S160" s="452"/>
      <c r="T160" s="452"/>
      <c r="U160" s="452"/>
      <c r="V160" s="452"/>
      <c r="W160" s="452"/>
      <c r="X160" s="452"/>
      <c r="Y160" s="452"/>
      <c r="Z160" s="452"/>
      <c r="AA160" s="452"/>
      <c r="AB160" s="452"/>
      <c r="AC160" s="452"/>
      <c r="AD160" s="452"/>
      <c r="AE160" s="452"/>
    </row>
    <row r="161" spans="1:31" s="424" customFormat="1" x14ac:dyDescent="0.25">
      <c r="A161" s="467" t="s">
        <v>1117</v>
      </c>
      <c r="B161" s="467" t="s">
        <v>668</v>
      </c>
      <c r="C161" s="467" t="s">
        <v>1646</v>
      </c>
      <c r="D161" s="467" t="s">
        <v>1117</v>
      </c>
      <c r="E161" s="467" t="s">
        <v>845</v>
      </c>
      <c r="F161" s="467" t="s">
        <v>492</v>
      </c>
      <c r="G161" s="467" t="s">
        <v>1307</v>
      </c>
      <c r="H161" s="484">
        <v>9304</v>
      </c>
      <c r="I161" s="467" t="s">
        <v>1310</v>
      </c>
      <c r="J161" s="484" t="s">
        <v>3</v>
      </c>
      <c r="K161" s="467" t="s">
        <v>1728</v>
      </c>
      <c r="L161" s="471"/>
      <c r="M161" s="471">
        <v>0</v>
      </c>
      <c r="N161" s="471">
        <v>0</v>
      </c>
      <c r="O161" s="471">
        <f t="shared" si="2"/>
        <v>0</v>
      </c>
      <c r="P161" s="472"/>
      <c r="R161" s="452"/>
      <c r="S161" s="452"/>
      <c r="T161" s="452"/>
      <c r="U161" s="452"/>
      <c r="V161" s="452"/>
      <c r="W161" s="452"/>
      <c r="X161" s="452"/>
      <c r="Y161" s="452"/>
      <c r="Z161" s="452"/>
      <c r="AA161" s="452"/>
      <c r="AB161" s="452"/>
      <c r="AC161" s="452"/>
      <c r="AD161" s="452"/>
      <c r="AE161" s="452"/>
    </row>
    <row r="162" spans="1:31" s="424" customFormat="1" x14ac:dyDescent="0.25">
      <c r="A162" s="467" t="s">
        <v>1117</v>
      </c>
      <c r="B162" s="467" t="s">
        <v>668</v>
      </c>
      <c r="C162" s="467" t="s">
        <v>1646</v>
      </c>
      <c r="D162" s="467" t="s">
        <v>1117</v>
      </c>
      <c r="E162" s="467" t="s">
        <v>845</v>
      </c>
      <c r="F162" s="467" t="s">
        <v>492</v>
      </c>
      <c r="G162" s="467" t="s">
        <v>1307</v>
      </c>
      <c r="H162" s="484">
        <v>9308</v>
      </c>
      <c r="I162" s="467" t="s">
        <v>1311</v>
      </c>
      <c r="J162" s="484" t="s">
        <v>367</v>
      </c>
      <c r="K162" s="467" t="s">
        <v>1727</v>
      </c>
      <c r="L162" s="471"/>
      <c r="M162" s="471">
        <v>0</v>
      </c>
      <c r="N162" s="471">
        <v>0</v>
      </c>
      <c r="O162" s="471">
        <f t="shared" si="2"/>
        <v>0</v>
      </c>
      <c r="P162" s="472"/>
      <c r="R162" s="452"/>
      <c r="S162" s="452"/>
      <c r="T162" s="452"/>
      <c r="U162" s="452"/>
      <c r="V162" s="452"/>
      <c r="W162" s="452"/>
      <c r="X162" s="452"/>
      <c r="Y162" s="452"/>
      <c r="Z162" s="452"/>
      <c r="AA162" s="452"/>
      <c r="AB162" s="452"/>
      <c r="AC162" s="452"/>
      <c r="AD162" s="452"/>
      <c r="AE162" s="452"/>
    </row>
    <row r="163" spans="1:31" s="424" customFormat="1" x14ac:dyDescent="0.25">
      <c r="A163" s="467" t="s">
        <v>1117</v>
      </c>
      <c r="B163" s="467" t="s">
        <v>668</v>
      </c>
      <c r="C163" s="467" t="s">
        <v>1646</v>
      </c>
      <c r="D163" s="467" t="s">
        <v>1117</v>
      </c>
      <c r="E163" s="467" t="s">
        <v>845</v>
      </c>
      <c r="F163" s="467" t="s">
        <v>492</v>
      </c>
      <c r="G163" s="467" t="s">
        <v>1307</v>
      </c>
      <c r="H163" s="484">
        <v>9308</v>
      </c>
      <c r="I163" s="467" t="s">
        <v>1311</v>
      </c>
      <c r="J163" s="484" t="s">
        <v>1229</v>
      </c>
      <c r="K163" s="467" t="s">
        <v>1737</v>
      </c>
      <c r="L163" s="471"/>
      <c r="M163" s="471">
        <v>0</v>
      </c>
      <c r="N163" s="471">
        <v>0</v>
      </c>
      <c r="O163" s="471">
        <f t="shared" si="2"/>
        <v>0</v>
      </c>
      <c r="P163" s="472"/>
      <c r="R163" s="452"/>
      <c r="S163" s="452"/>
      <c r="T163" s="452"/>
      <c r="U163" s="452"/>
      <c r="V163" s="452"/>
      <c r="W163" s="452"/>
      <c r="X163" s="452"/>
      <c r="Y163" s="452"/>
      <c r="Z163" s="452"/>
      <c r="AA163" s="452"/>
      <c r="AB163" s="452"/>
      <c r="AC163" s="452"/>
      <c r="AD163" s="452"/>
      <c r="AE163" s="452"/>
    </row>
    <row r="164" spans="1:31" s="424" customFormat="1" x14ac:dyDescent="0.25">
      <c r="A164" s="467" t="s">
        <v>1117</v>
      </c>
      <c r="B164" s="467" t="s">
        <v>668</v>
      </c>
      <c r="C164" s="467" t="s">
        <v>1646</v>
      </c>
      <c r="D164" s="467" t="s">
        <v>1117</v>
      </c>
      <c r="E164" s="467" t="s">
        <v>845</v>
      </c>
      <c r="F164" s="467" t="s">
        <v>492</v>
      </c>
      <c r="G164" s="467" t="s">
        <v>1307</v>
      </c>
      <c r="H164" s="484">
        <v>9309</v>
      </c>
      <c r="I164" s="467" t="s">
        <v>1312</v>
      </c>
      <c r="J164" s="484" t="s">
        <v>1301</v>
      </c>
      <c r="K164" s="467" t="s">
        <v>1729</v>
      </c>
      <c r="L164" s="471"/>
      <c r="M164" s="471">
        <v>0</v>
      </c>
      <c r="N164" s="471">
        <v>0</v>
      </c>
      <c r="O164" s="471">
        <f t="shared" si="2"/>
        <v>0</v>
      </c>
      <c r="P164" s="472"/>
      <c r="R164" s="452"/>
      <c r="S164" s="452"/>
      <c r="T164" s="452"/>
      <c r="U164" s="452"/>
      <c r="V164" s="452"/>
      <c r="W164" s="452"/>
      <c r="X164" s="452"/>
      <c r="Y164" s="452"/>
      <c r="Z164" s="452"/>
      <c r="AA164" s="452"/>
      <c r="AB164" s="452"/>
      <c r="AC164" s="452"/>
      <c r="AD164" s="452"/>
      <c r="AE164" s="452"/>
    </row>
    <row r="165" spans="1:31" s="424" customFormat="1" x14ac:dyDescent="0.25">
      <c r="A165" s="467" t="s">
        <v>1117</v>
      </c>
      <c r="B165" s="467" t="s">
        <v>668</v>
      </c>
      <c r="C165" s="467" t="s">
        <v>1646</v>
      </c>
      <c r="D165" s="467" t="s">
        <v>1117</v>
      </c>
      <c r="E165" s="467" t="s">
        <v>845</v>
      </c>
      <c r="F165" s="467" t="s">
        <v>492</v>
      </c>
      <c r="G165" s="467" t="s">
        <v>1307</v>
      </c>
      <c r="H165" s="484">
        <v>9309</v>
      </c>
      <c r="I165" s="467" t="s">
        <v>1312</v>
      </c>
      <c r="J165" s="484" t="s">
        <v>1302</v>
      </c>
      <c r="K165" s="467" t="s">
        <v>1731</v>
      </c>
      <c r="L165" s="471"/>
      <c r="M165" s="471">
        <v>0</v>
      </c>
      <c r="N165" s="471">
        <v>0</v>
      </c>
      <c r="O165" s="471">
        <f t="shared" si="2"/>
        <v>0</v>
      </c>
      <c r="P165" s="472"/>
      <c r="R165" s="452"/>
      <c r="S165" s="452"/>
      <c r="T165" s="452"/>
      <c r="U165" s="452"/>
      <c r="V165" s="452"/>
      <c r="W165" s="452"/>
      <c r="X165" s="452"/>
      <c r="Y165" s="452"/>
      <c r="Z165" s="452"/>
      <c r="AA165" s="452"/>
      <c r="AB165" s="452"/>
      <c r="AC165" s="452"/>
      <c r="AD165" s="452"/>
      <c r="AE165" s="452"/>
    </row>
    <row r="166" spans="1:31" s="424" customFormat="1" x14ac:dyDescent="0.25">
      <c r="A166" s="467" t="s">
        <v>1117</v>
      </c>
      <c r="B166" s="467" t="s">
        <v>668</v>
      </c>
      <c r="C166" s="467" t="s">
        <v>1646</v>
      </c>
      <c r="D166" s="467" t="s">
        <v>1117</v>
      </c>
      <c r="E166" s="467" t="s">
        <v>845</v>
      </c>
      <c r="F166" s="467" t="s">
        <v>492</v>
      </c>
      <c r="G166" s="467" t="s">
        <v>1307</v>
      </c>
      <c r="H166" s="484">
        <v>9309</v>
      </c>
      <c r="I166" s="467" t="s">
        <v>1312</v>
      </c>
      <c r="J166" s="484" t="s">
        <v>1229</v>
      </c>
      <c r="K166" s="467" t="s">
        <v>1737</v>
      </c>
      <c r="L166" s="471"/>
      <c r="M166" s="471">
        <v>0</v>
      </c>
      <c r="N166" s="471">
        <v>0</v>
      </c>
      <c r="O166" s="471">
        <f t="shared" si="2"/>
        <v>0</v>
      </c>
      <c r="P166" s="472"/>
      <c r="R166" s="452"/>
      <c r="S166" s="452"/>
      <c r="T166" s="452"/>
      <c r="U166" s="452"/>
      <c r="V166" s="452"/>
      <c r="W166" s="452"/>
      <c r="X166" s="452"/>
      <c r="Y166" s="452"/>
      <c r="Z166" s="452"/>
      <c r="AA166" s="452"/>
      <c r="AB166" s="452"/>
      <c r="AC166" s="452"/>
      <c r="AD166" s="452"/>
      <c r="AE166" s="452"/>
    </row>
    <row r="167" spans="1:31" s="424" customFormat="1" x14ac:dyDescent="0.25">
      <c r="A167" s="467" t="s">
        <v>1117</v>
      </c>
      <c r="B167" s="467" t="s">
        <v>668</v>
      </c>
      <c r="C167" s="467" t="s">
        <v>1646</v>
      </c>
      <c r="D167" s="467" t="s">
        <v>1117</v>
      </c>
      <c r="E167" s="467" t="s">
        <v>845</v>
      </c>
      <c r="F167" s="467" t="s">
        <v>492</v>
      </c>
      <c r="G167" s="467" t="s">
        <v>1307</v>
      </c>
      <c r="H167" s="484">
        <v>9324</v>
      </c>
      <c r="I167" s="467" t="s">
        <v>1313</v>
      </c>
      <c r="J167" s="484" t="s">
        <v>3</v>
      </c>
      <c r="K167" s="467" t="s">
        <v>1728</v>
      </c>
      <c r="L167" s="471"/>
      <c r="M167" s="471">
        <v>0</v>
      </c>
      <c r="N167" s="471">
        <v>0</v>
      </c>
      <c r="O167" s="471">
        <f t="shared" si="2"/>
        <v>0</v>
      </c>
      <c r="P167" s="472"/>
      <c r="R167" s="452"/>
      <c r="S167" s="452"/>
      <c r="T167" s="452"/>
      <c r="U167" s="452"/>
      <c r="V167" s="452"/>
      <c r="W167" s="452"/>
      <c r="X167" s="452"/>
      <c r="Y167" s="452"/>
      <c r="Z167" s="452"/>
      <c r="AA167" s="452"/>
      <c r="AB167" s="452"/>
      <c r="AC167" s="452"/>
      <c r="AD167" s="452"/>
      <c r="AE167" s="452"/>
    </row>
    <row r="168" spans="1:31" s="424" customFormat="1" x14ac:dyDescent="0.25">
      <c r="A168" s="467" t="s">
        <v>1117</v>
      </c>
      <c r="B168" s="467" t="s">
        <v>668</v>
      </c>
      <c r="C168" s="467" t="s">
        <v>1646</v>
      </c>
      <c r="D168" s="467" t="s">
        <v>1117</v>
      </c>
      <c r="E168" s="467" t="s">
        <v>845</v>
      </c>
      <c r="F168" s="467" t="s">
        <v>492</v>
      </c>
      <c r="G168" s="467" t="s">
        <v>1307</v>
      </c>
      <c r="H168" s="484">
        <v>9613</v>
      </c>
      <c r="I168" s="467" t="s">
        <v>1314</v>
      </c>
      <c r="J168" s="484" t="s">
        <v>367</v>
      </c>
      <c r="K168" s="467" t="s">
        <v>1727</v>
      </c>
      <c r="L168" s="471"/>
      <c r="M168" s="471">
        <v>0</v>
      </c>
      <c r="N168" s="471">
        <v>0</v>
      </c>
      <c r="O168" s="471">
        <f t="shared" si="2"/>
        <v>0</v>
      </c>
      <c r="P168" s="472"/>
      <c r="R168" s="452"/>
      <c r="S168" s="452"/>
      <c r="T168" s="452"/>
      <c r="U168" s="452"/>
      <c r="V168" s="452"/>
      <c r="W168" s="452"/>
      <c r="X168" s="452"/>
      <c r="Y168" s="452"/>
      <c r="Z168" s="452"/>
      <c r="AA168" s="452"/>
      <c r="AB168" s="452"/>
      <c r="AC168" s="452"/>
      <c r="AD168" s="452"/>
      <c r="AE168" s="452"/>
    </row>
    <row r="169" spans="1:31" s="424" customFormat="1" x14ac:dyDescent="0.25">
      <c r="A169" s="467" t="s">
        <v>1117</v>
      </c>
      <c r="B169" s="467" t="s">
        <v>668</v>
      </c>
      <c r="C169" s="467" t="s">
        <v>1646</v>
      </c>
      <c r="D169" s="467" t="s">
        <v>1117</v>
      </c>
      <c r="E169" s="467" t="s">
        <v>845</v>
      </c>
      <c r="F169" s="467" t="s">
        <v>492</v>
      </c>
      <c r="G169" s="467" t="s">
        <v>1307</v>
      </c>
      <c r="H169" s="484">
        <v>9632</v>
      </c>
      <c r="I169" s="467" t="s">
        <v>2198</v>
      </c>
      <c r="J169" s="484" t="s">
        <v>367</v>
      </c>
      <c r="K169" s="467" t="s">
        <v>1727</v>
      </c>
      <c r="L169" s="471"/>
      <c r="M169" s="471">
        <v>0</v>
      </c>
      <c r="N169" s="471">
        <v>0</v>
      </c>
      <c r="O169" s="471">
        <f t="shared" si="2"/>
        <v>0</v>
      </c>
      <c r="P169" s="472"/>
      <c r="R169" s="452"/>
      <c r="S169" s="452"/>
      <c r="T169" s="452"/>
      <c r="U169" s="452"/>
      <c r="V169" s="452"/>
      <c r="W169" s="452"/>
      <c r="X169" s="452"/>
      <c r="Y169" s="452"/>
      <c r="Z169" s="452"/>
      <c r="AA169" s="452"/>
      <c r="AB169" s="452"/>
      <c r="AC169" s="452"/>
      <c r="AD169" s="452"/>
      <c r="AE169" s="452"/>
    </row>
    <row r="170" spans="1:31" s="424" customFormat="1" x14ac:dyDescent="0.25">
      <c r="A170" s="467" t="s">
        <v>1117</v>
      </c>
      <c r="B170" s="467" t="s">
        <v>668</v>
      </c>
      <c r="C170" s="467" t="s">
        <v>1646</v>
      </c>
      <c r="D170" s="467" t="s">
        <v>1117</v>
      </c>
      <c r="E170" s="467" t="s">
        <v>845</v>
      </c>
      <c r="F170" s="467" t="s">
        <v>492</v>
      </c>
      <c r="G170" s="467" t="s">
        <v>1307</v>
      </c>
      <c r="H170" s="484">
        <v>9632</v>
      </c>
      <c r="I170" s="467" t="s">
        <v>2198</v>
      </c>
      <c r="J170" s="484" t="s">
        <v>1303</v>
      </c>
      <c r="K170" s="467" t="s">
        <v>1732</v>
      </c>
      <c r="L170" s="471"/>
      <c r="M170" s="471">
        <v>0</v>
      </c>
      <c r="N170" s="471">
        <v>0</v>
      </c>
      <c r="O170" s="471">
        <f t="shared" si="2"/>
        <v>0</v>
      </c>
      <c r="P170" s="472"/>
      <c r="R170" s="452"/>
      <c r="S170" s="452"/>
      <c r="T170" s="452"/>
      <c r="U170" s="452"/>
      <c r="V170" s="452"/>
      <c r="W170" s="452"/>
      <c r="X170" s="452"/>
      <c r="Y170" s="452"/>
      <c r="Z170" s="452"/>
      <c r="AA170" s="452"/>
      <c r="AB170" s="452"/>
      <c r="AC170" s="452"/>
      <c r="AD170" s="452"/>
      <c r="AE170" s="452"/>
    </row>
    <row r="171" spans="1:31" s="424" customFormat="1" x14ac:dyDescent="0.25">
      <c r="A171" s="467" t="s">
        <v>1117</v>
      </c>
      <c r="B171" s="467" t="s">
        <v>668</v>
      </c>
      <c r="C171" s="467" t="s">
        <v>1646</v>
      </c>
      <c r="D171" s="467" t="s">
        <v>1117</v>
      </c>
      <c r="E171" s="467" t="s">
        <v>845</v>
      </c>
      <c r="F171" s="467" t="s">
        <v>492</v>
      </c>
      <c r="G171" s="467" t="s">
        <v>1307</v>
      </c>
      <c r="H171" s="484">
        <v>9632</v>
      </c>
      <c r="I171" s="467" t="s">
        <v>2198</v>
      </c>
      <c r="J171" s="484" t="s">
        <v>1320</v>
      </c>
      <c r="K171" s="467" t="s">
        <v>1734</v>
      </c>
      <c r="L171" s="471"/>
      <c r="M171" s="471">
        <v>0</v>
      </c>
      <c r="N171" s="471">
        <v>0</v>
      </c>
      <c r="O171" s="471">
        <f t="shared" si="2"/>
        <v>0</v>
      </c>
      <c r="P171" s="472"/>
      <c r="R171" s="452"/>
      <c r="S171" s="452"/>
      <c r="T171" s="452"/>
      <c r="U171" s="452"/>
      <c r="V171" s="452"/>
      <c r="W171" s="452"/>
      <c r="X171" s="452"/>
      <c r="Y171" s="452"/>
      <c r="Z171" s="452"/>
      <c r="AA171" s="452"/>
      <c r="AB171" s="452"/>
      <c r="AC171" s="452"/>
      <c r="AD171" s="452"/>
      <c r="AE171" s="452"/>
    </row>
    <row r="172" spans="1:31" s="424" customFormat="1" x14ac:dyDescent="0.25">
      <c r="A172" s="467" t="s">
        <v>1117</v>
      </c>
      <c r="B172" s="467" t="s">
        <v>668</v>
      </c>
      <c r="C172" s="467" t="s">
        <v>1646</v>
      </c>
      <c r="D172" s="467" t="s">
        <v>1117</v>
      </c>
      <c r="E172" s="467" t="s">
        <v>845</v>
      </c>
      <c r="F172" s="467" t="s">
        <v>492</v>
      </c>
      <c r="G172" s="467" t="s">
        <v>1307</v>
      </c>
      <c r="H172" s="484">
        <v>9632</v>
      </c>
      <c r="I172" s="467" t="s">
        <v>2198</v>
      </c>
      <c r="J172" s="484" t="s">
        <v>1229</v>
      </c>
      <c r="K172" s="467" t="s">
        <v>1737</v>
      </c>
      <c r="L172" s="471"/>
      <c r="M172" s="471">
        <v>0</v>
      </c>
      <c r="N172" s="471">
        <v>0</v>
      </c>
      <c r="O172" s="471">
        <f t="shared" si="2"/>
        <v>0</v>
      </c>
      <c r="P172" s="472"/>
      <c r="R172" s="452"/>
      <c r="S172" s="452"/>
      <c r="T172" s="452"/>
      <c r="U172" s="452"/>
      <c r="V172" s="452"/>
      <c r="W172" s="452"/>
      <c r="X172" s="452"/>
      <c r="Y172" s="452"/>
      <c r="Z172" s="452"/>
      <c r="AA172" s="452"/>
      <c r="AB172" s="452"/>
      <c r="AC172" s="452"/>
      <c r="AD172" s="452"/>
      <c r="AE172" s="452"/>
    </row>
    <row r="173" spans="1:31" s="424" customFormat="1" x14ac:dyDescent="0.25">
      <c r="A173" s="467" t="s">
        <v>1117</v>
      </c>
      <c r="B173" s="467" t="s">
        <v>668</v>
      </c>
      <c r="C173" s="467" t="s">
        <v>1646</v>
      </c>
      <c r="D173" s="467" t="s">
        <v>1117</v>
      </c>
      <c r="E173" s="467" t="s">
        <v>845</v>
      </c>
      <c r="F173" s="467" t="s">
        <v>492</v>
      </c>
      <c r="G173" s="467" t="s">
        <v>1307</v>
      </c>
      <c r="H173" s="484"/>
      <c r="I173" s="467"/>
      <c r="J173" s="484" t="s">
        <v>1229</v>
      </c>
      <c r="K173" s="467" t="s">
        <v>1737</v>
      </c>
      <c r="L173" s="471"/>
      <c r="M173" s="471">
        <v>0</v>
      </c>
      <c r="N173" s="471">
        <v>0</v>
      </c>
      <c r="O173" s="471">
        <f t="shared" si="2"/>
        <v>0</v>
      </c>
      <c r="P173" s="472"/>
      <c r="R173" s="452"/>
      <c r="S173" s="452"/>
      <c r="T173" s="452"/>
      <c r="U173" s="452"/>
      <c r="V173" s="452"/>
      <c r="W173" s="452"/>
      <c r="X173" s="452"/>
      <c r="Y173" s="452"/>
      <c r="Z173" s="452"/>
      <c r="AA173" s="452"/>
      <c r="AB173" s="452"/>
      <c r="AC173" s="452"/>
      <c r="AD173" s="452"/>
      <c r="AE173" s="452"/>
    </row>
    <row r="174" spans="1:31" s="424" customFormat="1" x14ac:dyDescent="0.25">
      <c r="A174" s="467" t="s">
        <v>1117</v>
      </c>
      <c r="B174" s="467" t="s">
        <v>668</v>
      </c>
      <c r="C174" s="467" t="s">
        <v>1646</v>
      </c>
      <c r="D174" s="467" t="s">
        <v>1117</v>
      </c>
      <c r="E174" s="467" t="s">
        <v>845</v>
      </c>
      <c r="F174" s="467" t="s">
        <v>492</v>
      </c>
      <c r="G174" s="467" t="s">
        <v>1307</v>
      </c>
      <c r="H174" s="484"/>
      <c r="I174" s="467"/>
      <c r="J174" s="484" t="s">
        <v>1097</v>
      </c>
      <c r="K174" s="467" t="s">
        <v>1842</v>
      </c>
      <c r="L174" s="471"/>
      <c r="M174" s="471">
        <v>0</v>
      </c>
      <c r="N174" s="471">
        <v>0</v>
      </c>
      <c r="O174" s="471">
        <f t="shared" si="2"/>
        <v>0</v>
      </c>
      <c r="P174" s="47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2"/>
      <c r="AC174" s="452"/>
      <c r="AD174" s="452"/>
      <c r="AE174" s="452"/>
    </row>
    <row r="175" spans="1:31" s="424" customFormat="1" x14ac:dyDescent="0.25">
      <c r="A175" s="467" t="s">
        <v>1117</v>
      </c>
      <c r="B175" s="467" t="s">
        <v>668</v>
      </c>
      <c r="C175" s="467" t="s">
        <v>1646</v>
      </c>
      <c r="D175" s="467" t="s">
        <v>1117</v>
      </c>
      <c r="E175" s="467" t="s">
        <v>845</v>
      </c>
      <c r="F175" s="467" t="s">
        <v>1998</v>
      </c>
      <c r="G175" s="467" t="s">
        <v>1999</v>
      </c>
      <c r="H175" s="484"/>
      <c r="I175" s="467"/>
      <c r="J175" s="484" t="s">
        <v>1229</v>
      </c>
      <c r="K175" s="467" t="s">
        <v>1737</v>
      </c>
      <c r="L175" s="471"/>
      <c r="M175" s="471">
        <v>0</v>
      </c>
      <c r="N175" s="471">
        <v>0</v>
      </c>
      <c r="O175" s="471">
        <f t="shared" si="2"/>
        <v>0</v>
      </c>
      <c r="P175" s="47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2"/>
      <c r="AC175" s="452"/>
      <c r="AD175" s="452"/>
      <c r="AE175" s="452"/>
    </row>
    <row r="176" spans="1:31" s="424" customFormat="1" x14ac:dyDescent="0.25">
      <c r="A176" s="467" t="s">
        <v>1117</v>
      </c>
      <c r="B176" s="467" t="s">
        <v>668</v>
      </c>
      <c r="C176" s="467" t="s">
        <v>1646</v>
      </c>
      <c r="D176" s="467" t="s">
        <v>1117</v>
      </c>
      <c r="E176" s="467" t="s">
        <v>1226</v>
      </c>
      <c r="F176" s="467" t="s">
        <v>1338</v>
      </c>
      <c r="G176" s="467" t="s">
        <v>1339</v>
      </c>
      <c r="H176" s="484">
        <v>9639</v>
      </c>
      <c r="I176" s="467" t="s">
        <v>1337</v>
      </c>
      <c r="J176" s="484" t="s">
        <v>1320</v>
      </c>
      <c r="K176" s="467" t="s">
        <v>1734</v>
      </c>
      <c r="L176" s="471"/>
      <c r="M176" s="471">
        <v>0</v>
      </c>
      <c r="N176" s="471">
        <v>0</v>
      </c>
      <c r="O176" s="471">
        <f t="shared" si="2"/>
        <v>0</v>
      </c>
      <c r="P176" s="472"/>
      <c r="R176" s="452"/>
      <c r="S176" s="452"/>
      <c r="T176" s="452"/>
      <c r="U176" s="452"/>
      <c r="V176" s="452"/>
      <c r="W176" s="452"/>
      <c r="X176" s="452"/>
      <c r="Y176" s="452"/>
      <c r="Z176" s="452"/>
      <c r="AA176" s="452"/>
      <c r="AB176" s="452"/>
      <c r="AC176" s="452"/>
      <c r="AD176" s="452"/>
      <c r="AE176" s="452"/>
    </row>
    <row r="177" spans="1:31" s="424" customFormat="1" x14ac:dyDescent="0.25">
      <c r="A177" s="467" t="s">
        <v>1117</v>
      </c>
      <c r="B177" s="467" t="s">
        <v>668</v>
      </c>
      <c r="C177" s="467" t="s">
        <v>1646</v>
      </c>
      <c r="D177" s="467" t="s">
        <v>1117</v>
      </c>
      <c r="E177" s="467" t="s">
        <v>1295</v>
      </c>
      <c r="F177" s="467" t="s">
        <v>1338</v>
      </c>
      <c r="G177" s="467" t="s">
        <v>1339</v>
      </c>
      <c r="H177" s="484">
        <v>9639</v>
      </c>
      <c r="I177" s="467" t="s">
        <v>1337</v>
      </c>
      <c r="J177" s="484" t="s">
        <v>365</v>
      </c>
      <c r="K177" s="467" t="s">
        <v>1726</v>
      </c>
      <c r="L177" s="471"/>
      <c r="M177" s="471">
        <v>0</v>
      </c>
      <c r="N177" s="471">
        <v>0</v>
      </c>
      <c r="O177" s="471">
        <f t="shared" si="2"/>
        <v>0</v>
      </c>
      <c r="P177" s="472"/>
      <c r="R177" s="452"/>
      <c r="S177" s="452"/>
      <c r="T177" s="452"/>
      <c r="U177" s="452"/>
      <c r="V177" s="452"/>
      <c r="W177" s="452"/>
      <c r="X177" s="452"/>
      <c r="Y177" s="452"/>
      <c r="Z177" s="452"/>
      <c r="AA177" s="452"/>
      <c r="AB177" s="452"/>
      <c r="AC177" s="452"/>
      <c r="AD177" s="452"/>
      <c r="AE177" s="452"/>
    </row>
    <row r="178" spans="1:31" s="424" customFormat="1" x14ac:dyDescent="0.25">
      <c r="A178" s="467" t="s">
        <v>1117</v>
      </c>
      <c r="B178" s="467" t="s">
        <v>668</v>
      </c>
      <c r="C178" s="467" t="s">
        <v>1646</v>
      </c>
      <c r="D178" s="467" t="s">
        <v>1117</v>
      </c>
      <c r="E178" s="467" t="s">
        <v>1295</v>
      </c>
      <c r="F178" s="467" t="s">
        <v>1338</v>
      </c>
      <c r="G178" s="467" t="s">
        <v>1339</v>
      </c>
      <c r="H178" s="484">
        <v>9639</v>
      </c>
      <c r="I178" s="467" t="s">
        <v>1337</v>
      </c>
      <c r="J178" s="484" t="s">
        <v>367</v>
      </c>
      <c r="K178" s="467" t="s">
        <v>1727</v>
      </c>
      <c r="L178" s="471"/>
      <c r="M178" s="471">
        <v>0</v>
      </c>
      <c r="N178" s="471">
        <v>0</v>
      </c>
      <c r="O178" s="471">
        <f t="shared" si="2"/>
        <v>0</v>
      </c>
      <c r="P178" s="472"/>
      <c r="R178" s="452"/>
      <c r="S178" s="452"/>
      <c r="T178" s="452"/>
      <c r="U178" s="452"/>
      <c r="V178" s="452"/>
      <c r="W178" s="452"/>
      <c r="X178" s="452"/>
      <c r="Y178" s="452"/>
      <c r="Z178" s="452"/>
      <c r="AA178" s="452"/>
      <c r="AB178" s="452"/>
      <c r="AC178" s="452"/>
      <c r="AD178" s="452"/>
      <c r="AE178" s="452"/>
    </row>
    <row r="179" spans="1:31" s="424" customFormat="1" x14ac:dyDescent="0.25">
      <c r="A179" s="467" t="s">
        <v>1117</v>
      </c>
      <c r="B179" s="467" t="s">
        <v>668</v>
      </c>
      <c r="C179" s="467" t="s">
        <v>1646</v>
      </c>
      <c r="D179" s="467" t="s">
        <v>1117</v>
      </c>
      <c r="E179" s="467" t="s">
        <v>1295</v>
      </c>
      <c r="F179" s="467" t="s">
        <v>1338</v>
      </c>
      <c r="G179" s="467" t="s">
        <v>1339</v>
      </c>
      <c r="H179" s="484">
        <v>9639</v>
      </c>
      <c r="I179" s="467" t="s">
        <v>1337</v>
      </c>
      <c r="J179" s="484" t="s">
        <v>3</v>
      </c>
      <c r="K179" s="467" t="s">
        <v>1728</v>
      </c>
      <c r="L179" s="471"/>
      <c r="M179" s="471">
        <v>0</v>
      </c>
      <c r="N179" s="471">
        <v>0</v>
      </c>
      <c r="O179" s="471">
        <f t="shared" si="2"/>
        <v>0</v>
      </c>
      <c r="P179" s="472"/>
      <c r="R179" s="452"/>
      <c r="S179" s="452"/>
      <c r="T179" s="452"/>
      <c r="U179" s="452"/>
      <c r="V179" s="452"/>
      <c r="W179" s="452"/>
      <c r="X179" s="452"/>
      <c r="Y179" s="452"/>
      <c r="Z179" s="452"/>
      <c r="AA179" s="452"/>
      <c r="AB179" s="452"/>
      <c r="AC179" s="452"/>
      <c r="AD179" s="452"/>
      <c r="AE179" s="452"/>
    </row>
    <row r="180" spans="1:31" s="424" customFormat="1" x14ac:dyDescent="0.25">
      <c r="A180" s="467" t="s">
        <v>1117</v>
      </c>
      <c r="B180" s="467" t="s">
        <v>668</v>
      </c>
      <c r="C180" s="467" t="s">
        <v>1646</v>
      </c>
      <c r="D180" s="467" t="s">
        <v>1117</v>
      </c>
      <c r="E180" s="467" t="s">
        <v>1295</v>
      </c>
      <c r="F180" s="467" t="s">
        <v>1338</v>
      </c>
      <c r="G180" s="467" t="s">
        <v>1339</v>
      </c>
      <c r="H180" s="484">
        <v>9639</v>
      </c>
      <c r="I180" s="467" t="s">
        <v>1337</v>
      </c>
      <c r="J180" s="484" t="s">
        <v>1320</v>
      </c>
      <c r="K180" s="467" t="s">
        <v>1734</v>
      </c>
      <c r="L180" s="471"/>
      <c r="M180" s="471">
        <v>0</v>
      </c>
      <c r="N180" s="471">
        <v>0</v>
      </c>
      <c r="O180" s="471">
        <f t="shared" si="2"/>
        <v>0</v>
      </c>
      <c r="P180" s="472"/>
      <c r="R180" s="452"/>
      <c r="S180" s="452"/>
      <c r="T180" s="452"/>
      <c r="U180" s="452"/>
      <c r="V180" s="452"/>
      <c r="W180" s="452"/>
      <c r="X180" s="452"/>
      <c r="Y180" s="452"/>
      <c r="Z180" s="452"/>
      <c r="AA180" s="452"/>
      <c r="AB180" s="452"/>
      <c r="AC180" s="452"/>
      <c r="AD180" s="452"/>
      <c r="AE180" s="452"/>
    </row>
    <row r="181" spans="1:31" s="424" customFormat="1" x14ac:dyDescent="0.25">
      <c r="A181" s="467" t="s">
        <v>1117</v>
      </c>
      <c r="B181" s="467" t="s">
        <v>668</v>
      </c>
      <c r="C181" s="467" t="s">
        <v>1646</v>
      </c>
      <c r="D181" s="467" t="s">
        <v>1117</v>
      </c>
      <c r="E181" s="467" t="s">
        <v>1256</v>
      </c>
      <c r="F181" s="467" t="s">
        <v>1338</v>
      </c>
      <c r="G181" s="467" t="s">
        <v>1339</v>
      </c>
      <c r="H181" s="484">
        <v>9639</v>
      </c>
      <c r="I181" s="467" t="s">
        <v>1337</v>
      </c>
      <c r="J181" s="484" t="s">
        <v>365</v>
      </c>
      <c r="K181" s="467" t="s">
        <v>1726</v>
      </c>
      <c r="L181" s="471"/>
      <c r="M181" s="471">
        <v>0</v>
      </c>
      <c r="N181" s="471">
        <v>0</v>
      </c>
      <c r="O181" s="471">
        <f t="shared" si="2"/>
        <v>0</v>
      </c>
      <c r="P181" s="472"/>
      <c r="R181" s="452"/>
      <c r="S181" s="452"/>
      <c r="T181" s="452"/>
      <c r="U181" s="452"/>
      <c r="V181" s="452"/>
      <c r="W181" s="452"/>
      <c r="X181" s="452"/>
      <c r="Y181" s="452"/>
      <c r="Z181" s="452"/>
      <c r="AA181" s="452"/>
      <c r="AB181" s="452"/>
      <c r="AC181" s="452"/>
      <c r="AD181" s="452"/>
      <c r="AE181" s="452"/>
    </row>
    <row r="182" spans="1:31" s="424" customFormat="1" x14ac:dyDescent="0.25">
      <c r="A182" s="467" t="s">
        <v>1117</v>
      </c>
      <c r="B182" s="467" t="s">
        <v>668</v>
      </c>
      <c r="C182" s="467" t="s">
        <v>1646</v>
      </c>
      <c r="D182" s="467" t="s">
        <v>1117</v>
      </c>
      <c r="E182" s="467" t="s">
        <v>1256</v>
      </c>
      <c r="F182" s="467" t="s">
        <v>1338</v>
      </c>
      <c r="G182" s="467" t="s">
        <v>1339</v>
      </c>
      <c r="H182" s="484">
        <v>9639</v>
      </c>
      <c r="I182" s="467" t="s">
        <v>1337</v>
      </c>
      <c r="J182" s="484" t="s">
        <v>367</v>
      </c>
      <c r="K182" s="467" t="s">
        <v>1727</v>
      </c>
      <c r="L182" s="471"/>
      <c r="M182" s="471">
        <v>0</v>
      </c>
      <c r="N182" s="471">
        <v>0</v>
      </c>
      <c r="O182" s="471">
        <f t="shared" si="2"/>
        <v>0</v>
      </c>
      <c r="P182" s="472"/>
      <c r="R182" s="452"/>
      <c r="S182" s="452"/>
      <c r="T182" s="452"/>
      <c r="U182" s="452"/>
      <c r="V182" s="452"/>
      <c r="W182" s="452"/>
      <c r="X182" s="452"/>
      <c r="Y182" s="452"/>
      <c r="Z182" s="452"/>
      <c r="AA182" s="452"/>
      <c r="AB182" s="452"/>
      <c r="AC182" s="452"/>
      <c r="AD182" s="452"/>
      <c r="AE182" s="452"/>
    </row>
    <row r="183" spans="1:31" s="424" customFormat="1" x14ac:dyDescent="0.25">
      <c r="A183" s="467" t="s">
        <v>1117</v>
      </c>
      <c r="B183" s="467" t="s">
        <v>668</v>
      </c>
      <c r="C183" s="467" t="s">
        <v>1646</v>
      </c>
      <c r="D183" s="467" t="s">
        <v>1117</v>
      </c>
      <c r="E183" s="467" t="s">
        <v>1256</v>
      </c>
      <c r="F183" s="467" t="s">
        <v>1338</v>
      </c>
      <c r="G183" s="467" t="s">
        <v>1339</v>
      </c>
      <c r="H183" s="484">
        <v>9639</v>
      </c>
      <c r="I183" s="467" t="s">
        <v>1337</v>
      </c>
      <c r="J183" s="484" t="s">
        <v>3</v>
      </c>
      <c r="K183" s="467" t="s">
        <v>1728</v>
      </c>
      <c r="L183" s="471"/>
      <c r="M183" s="471">
        <v>0</v>
      </c>
      <c r="N183" s="471">
        <v>0</v>
      </c>
      <c r="O183" s="471">
        <f t="shared" si="2"/>
        <v>0</v>
      </c>
      <c r="P183" s="472"/>
      <c r="R183" s="452"/>
      <c r="S183" s="452"/>
      <c r="T183" s="452"/>
      <c r="U183" s="452"/>
      <c r="V183" s="452"/>
      <c r="W183" s="452"/>
      <c r="X183" s="452"/>
      <c r="Y183" s="452"/>
      <c r="Z183" s="452"/>
      <c r="AA183" s="452"/>
      <c r="AB183" s="452"/>
      <c r="AC183" s="452"/>
      <c r="AD183" s="452"/>
      <c r="AE183" s="452"/>
    </row>
    <row r="184" spans="1:31" s="424" customFormat="1" x14ac:dyDescent="0.25">
      <c r="A184" s="467" t="s">
        <v>1117</v>
      </c>
      <c r="B184" s="467" t="s">
        <v>668</v>
      </c>
      <c r="C184" s="467" t="s">
        <v>1646</v>
      </c>
      <c r="D184" s="467" t="s">
        <v>1117</v>
      </c>
      <c r="E184" s="467" t="s">
        <v>1256</v>
      </c>
      <c r="F184" s="467" t="s">
        <v>1338</v>
      </c>
      <c r="G184" s="467" t="s">
        <v>1339</v>
      </c>
      <c r="H184" s="484">
        <v>9639</v>
      </c>
      <c r="I184" s="467" t="s">
        <v>1337</v>
      </c>
      <c r="J184" s="484" t="s">
        <v>1320</v>
      </c>
      <c r="K184" s="467" t="s">
        <v>1734</v>
      </c>
      <c r="L184" s="471"/>
      <c r="M184" s="471">
        <v>0</v>
      </c>
      <c r="N184" s="471">
        <v>0</v>
      </c>
      <c r="O184" s="471">
        <f t="shared" si="2"/>
        <v>0</v>
      </c>
      <c r="P184" s="472"/>
      <c r="R184" s="452"/>
      <c r="S184" s="452"/>
      <c r="T184" s="452"/>
      <c r="U184" s="452"/>
      <c r="V184" s="452"/>
      <c r="W184" s="452"/>
      <c r="X184" s="452"/>
      <c r="Y184" s="452"/>
      <c r="Z184" s="452"/>
      <c r="AA184" s="452"/>
      <c r="AB184" s="452"/>
      <c r="AC184" s="452"/>
      <c r="AD184" s="452"/>
      <c r="AE184" s="452"/>
    </row>
    <row r="185" spans="1:31" s="424" customFormat="1" x14ac:dyDescent="0.25">
      <c r="A185" s="467" t="s">
        <v>1117</v>
      </c>
      <c r="B185" s="467" t="s">
        <v>668</v>
      </c>
      <c r="C185" s="467" t="s">
        <v>1646</v>
      </c>
      <c r="D185" s="467" t="s">
        <v>1117</v>
      </c>
      <c r="E185" s="467" t="s">
        <v>810</v>
      </c>
      <c r="F185" s="467" t="s">
        <v>1338</v>
      </c>
      <c r="G185" s="467" t="s">
        <v>1339</v>
      </c>
      <c r="H185" s="484">
        <v>9639</v>
      </c>
      <c r="I185" s="467" t="s">
        <v>1337</v>
      </c>
      <c r="J185" s="484" t="s">
        <v>1320</v>
      </c>
      <c r="K185" s="467" t="s">
        <v>1734</v>
      </c>
      <c r="L185" s="471"/>
      <c r="M185" s="471">
        <v>0</v>
      </c>
      <c r="N185" s="471">
        <v>0</v>
      </c>
      <c r="O185" s="471">
        <f t="shared" si="2"/>
        <v>0</v>
      </c>
      <c r="P185" s="472"/>
      <c r="R185" s="452"/>
      <c r="S185" s="452"/>
      <c r="T185" s="452"/>
      <c r="U185" s="452"/>
      <c r="V185" s="452"/>
      <c r="W185" s="452"/>
      <c r="X185" s="452"/>
      <c r="Y185" s="452"/>
      <c r="Z185" s="452"/>
      <c r="AA185" s="452"/>
      <c r="AB185" s="452"/>
      <c r="AC185" s="452"/>
      <c r="AD185" s="452"/>
      <c r="AE185" s="452"/>
    </row>
    <row r="186" spans="1:31" s="424" customFormat="1" x14ac:dyDescent="0.25">
      <c r="A186" s="467" t="s">
        <v>1117</v>
      </c>
      <c r="B186" s="467" t="s">
        <v>668</v>
      </c>
      <c r="C186" s="467" t="s">
        <v>1646</v>
      </c>
      <c r="D186" s="467" t="s">
        <v>1117</v>
      </c>
      <c r="E186" s="467" t="s">
        <v>821</v>
      </c>
      <c r="F186" s="467" t="s">
        <v>1338</v>
      </c>
      <c r="G186" s="467" t="s">
        <v>1339</v>
      </c>
      <c r="H186" s="484">
        <v>9639</v>
      </c>
      <c r="I186" s="467" t="s">
        <v>1337</v>
      </c>
      <c r="J186" s="484" t="s">
        <v>365</v>
      </c>
      <c r="K186" s="467" t="s">
        <v>1726</v>
      </c>
      <c r="L186" s="471"/>
      <c r="M186" s="471">
        <v>0</v>
      </c>
      <c r="N186" s="471">
        <v>0</v>
      </c>
      <c r="O186" s="471">
        <f t="shared" si="2"/>
        <v>0</v>
      </c>
      <c r="P186" s="472"/>
      <c r="R186" s="452"/>
      <c r="S186" s="452"/>
      <c r="T186" s="452"/>
      <c r="U186" s="452"/>
      <c r="V186" s="452"/>
      <c r="W186" s="452"/>
      <c r="X186" s="452"/>
      <c r="Y186" s="452"/>
      <c r="Z186" s="452"/>
      <c r="AA186" s="452"/>
      <c r="AB186" s="452"/>
      <c r="AC186" s="452"/>
      <c r="AD186" s="452"/>
      <c r="AE186" s="452"/>
    </row>
    <row r="187" spans="1:31" s="424" customFormat="1" x14ac:dyDescent="0.25">
      <c r="A187" s="467" t="s">
        <v>1117</v>
      </c>
      <c r="B187" s="467" t="s">
        <v>668</v>
      </c>
      <c r="C187" s="467" t="s">
        <v>1646</v>
      </c>
      <c r="D187" s="467" t="s">
        <v>1117</v>
      </c>
      <c r="E187" s="467" t="s">
        <v>821</v>
      </c>
      <c r="F187" s="467" t="s">
        <v>1338</v>
      </c>
      <c r="G187" s="467" t="s">
        <v>1339</v>
      </c>
      <c r="H187" s="484">
        <v>9639</v>
      </c>
      <c r="I187" s="467" t="s">
        <v>1337</v>
      </c>
      <c r="J187" s="484" t="s">
        <v>367</v>
      </c>
      <c r="K187" s="467" t="s">
        <v>1727</v>
      </c>
      <c r="L187" s="471"/>
      <c r="M187" s="471">
        <v>0</v>
      </c>
      <c r="N187" s="471">
        <v>0</v>
      </c>
      <c r="O187" s="471">
        <f t="shared" si="2"/>
        <v>0</v>
      </c>
      <c r="P187" s="472"/>
      <c r="R187" s="452"/>
      <c r="S187" s="452"/>
      <c r="T187" s="452"/>
      <c r="U187" s="452"/>
      <c r="V187" s="452"/>
      <c r="W187" s="452"/>
      <c r="X187" s="452"/>
      <c r="Y187" s="452"/>
      <c r="Z187" s="452"/>
      <c r="AA187" s="452"/>
      <c r="AB187" s="452"/>
      <c r="AC187" s="452"/>
      <c r="AD187" s="452"/>
      <c r="AE187" s="452"/>
    </row>
    <row r="188" spans="1:31" s="424" customFormat="1" x14ac:dyDescent="0.25">
      <c r="A188" s="467" t="s">
        <v>1117</v>
      </c>
      <c r="B188" s="467" t="s">
        <v>668</v>
      </c>
      <c r="C188" s="467" t="s">
        <v>1646</v>
      </c>
      <c r="D188" s="467" t="s">
        <v>1117</v>
      </c>
      <c r="E188" s="467" t="s">
        <v>821</v>
      </c>
      <c r="F188" s="467" t="s">
        <v>1338</v>
      </c>
      <c r="G188" s="467" t="s">
        <v>1339</v>
      </c>
      <c r="H188" s="484">
        <v>9639</v>
      </c>
      <c r="I188" s="467" t="s">
        <v>1337</v>
      </c>
      <c r="J188" s="484" t="s">
        <v>3</v>
      </c>
      <c r="K188" s="467" t="s">
        <v>1728</v>
      </c>
      <c r="L188" s="471"/>
      <c r="M188" s="471">
        <v>0</v>
      </c>
      <c r="N188" s="471">
        <v>0</v>
      </c>
      <c r="O188" s="471">
        <f t="shared" ref="O188:O241" si="3">+L188+N188</f>
        <v>0</v>
      </c>
      <c r="P188" s="472"/>
      <c r="R188" s="452"/>
      <c r="S188" s="452"/>
      <c r="T188" s="452"/>
      <c r="U188" s="452"/>
      <c r="V188" s="452"/>
      <c r="W188" s="452"/>
      <c r="X188" s="452"/>
      <c r="Y188" s="452"/>
      <c r="Z188" s="452"/>
      <c r="AA188" s="452"/>
      <c r="AB188" s="452"/>
      <c r="AC188" s="452"/>
      <c r="AD188" s="452"/>
      <c r="AE188" s="452"/>
    </row>
    <row r="189" spans="1:31" s="424" customFormat="1" x14ac:dyDescent="0.25">
      <c r="A189" s="467" t="s">
        <v>1117</v>
      </c>
      <c r="B189" s="467" t="s">
        <v>668</v>
      </c>
      <c r="C189" s="467" t="s">
        <v>1646</v>
      </c>
      <c r="D189" s="467" t="s">
        <v>1117</v>
      </c>
      <c r="E189" s="467" t="s">
        <v>821</v>
      </c>
      <c r="F189" s="467" t="s">
        <v>1338</v>
      </c>
      <c r="G189" s="467" t="s">
        <v>1339</v>
      </c>
      <c r="H189" s="484">
        <v>9639</v>
      </c>
      <c r="I189" s="467" t="s">
        <v>1337</v>
      </c>
      <c r="J189" s="484" t="s">
        <v>1320</v>
      </c>
      <c r="K189" s="467" t="s">
        <v>1734</v>
      </c>
      <c r="L189" s="471"/>
      <c r="M189" s="471">
        <v>0</v>
      </c>
      <c r="N189" s="471">
        <v>0</v>
      </c>
      <c r="O189" s="471">
        <f t="shared" si="3"/>
        <v>0</v>
      </c>
      <c r="P189" s="472"/>
      <c r="R189" s="452"/>
      <c r="S189" s="452"/>
      <c r="T189" s="452"/>
      <c r="U189" s="452"/>
      <c r="V189" s="452"/>
      <c r="W189" s="452"/>
      <c r="X189" s="452"/>
      <c r="Y189" s="452"/>
      <c r="Z189" s="452"/>
      <c r="AA189" s="452"/>
      <c r="AB189" s="452"/>
      <c r="AC189" s="452"/>
      <c r="AD189" s="452"/>
      <c r="AE189" s="452"/>
    </row>
    <row r="190" spans="1:31" x14ac:dyDescent="0.25">
      <c r="A190" s="467" t="s">
        <v>1117</v>
      </c>
      <c r="B190" s="467" t="s">
        <v>668</v>
      </c>
      <c r="C190" s="467" t="s">
        <v>1646</v>
      </c>
      <c r="D190" s="467" t="s">
        <v>1117</v>
      </c>
      <c r="E190" s="467" t="s">
        <v>1440</v>
      </c>
      <c r="F190" s="467" t="s">
        <v>1338</v>
      </c>
      <c r="G190" s="467" t="s">
        <v>1339</v>
      </c>
      <c r="H190" s="484">
        <v>9639</v>
      </c>
      <c r="I190" s="467" t="s">
        <v>1337</v>
      </c>
      <c r="J190" s="484" t="s">
        <v>365</v>
      </c>
      <c r="K190" s="467" t="s">
        <v>1726</v>
      </c>
      <c r="L190" s="471"/>
      <c r="M190" s="471">
        <v>0</v>
      </c>
      <c r="N190" s="471">
        <v>0</v>
      </c>
      <c r="O190" s="471">
        <f t="shared" si="3"/>
        <v>0</v>
      </c>
      <c r="P190" s="472"/>
    </row>
    <row r="191" spans="1:31" x14ac:dyDescent="0.25">
      <c r="A191" s="467" t="s">
        <v>1117</v>
      </c>
      <c r="B191" s="467" t="s">
        <v>668</v>
      </c>
      <c r="C191" s="467" t="s">
        <v>1646</v>
      </c>
      <c r="D191" s="467" t="s">
        <v>1117</v>
      </c>
      <c r="E191" s="467" t="s">
        <v>1440</v>
      </c>
      <c r="F191" s="467" t="s">
        <v>1338</v>
      </c>
      <c r="G191" s="467" t="s">
        <v>1339</v>
      </c>
      <c r="H191" s="484">
        <v>9639</v>
      </c>
      <c r="I191" s="467" t="s">
        <v>1337</v>
      </c>
      <c r="J191" s="484" t="s">
        <v>367</v>
      </c>
      <c r="K191" s="467" t="s">
        <v>1727</v>
      </c>
      <c r="L191" s="471"/>
      <c r="M191" s="471">
        <v>0</v>
      </c>
      <c r="N191" s="471">
        <v>0</v>
      </c>
      <c r="O191" s="471">
        <f t="shared" si="3"/>
        <v>0</v>
      </c>
      <c r="P191" s="472"/>
    </row>
    <row r="192" spans="1:31" x14ac:dyDescent="0.25">
      <c r="A192" s="467" t="s">
        <v>1117</v>
      </c>
      <c r="B192" s="467" t="s">
        <v>668</v>
      </c>
      <c r="C192" s="467" t="s">
        <v>1646</v>
      </c>
      <c r="D192" s="467" t="s">
        <v>1117</v>
      </c>
      <c r="E192" s="467" t="s">
        <v>1440</v>
      </c>
      <c r="F192" s="467" t="s">
        <v>1338</v>
      </c>
      <c r="G192" s="467" t="s">
        <v>1339</v>
      </c>
      <c r="H192" s="484">
        <v>9639</v>
      </c>
      <c r="I192" s="467" t="s">
        <v>1337</v>
      </c>
      <c r="J192" s="484" t="s">
        <v>3</v>
      </c>
      <c r="K192" s="467" t="s">
        <v>1728</v>
      </c>
      <c r="L192" s="471"/>
      <c r="M192" s="471">
        <v>0</v>
      </c>
      <c r="N192" s="471">
        <v>0</v>
      </c>
      <c r="O192" s="471">
        <f t="shared" si="3"/>
        <v>0</v>
      </c>
      <c r="P192" s="472"/>
    </row>
    <row r="193" spans="1:16" x14ac:dyDescent="0.25">
      <c r="A193" s="467" t="s">
        <v>1117</v>
      </c>
      <c r="B193" s="467" t="s">
        <v>668</v>
      </c>
      <c r="C193" s="467" t="s">
        <v>1646</v>
      </c>
      <c r="D193" s="467" t="s">
        <v>1117</v>
      </c>
      <c r="E193" s="467" t="s">
        <v>1440</v>
      </c>
      <c r="F193" s="467" t="s">
        <v>1338</v>
      </c>
      <c r="G193" s="467" t="s">
        <v>1339</v>
      </c>
      <c r="H193" s="484">
        <v>9639</v>
      </c>
      <c r="I193" s="467" t="s">
        <v>1337</v>
      </c>
      <c r="J193" s="484" t="s">
        <v>1320</v>
      </c>
      <c r="K193" s="467" t="s">
        <v>1734</v>
      </c>
      <c r="L193" s="471"/>
      <c r="M193" s="471">
        <v>0</v>
      </c>
      <c r="N193" s="471">
        <v>0</v>
      </c>
      <c r="O193" s="471">
        <f t="shared" si="3"/>
        <v>0</v>
      </c>
      <c r="P193" s="472"/>
    </row>
    <row r="194" spans="1:16" x14ac:dyDescent="0.25">
      <c r="A194" s="467" t="s">
        <v>1117</v>
      </c>
      <c r="B194" s="467" t="s">
        <v>668</v>
      </c>
      <c r="C194" s="467" t="s">
        <v>1646</v>
      </c>
      <c r="D194" s="467" t="s">
        <v>1117</v>
      </c>
      <c r="E194" s="467" t="s">
        <v>1440</v>
      </c>
      <c r="F194" s="467" t="s">
        <v>2000</v>
      </c>
      <c r="G194" s="467" t="s">
        <v>2001</v>
      </c>
      <c r="H194" s="484">
        <v>9211</v>
      </c>
      <c r="I194" s="467" t="s">
        <v>1319</v>
      </c>
      <c r="J194" s="484" t="s">
        <v>365</v>
      </c>
      <c r="K194" s="467" t="s">
        <v>1726</v>
      </c>
      <c r="L194" s="471"/>
      <c r="M194" s="471">
        <v>0</v>
      </c>
      <c r="N194" s="471">
        <v>0</v>
      </c>
      <c r="O194" s="471">
        <f t="shared" si="3"/>
        <v>0</v>
      </c>
      <c r="P194" s="472"/>
    </row>
    <row r="195" spans="1:16" x14ac:dyDescent="0.25">
      <c r="A195" s="467" t="s">
        <v>1117</v>
      </c>
      <c r="B195" s="467" t="s">
        <v>668</v>
      </c>
      <c r="C195" s="467" t="s">
        <v>1646</v>
      </c>
      <c r="D195" s="467" t="s">
        <v>1117</v>
      </c>
      <c r="E195" s="467" t="s">
        <v>1440</v>
      </c>
      <c r="F195" s="467" t="s">
        <v>2000</v>
      </c>
      <c r="G195" s="467" t="s">
        <v>2001</v>
      </c>
      <c r="H195" s="484">
        <v>9211</v>
      </c>
      <c r="I195" s="467" t="s">
        <v>1319</v>
      </c>
      <c r="J195" s="484" t="s">
        <v>367</v>
      </c>
      <c r="K195" s="467" t="s">
        <v>1727</v>
      </c>
      <c r="L195" s="471"/>
      <c r="M195" s="471">
        <v>0</v>
      </c>
      <c r="N195" s="471">
        <v>0</v>
      </c>
      <c r="O195" s="471">
        <f t="shared" si="3"/>
        <v>0</v>
      </c>
      <c r="P195" s="472"/>
    </row>
    <row r="196" spans="1:16" x14ac:dyDescent="0.25">
      <c r="A196" s="467" t="s">
        <v>1117</v>
      </c>
      <c r="B196" s="467" t="s">
        <v>668</v>
      </c>
      <c r="C196" s="467" t="s">
        <v>1646</v>
      </c>
      <c r="D196" s="467" t="s">
        <v>1117</v>
      </c>
      <c r="E196" s="467" t="s">
        <v>1440</v>
      </c>
      <c r="F196" s="467" t="s">
        <v>2000</v>
      </c>
      <c r="G196" s="467" t="s">
        <v>2001</v>
      </c>
      <c r="H196" s="484">
        <v>9211</v>
      </c>
      <c r="I196" s="467" t="s">
        <v>1319</v>
      </c>
      <c r="J196" s="484" t="s">
        <v>3</v>
      </c>
      <c r="K196" s="467" t="s">
        <v>1728</v>
      </c>
      <c r="L196" s="471"/>
      <c r="M196" s="471">
        <v>0</v>
      </c>
      <c r="N196" s="471">
        <v>0</v>
      </c>
      <c r="O196" s="471">
        <f t="shared" si="3"/>
        <v>0</v>
      </c>
      <c r="P196" s="472"/>
    </row>
    <row r="197" spans="1:16" x14ac:dyDescent="0.25">
      <c r="A197" s="467" t="s">
        <v>1117</v>
      </c>
      <c r="B197" s="467" t="s">
        <v>668</v>
      </c>
      <c r="C197" s="467" t="s">
        <v>1646</v>
      </c>
      <c r="D197" s="467" t="s">
        <v>1117</v>
      </c>
      <c r="E197" s="467" t="s">
        <v>1440</v>
      </c>
      <c r="F197" s="467" t="s">
        <v>2000</v>
      </c>
      <c r="G197" s="467" t="s">
        <v>2001</v>
      </c>
      <c r="H197" s="484">
        <v>9211</v>
      </c>
      <c r="I197" s="467" t="s">
        <v>1319</v>
      </c>
      <c r="J197" s="484" t="s">
        <v>1301</v>
      </c>
      <c r="K197" s="467" t="s">
        <v>1729</v>
      </c>
      <c r="L197" s="471"/>
      <c r="M197" s="471">
        <v>0</v>
      </c>
      <c r="N197" s="471">
        <v>0</v>
      </c>
      <c r="O197" s="471">
        <f t="shared" si="3"/>
        <v>0</v>
      </c>
      <c r="P197" s="472"/>
    </row>
    <row r="198" spans="1:16" x14ac:dyDescent="0.25">
      <c r="A198" s="467" t="s">
        <v>1117</v>
      </c>
      <c r="B198" s="467" t="s">
        <v>668</v>
      </c>
      <c r="C198" s="467" t="s">
        <v>1646</v>
      </c>
      <c r="D198" s="467" t="s">
        <v>1117</v>
      </c>
      <c r="E198" s="467" t="s">
        <v>1440</v>
      </c>
      <c r="F198" s="467" t="s">
        <v>2000</v>
      </c>
      <c r="G198" s="467" t="s">
        <v>2001</v>
      </c>
      <c r="H198" s="484">
        <v>9211</v>
      </c>
      <c r="I198" s="467" t="s">
        <v>1319</v>
      </c>
      <c r="J198" s="484" t="s">
        <v>1302</v>
      </c>
      <c r="K198" s="467" t="s">
        <v>1731</v>
      </c>
      <c r="L198" s="471"/>
      <c r="M198" s="471">
        <v>0</v>
      </c>
      <c r="N198" s="471">
        <v>0</v>
      </c>
      <c r="O198" s="471">
        <f t="shared" si="3"/>
        <v>0</v>
      </c>
      <c r="P198" s="472"/>
    </row>
    <row r="199" spans="1:16" x14ac:dyDescent="0.25">
      <c r="A199" s="467" t="s">
        <v>1117</v>
      </c>
      <c r="B199" s="467" t="s">
        <v>668</v>
      </c>
      <c r="C199" s="467" t="s">
        <v>1646</v>
      </c>
      <c r="D199" s="467" t="s">
        <v>1117</v>
      </c>
      <c r="E199" s="467" t="s">
        <v>1440</v>
      </c>
      <c r="F199" s="467" t="s">
        <v>2000</v>
      </c>
      <c r="G199" s="467" t="s">
        <v>2001</v>
      </c>
      <c r="H199" s="484">
        <v>9211</v>
      </c>
      <c r="I199" s="467" t="s">
        <v>1319</v>
      </c>
      <c r="J199" s="484" t="s">
        <v>1303</v>
      </c>
      <c r="K199" s="467" t="s">
        <v>1732</v>
      </c>
      <c r="L199" s="471"/>
      <c r="M199" s="471">
        <v>0</v>
      </c>
      <c r="N199" s="471">
        <v>0</v>
      </c>
      <c r="O199" s="471">
        <f t="shared" si="3"/>
        <v>0</v>
      </c>
      <c r="P199" s="472"/>
    </row>
    <row r="200" spans="1:16" x14ac:dyDescent="0.25">
      <c r="A200" s="467" t="s">
        <v>1117</v>
      </c>
      <c r="B200" s="467" t="s">
        <v>668</v>
      </c>
      <c r="C200" s="467" t="s">
        <v>1646</v>
      </c>
      <c r="D200" s="467" t="s">
        <v>1117</v>
      </c>
      <c r="E200" s="467" t="s">
        <v>1440</v>
      </c>
      <c r="F200" s="467" t="s">
        <v>2000</v>
      </c>
      <c r="G200" s="467" t="s">
        <v>2001</v>
      </c>
      <c r="H200" s="484">
        <v>9211</v>
      </c>
      <c r="I200" s="467" t="s">
        <v>1319</v>
      </c>
      <c r="J200" s="484" t="s">
        <v>7</v>
      </c>
      <c r="K200" s="467" t="s">
        <v>1733</v>
      </c>
      <c r="L200" s="471"/>
      <c r="M200" s="471">
        <v>0</v>
      </c>
      <c r="N200" s="471">
        <v>0</v>
      </c>
      <c r="O200" s="471">
        <f t="shared" si="3"/>
        <v>0</v>
      </c>
      <c r="P200" s="472"/>
    </row>
    <row r="201" spans="1:16" x14ac:dyDescent="0.25">
      <c r="A201" s="467" t="s">
        <v>1117</v>
      </c>
      <c r="B201" s="467" t="s">
        <v>668</v>
      </c>
      <c r="C201" s="467" t="s">
        <v>1646</v>
      </c>
      <c r="D201" s="467" t="s">
        <v>1117</v>
      </c>
      <c r="E201" s="467" t="s">
        <v>1440</v>
      </c>
      <c r="F201" s="467" t="s">
        <v>2000</v>
      </c>
      <c r="G201" s="467" t="s">
        <v>2001</v>
      </c>
      <c r="H201" s="484">
        <v>9211</v>
      </c>
      <c r="I201" s="467" t="s">
        <v>1319</v>
      </c>
      <c r="J201" s="484" t="s">
        <v>1320</v>
      </c>
      <c r="K201" s="467" t="s">
        <v>1734</v>
      </c>
      <c r="L201" s="471"/>
      <c r="M201" s="471">
        <v>0</v>
      </c>
      <c r="N201" s="471">
        <v>0</v>
      </c>
      <c r="O201" s="471">
        <f t="shared" si="3"/>
        <v>0</v>
      </c>
      <c r="P201" s="472"/>
    </row>
    <row r="202" spans="1:16" x14ac:dyDescent="0.25">
      <c r="A202" s="467" t="s">
        <v>1117</v>
      </c>
      <c r="B202" s="467" t="s">
        <v>668</v>
      </c>
      <c r="C202" s="467" t="s">
        <v>1646</v>
      </c>
      <c r="D202" s="467" t="s">
        <v>1117</v>
      </c>
      <c r="E202" s="467" t="s">
        <v>1440</v>
      </c>
      <c r="F202" s="467" t="s">
        <v>2000</v>
      </c>
      <c r="G202" s="467" t="s">
        <v>2001</v>
      </c>
      <c r="H202" s="484">
        <v>9211</v>
      </c>
      <c r="I202" s="467" t="s">
        <v>1319</v>
      </c>
      <c r="J202" s="484" t="s">
        <v>11</v>
      </c>
      <c r="K202" s="467" t="s">
        <v>1735</v>
      </c>
      <c r="L202" s="471"/>
      <c r="M202" s="471">
        <v>0</v>
      </c>
      <c r="N202" s="471">
        <v>0</v>
      </c>
      <c r="O202" s="471">
        <f t="shared" si="3"/>
        <v>0</v>
      </c>
      <c r="P202" s="472"/>
    </row>
    <row r="203" spans="1:16" x14ac:dyDescent="0.25">
      <c r="A203" s="467" t="s">
        <v>1117</v>
      </c>
      <c r="B203" s="467" t="s">
        <v>668</v>
      </c>
      <c r="C203" s="467" t="s">
        <v>1646</v>
      </c>
      <c r="D203" s="467" t="s">
        <v>1117</v>
      </c>
      <c r="E203" s="467" t="s">
        <v>1440</v>
      </c>
      <c r="F203" s="467" t="s">
        <v>2000</v>
      </c>
      <c r="G203" s="467" t="s">
        <v>2001</v>
      </c>
      <c r="H203" s="484">
        <v>9211</v>
      </c>
      <c r="I203" s="467" t="s">
        <v>1319</v>
      </c>
      <c r="J203" s="484" t="s">
        <v>1229</v>
      </c>
      <c r="K203" s="467" t="s">
        <v>1737</v>
      </c>
      <c r="L203" s="471"/>
      <c r="M203" s="471">
        <v>0</v>
      </c>
      <c r="N203" s="471">
        <v>0</v>
      </c>
      <c r="O203" s="471">
        <f t="shared" si="3"/>
        <v>0</v>
      </c>
      <c r="P203" s="472"/>
    </row>
    <row r="204" spans="1:16" x14ac:dyDescent="0.25">
      <c r="A204" s="467" t="s">
        <v>1117</v>
      </c>
      <c r="B204" s="467" t="s">
        <v>668</v>
      </c>
      <c r="C204" s="467" t="s">
        <v>1646</v>
      </c>
      <c r="D204" s="467" t="s">
        <v>1117</v>
      </c>
      <c r="E204" s="467" t="s">
        <v>1440</v>
      </c>
      <c r="F204" s="467" t="s">
        <v>2000</v>
      </c>
      <c r="G204" s="467" t="s">
        <v>2001</v>
      </c>
      <c r="H204" s="484">
        <v>9211</v>
      </c>
      <c r="I204" s="467" t="s">
        <v>1319</v>
      </c>
      <c r="J204" s="484" t="s">
        <v>51</v>
      </c>
      <c r="K204" s="467" t="s">
        <v>1747</v>
      </c>
      <c r="L204" s="471"/>
      <c r="M204" s="471">
        <v>0</v>
      </c>
      <c r="N204" s="471">
        <v>0</v>
      </c>
      <c r="O204" s="471">
        <f t="shared" si="3"/>
        <v>0</v>
      </c>
      <c r="P204" s="472"/>
    </row>
    <row r="205" spans="1:16" x14ac:dyDescent="0.25">
      <c r="A205" s="467" t="s">
        <v>1117</v>
      </c>
      <c r="B205" s="467" t="s">
        <v>668</v>
      </c>
      <c r="C205" s="467" t="s">
        <v>1646</v>
      </c>
      <c r="D205" s="467" t="s">
        <v>1117</v>
      </c>
      <c r="E205" s="467" t="s">
        <v>1440</v>
      </c>
      <c r="F205" s="467" t="s">
        <v>2000</v>
      </c>
      <c r="G205" s="467" t="s">
        <v>2001</v>
      </c>
      <c r="H205" s="484">
        <v>9212</v>
      </c>
      <c r="I205" s="467" t="s">
        <v>2199</v>
      </c>
      <c r="J205" s="484" t="s">
        <v>365</v>
      </c>
      <c r="K205" s="467" t="s">
        <v>1726</v>
      </c>
      <c r="L205" s="471"/>
      <c r="M205" s="471">
        <v>0</v>
      </c>
      <c r="N205" s="471">
        <v>0</v>
      </c>
      <c r="O205" s="471">
        <f t="shared" si="3"/>
        <v>0</v>
      </c>
      <c r="P205" s="472"/>
    </row>
    <row r="206" spans="1:16" x14ac:dyDescent="0.25">
      <c r="A206" s="467" t="s">
        <v>1117</v>
      </c>
      <c r="B206" s="467" t="s">
        <v>668</v>
      </c>
      <c r="C206" s="467" t="s">
        <v>1646</v>
      </c>
      <c r="D206" s="467" t="s">
        <v>1117</v>
      </c>
      <c r="E206" s="467" t="s">
        <v>1440</v>
      </c>
      <c r="F206" s="467" t="s">
        <v>2000</v>
      </c>
      <c r="G206" s="467" t="s">
        <v>2001</v>
      </c>
      <c r="H206" s="484">
        <v>9212</v>
      </c>
      <c r="I206" s="467" t="s">
        <v>2199</v>
      </c>
      <c r="J206" s="484" t="s">
        <v>1302</v>
      </c>
      <c r="K206" s="467" t="s">
        <v>1731</v>
      </c>
      <c r="L206" s="471"/>
      <c r="M206" s="471">
        <v>0</v>
      </c>
      <c r="N206" s="471">
        <v>0</v>
      </c>
      <c r="O206" s="471">
        <f t="shared" si="3"/>
        <v>0</v>
      </c>
      <c r="P206" s="472"/>
    </row>
    <row r="207" spans="1:16" x14ac:dyDescent="0.25">
      <c r="A207" s="467" t="s">
        <v>1117</v>
      </c>
      <c r="B207" s="467" t="s">
        <v>668</v>
      </c>
      <c r="C207" s="467" t="s">
        <v>1646</v>
      </c>
      <c r="D207" s="467" t="s">
        <v>1117</v>
      </c>
      <c r="E207" s="467" t="s">
        <v>1440</v>
      </c>
      <c r="F207" s="467" t="s">
        <v>2000</v>
      </c>
      <c r="G207" s="467" t="s">
        <v>2001</v>
      </c>
      <c r="H207" s="484">
        <v>9212</v>
      </c>
      <c r="I207" s="467" t="s">
        <v>2199</v>
      </c>
      <c r="J207" s="484" t="s">
        <v>1303</v>
      </c>
      <c r="K207" s="467" t="s">
        <v>1732</v>
      </c>
      <c r="L207" s="471"/>
      <c r="M207" s="471">
        <v>0</v>
      </c>
      <c r="N207" s="471">
        <v>0</v>
      </c>
      <c r="O207" s="471">
        <f t="shared" si="3"/>
        <v>0</v>
      </c>
      <c r="P207" s="472"/>
    </row>
    <row r="208" spans="1:16" x14ac:dyDescent="0.25">
      <c r="A208" s="467" t="s">
        <v>1117</v>
      </c>
      <c r="B208" s="467" t="s">
        <v>668</v>
      </c>
      <c r="C208" s="467" t="s">
        <v>1646</v>
      </c>
      <c r="D208" s="467" t="s">
        <v>1117</v>
      </c>
      <c r="E208" s="467" t="s">
        <v>1440</v>
      </c>
      <c r="F208" s="467" t="s">
        <v>2000</v>
      </c>
      <c r="G208" s="467" t="s">
        <v>2001</v>
      </c>
      <c r="H208" s="484">
        <v>9213</v>
      </c>
      <c r="I208" s="467" t="s">
        <v>2200</v>
      </c>
      <c r="J208" s="484" t="s">
        <v>365</v>
      </c>
      <c r="K208" s="467" t="s">
        <v>1726</v>
      </c>
      <c r="L208" s="471"/>
      <c r="M208" s="471">
        <v>0</v>
      </c>
      <c r="N208" s="471">
        <v>0</v>
      </c>
      <c r="O208" s="471">
        <f t="shared" si="3"/>
        <v>0</v>
      </c>
      <c r="P208" s="472"/>
    </row>
    <row r="209" spans="1:16" x14ac:dyDescent="0.25">
      <c r="A209" s="467" t="s">
        <v>1117</v>
      </c>
      <c r="B209" s="467" t="s">
        <v>668</v>
      </c>
      <c r="C209" s="467" t="s">
        <v>1646</v>
      </c>
      <c r="D209" s="467" t="s">
        <v>1117</v>
      </c>
      <c r="E209" s="467" t="s">
        <v>1440</v>
      </c>
      <c r="F209" s="467" t="s">
        <v>2000</v>
      </c>
      <c r="G209" s="467" t="s">
        <v>2001</v>
      </c>
      <c r="H209" s="484">
        <v>9213</v>
      </c>
      <c r="I209" s="467" t="s">
        <v>2200</v>
      </c>
      <c r="J209" s="484" t="s">
        <v>1302</v>
      </c>
      <c r="K209" s="467" t="s">
        <v>1731</v>
      </c>
      <c r="L209" s="471"/>
      <c r="M209" s="471">
        <v>0</v>
      </c>
      <c r="N209" s="471">
        <v>0</v>
      </c>
      <c r="O209" s="471">
        <f t="shared" si="3"/>
        <v>0</v>
      </c>
      <c r="P209" s="472"/>
    </row>
    <row r="210" spans="1:16" x14ac:dyDescent="0.25">
      <c r="A210" s="467" t="s">
        <v>1117</v>
      </c>
      <c r="B210" s="467" t="s">
        <v>668</v>
      </c>
      <c r="C210" s="467" t="s">
        <v>1646</v>
      </c>
      <c r="D210" s="467" t="s">
        <v>1117</v>
      </c>
      <c r="E210" s="467" t="s">
        <v>1440</v>
      </c>
      <c r="F210" s="467" t="s">
        <v>2000</v>
      </c>
      <c r="G210" s="467" t="s">
        <v>2001</v>
      </c>
      <c r="H210" s="484">
        <v>9213</v>
      </c>
      <c r="I210" s="467" t="s">
        <v>2200</v>
      </c>
      <c r="J210" s="484" t="s">
        <v>1303</v>
      </c>
      <c r="K210" s="467" t="s">
        <v>1732</v>
      </c>
      <c r="L210" s="471"/>
      <c r="M210" s="471">
        <v>0</v>
      </c>
      <c r="N210" s="471">
        <v>0</v>
      </c>
      <c r="O210" s="471">
        <f t="shared" si="3"/>
        <v>0</v>
      </c>
      <c r="P210" s="472"/>
    </row>
    <row r="211" spans="1:16" x14ac:dyDescent="0.25">
      <c r="A211" s="467" t="s">
        <v>1117</v>
      </c>
      <c r="B211" s="467" t="s">
        <v>679</v>
      </c>
      <c r="C211" s="467" t="s">
        <v>1646</v>
      </c>
      <c r="D211" s="467" t="s">
        <v>1117</v>
      </c>
      <c r="E211" s="467" t="s">
        <v>1686</v>
      </c>
      <c r="F211" s="467" t="s">
        <v>735</v>
      </c>
      <c r="G211" s="467" t="s">
        <v>736</v>
      </c>
      <c r="H211" s="484"/>
      <c r="I211" s="467"/>
      <c r="J211" s="484" t="s">
        <v>1136</v>
      </c>
      <c r="K211" s="467" t="s">
        <v>2002</v>
      </c>
      <c r="L211" s="471"/>
      <c r="M211" s="471">
        <v>0</v>
      </c>
      <c r="N211" s="471">
        <v>0</v>
      </c>
      <c r="O211" s="471">
        <f t="shared" si="3"/>
        <v>0</v>
      </c>
      <c r="P211" s="472"/>
    </row>
    <row r="212" spans="1:16" x14ac:dyDescent="0.25">
      <c r="A212" s="467" t="s">
        <v>1117</v>
      </c>
      <c r="B212" s="467" t="s">
        <v>679</v>
      </c>
      <c r="C212" s="467" t="s">
        <v>1646</v>
      </c>
      <c r="D212" s="467" t="s">
        <v>1117</v>
      </c>
      <c r="E212" s="467" t="s">
        <v>1686</v>
      </c>
      <c r="F212" s="467" t="s">
        <v>737</v>
      </c>
      <c r="G212" s="467" t="s">
        <v>1344</v>
      </c>
      <c r="H212" s="484"/>
      <c r="I212" s="467"/>
      <c r="J212" s="484" t="s">
        <v>1136</v>
      </c>
      <c r="K212" s="467" t="s">
        <v>2002</v>
      </c>
      <c r="L212" s="471"/>
      <c r="M212" s="471">
        <v>0</v>
      </c>
      <c r="N212" s="471">
        <v>0</v>
      </c>
      <c r="O212" s="471">
        <f t="shared" si="3"/>
        <v>0</v>
      </c>
      <c r="P212" s="472"/>
    </row>
    <row r="213" spans="1:16" x14ac:dyDescent="0.25">
      <c r="A213" s="467" t="s">
        <v>1117</v>
      </c>
      <c r="B213" s="467" t="s">
        <v>679</v>
      </c>
      <c r="C213" s="467" t="s">
        <v>1646</v>
      </c>
      <c r="D213" s="467" t="s">
        <v>1117</v>
      </c>
      <c r="E213" s="467" t="s">
        <v>1686</v>
      </c>
      <c r="F213" s="467" t="s">
        <v>738</v>
      </c>
      <c r="G213" s="467" t="s">
        <v>1345</v>
      </c>
      <c r="H213" s="484"/>
      <c r="I213" s="467"/>
      <c r="J213" s="484" t="s">
        <v>1136</v>
      </c>
      <c r="K213" s="467" t="s">
        <v>2002</v>
      </c>
      <c r="L213" s="471"/>
      <c r="M213" s="471">
        <v>0</v>
      </c>
      <c r="N213" s="471">
        <v>0</v>
      </c>
      <c r="O213" s="471">
        <f t="shared" si="3"/>
        <v>0</v>
      </c>
      <c r="P213" s="472"/>
    </row>
    <row r="214" spans="1:16" x14ac:dyDescent="0.25">
      <c r="A214" s="467" t="s">
        <v>1117</v>
      </c>
      <c r="B214" s="467" t="s">
        <v>679</v>
      </c>
      <c r="C214" s="467" t="s">
        <v>1646</v>
      </c>
      <c r="D214" s="467" t="s">
        <v>1117</v>
      </c>
      <c r="E214" s="467" t="s">
        <v>1686</v>
      </c>
      <c r="F214" s="467" t="s">
        <v>739</v>
      </c>
      <c r="G214" s="467" t="s">
        <v>740</v>
      </c>
      <c r="H214" s="484"/>
      <c r="I214" s="467"/>
      <c r="J214" s="484" t="s">
        <v>1136</v>
      </c>
      <c r="K214" s="467" t="s">
        <v>2002</v>
      </c>
      <c r="L214" s="471"/>
      <c r="M214" s="471">
        <v>0</v>
      </c>
      <c r="N214" s="471">
        <v>0</v>
      </c>
      <c r="O214" s="471">
        <f t="shared" si="3"/>
        <v>0</v>
      </c>
      <c r="P214" s="472"/>
    </row>
    <row r="215" spans="1:16" x14ac:dyDescent="0.25">
      <c r="A215" s="467" t="s">
        <v>1117</v>
      </c>
      <c r="B215" s="467" t="s">
        <v>679</v>
      </c>
      <c r="C215" s="467" t="s">
        <v>1646</v>
      </c>
      <c r="D215" s="467" t="s">
        <v>1117</v>
      </c>
      <c r="E215" s="467" t="s">
        <v>1686</v>
      </c>
      <c r="F215" s="467" t="s">
        <v>1138</v>
      </c>
      <c r="G215" s="467" t="s">
        <v>1346</v>
      </c>
      <c r="H215" s="484"/>
      <c r="I215" s="467"/>
      <c r="J215" s="484" t="s">
        <v>807</v>
      </c>
      <c r="K215" s="467" t="s">
        <v>1797</v>
      </c>
      <c r="L215" s="471"/>
      <c r="M215" s="471">
        <v>0</v>
      </c>
      <c r="N215" s="471">
        <v>0</v>
      </c>
      <c r="O215" s="471">
        <f t="shared" si="3"/>
        <v>0</v>
      </c>
      <c r="P215" s="472"/>
    </row>
    <row r="216" spans="1:16" x14ac:dyDescent="0.25">
      <c r="A216" s="467" t="s">
        <v>1117</v>
      </c>
      <c r="B216" s="467" t="s">
        <v>679</v>
      </c>
      <c r="C216" s="467" t="s">
        <v>1646</v>
      </c>
      <c r="D216" s="467" t="s">
        <v>1117</v>
      </c>
      <c r="E216" s="467" t="s">
        <v>1686</v>
      </c>
      <c r="F216" s="467" t="s">
        <v>741</v>
      </c>
      <c r="G216" s="467" t="s">
        <v>742</v>
      </c>
      <c r="H216" s="484"/>
      <c r="I216" s="467"/>
      <c r="J216" s="484" t="s">
        <v>1139</v>
      </c>
      <c r="K216" s="467" t="s">
        <v>2003</v>
      </c>
      <c r="L216" s="471"/>
      <c r="M216" s="471">
        <v>0</v>
      </c>
      <c r="N216" s="471">
        <v>0</v>
      </c>
      <c r="O216" s="471">
        <f t="shared" si="3"/>
        <v>0</v>
      </c>
      <c r="P216" s="472"/>
    </row>
    <row r="217" spans="1:16" x14ac:dyDescent="0.25">
      <c r="A217" s="467" t="s">
        <v>1117</v>
      </c>
      <c r="B217" s="467" t="s">
        <v>679</v>
      </c>
      <c r="C217" s="467" t="s">
        <v>1646</v>
      </c>
      <c r="D217" s="467" t="s">
        <v>1117</v>
      </c>
      <c r="E217" s="467" t="s">
        <v>1686</v>
      </c>
      <c r="F217" s="467" t="s">
        <v>743</v>
      </c>
      <c r="G217" s="467" t="s">
        <v>1347</v>
      </c>
      <c r="H217" s="484"/>
      <c r="I217" s="467"/>
      <c r="J217" s="484" t="s">
        <v>1139</v>
      </c>
      <c r="K217" s="467" t="s">
        <v>2003</v>
      </c>
      <c r="L217" s="471"/>
      <c r="M217" s="471">
        <v>0</v>
      </c>
      <c r="N217" s="471">
        <v>0</v>
      </c>
      <c r="O217" s="471">
        <f t="shared" si="3"/>
        <v>0</v>
      </c>
      <c r="P217" s="472"/>
    </row>
    <row r="218" spans="1:16" x14ac:dyDescent="0.25">
      <c r="A218" s="467" t="s">
        <v>1349</v>
      </c>
      <c r="B218" s="467" t="s">
        <v>800</v>
      </c>
      <c r="C218" s="467">
        <v>20</v>
      </c>
      <c r="D218" s="467" t="s">
        <v>527</v>
      </c>
      <c r="E218" s="467" t="s">
        <v>810</v>
      </c>
      <c r="F218" s="467"/>
      <c r="G218" s="467"/>
      <c r="H218" s="484">
        <v>9607</v>
      </c>
      <c r="I218" s="467" t="s">
        <v>1363</v>
      </c>
      <c r="J218" s="484" t="s">
        <v>116</v>
      </c>
      <c r="K218" s="467" t="s">
        <v>1663</v>
      </c>
      <c r="L218" s="471"/>
      <c r="M218" s="471">
        <v>0</v>
      </c>
      <c r="N218" s="471">
        <v>0</v>
      </c>
      <c r="O218" s="471">
        <f t="shared" si="3"/>
        <v>0</v>
      </c>
      <c r="P218" s="472"/>
    </row>
    <row r="219" spans="1:16" x14ac:dyDescent="0.25">
      <c r="A219" s="467" t="s">
        <v>1349</v>
      </c>
      <c r="B219" s="467" t="s">
        <v>800</v>
      </c>
      <c r="C219" s="467">
        <v>47</v>
      </c>
      <c r="D219" s="467" t="s">
        <v>526</v>
      </c>
      <c r="E219" s="467" t="s">
        <v>980</v>
      </c>
      <c r="F219" s="467"/>
      <c r="G219" s="467"/>
      <c r="H219" s="484">
        <v>9622</v>
      </c>
      <c r="I219" s="467" t="s">
        <v>1361</v>
      </c>
      <c r="J219" s="484" t="s">
        <v>114</v>
      </c>
      <c r="K219" s="467" t="s">
        <v>115</v>
      </c>
      <c r="L219" s="471"/>
      <c r="M219" s="471">
        <v>0</v>
      </c>
      <c r="N219" s="471">
        <v>0</v>
      </c>
      <c r="O219" s="471">
        <f t="shared" si="3"/>
        <v>0</v>
      </c>
      <c r="P219" s="472"/>
    </row>
    <row r="220" spans="1:16" x14ac:dyDescent="0.25">
      <c r="A220" s="467" t="s">
        <v>1349</v>
      </c>
      <c r="B220" s="467" t="s">
        <v>800</v>
      </c>
      <c r="C220" s="467">
        <v>48</v>
      </c>
      <c r="D220" s="467" t="s">
        <v>528</v>
      </c>
      <c r="E220" s="467" t="s">
        <v>980</v>
      </c>
      <c r="F220" s="467"/>
      <c r="G220" s="467"/>
      <c r="H220" s="484">
        <v>9602</v>
      </c>
      <c r="I220" s="467" t="s">
        <v>1366</v>
      </c>
      <c r="J220" s="484" t="s">
        <v>114</v>
      </c>
      <c r="K220" s="467" t="s">
        <v>115</v>
      </c>
      <c r="L220" s="471"/>
      <c r="M220" s="471">
        <v>0</v>
      </c>
      <c r="N220" s="471">
        <v>0</v>
      </c>
      <c r="O220" s="471">
        <f t="shared" si="3"/>
        <v>0</v>
      </c>
      <c r="P220" s="472"/>
    </row>
    <row r="221" spans="1:16" x14ac:dyDescent="0.25">
      <c r="A221" s="467" t="s">
        <v>1349</v>
      </c>
      <c r="B221" s="467" t="s">
        <v>800</v>
      </c>
      <c r="C221" s="467">
        <v>58</v>
      </c>
      <c r="D221" s="467" t="s">
        <v>535</v>
      </c>
      <c r="E221" s="467" t="s">
        <v>1226</v>
      </c>
      <c r="F221" s="467"/>
      <c r="G221" s="467"/>
      <c r="H221" s="484">
        <v>9625</v>
      </c>
      <c r="I221" s="467" t="s">
        <v>1389</v>
      </c>
      <c r="J221" s="484" t="s">
        <v>116</v>
      </c>
      <c r="K221" s="467" t="s">
        <v>1663</v>
      </c>
      <c r="L221" s="471"/>
      <c r="M221" s="471">
        <v>0</v>
      </c>
      <c r="N221" s="471">
        <v>0</v>
      </c>
      <c r="O221" s="471">
        <f t="shared" si="3"/>
        <v>0</v>
      </c>
      <c r="P221" s="472"/>
    </row>
    <row r="222" spans="1:16" x14ac:dyDescent="0.25">
      <c r="A222" s="467" t="s">
        <v>1349</v>
      </c>
      <c r="B222" s="467" t="s">
        <v>800</v>
      </c>
      <c r="C222" s="467">
        <v>58</v>
      </c>
      <c r="D222" s="467" t="s">
        <v>535</v>
      </c>
      <c r="E222" s="467" t="s">
        <v>1226</v>
      </c>
      <c r="F222" s="467"/>
      <c r="G222" s="467"/>
      <c r="H222" s="484">
        <v>9631</v>
      </c>
      <c r="I222" s="467" t="s">
        <v>1390</v>
      </c>
      <c r="J222" s="484" t="s">
        <v>116</v>
      </c>
      <c r="K222" s="467" t="s">
        <v>1663</v>
      </c>
      <c r="L222" s="471"/>
      <c r="M222" s="471">
        <v>0</v>
      </c>
      <c r="N222" s="471">
        <v>0</v>
      </c>
      <c r="O222" s="471">
        <f t="shared" si="3"/>
        <v>0</v>
      </c>
      <c r="P222" s="472"/>
    </row>
    <row r="223" spans="1:16" x14ac:dyDescent="0.25">
      <c r="A223" s="467" t="s">
        <v>1349</v>
      </c>
      <c r="B223" s="467" t="s">
        <v>802</v>
      </c>
      <c r="C223" s="467">
        <v>47</v>
      </c>
      <c r="D223" s="467" t="s">
        <v>526</v>
      </c>
      <c r="E223" s="467" t="s">
        <v>1836</v>
      </c>
      <c r="F223" s="467"/>
      <c r="G223" s="467"/>
      <c r="H223" s="484">
        <v>9622</v>
      </c>
      <c r="I223" s="467" t="s">
        <v>1361</v>
      </c>
      <c r="J223" s="484" t="s">
        <v>803</v>
      </c>
      <c r="K223" s="467" t="s">
        <v>1676</v>
      </c>
      <c r="L223" s="471"/>
      <c r="M223" s="471">
        <v>0</v>
      </c>
      <c r="N223" s="471">
        <v>0</v>
      </c>
      <c r="O223" s="471">
        <f t="shared" si="3"/>
        <v>0</v>
      </c>
      <c r="P223" s="472"/>
    </row>
    <row r="224" spans="1:16" x14ac:dyDescent="0.25">
      <c r="A224" s="467" t="s">
        <v>1349</v>
      </c>
      <c r="B224" s="467" t="s">
        <v>802</v>
      </c>
      <c r="C224" s="467">
        <v>48</v>
      </c>
      <c r="D224" s="467" t="s">
        <v>528</v>
      </c>
      <c r="E224" s="467" t="s">
        <v>1836</v>
      </c>
      <c r="F224" s="467"/>
      <c r="G224" s="467"/>
      <c r="H224" s="484">
        <v>9602</v>
      </c>
      <c r="I224" s="467" t="s">
        <v>1366</v>
      </c>
      <c r="J224" s="484" t="s">
        <v>803</v>
      </c>
      <c r="K224" s="467" t="s">
        <v>1676</v>
      </c>
      <c r="L224" s="471"/>
      <c r="M224" s="471">
        <v>0</v>
      </c>
      <c r="N224" s="471">
        <v>0</v>
      </c>
      <c r="O224" s="471">
        <f t="shared" si="3"/>
        <v>0</v>
      </c>
      <c r="P224" s="472"/>
    </row>
    <row r="225" spans="1:16" x14ac:dyDescent="0.25">
      <c r="A225" s="467" t="s">
        <v>1349</v>
      </c>
      <c r="B225" s="467" t="s">
        <v>668</v>
      </c>
      <c r="C225" s="467">
        <v>16</v>
      </c>
      <c r="D225" s="467" t="s">
        <v>2201</v>
      </c>
      <c r="E225" s="467" t="s">
        <v>1256</v>
      </c>
      <c r="F225" s="467"/>
      <c r="G225" s="467"/>
      <c r="H225" s="484">
        <v>9628</v>
      </c>
      <c r="I225" s="467" t="s">
        <v>1379</v>
      </c>
      <c r="J225" s="484" t="s">
        <v>365</v>
      </c>
      <c r="K225" s="467" t="s">
        <v>1726</v>
      </c>
      <c r="L225" s="471"/>
      <c r="M225" s="471">
        <v>0</v>
      </c>
      <c r="N225" s="471">
        <v>0</v>
      </c>
      <c r="O225" s="471">
        <f t="shared" si="3"/>
        <v>0</v>
      </c>
      <c r="P225" s="472"/>
    </row>
    <row r="226" spans="1:16" x14ac:dyDescent="0.25">
      <c r="A226" s="467" t="s">
        <v>1349</v>
      </c>
      <c r="B226" s="467" t="s">
        <v>668</v>
      </c>
      <c r="C226" s="467">
        <v>16</v>
      </c>
      <c r="D226" s="467" t="s">
        <v>2201</v>
      </c>
      <c r="E226" s="467" t="s">
        <v>1256</v>
      </c>
      <c r="F226" s="467"/>
      <c r="G226" s="467"/>
      <c r="H226" s="484">
        <v>9628</v>
      </c>
      <c r="I226" s="467" t="s">
        <v>1379</v>
      </c>
      <c r="J226" s="484" t="s">
        <v>367</v>
      </c>
      <c r="K226" s="467" t="s">
        <v>1727</v>
      </c>
      <c r="L226" s="471"/>
      <c r="M226" s="471">
        <v>0</v>
      </c>
      <c r="N226" s="471">
        <v>0</v>
      </c>
      <c r="O226" s="471">
        <f t="shared" si="3"/>
        <v>0</v>
      </c>
      <c r="P226" s="472"/>
    </row>
    <row r="227" spans="1:16" x14ac:dyDescent="0.25">
      <c r="A227" s="467" t="s">
        <v>1349</v>
      </c>
      <c r="B227" s="467" t="s">
        <v>668</v>
      </c>
      <c r="C227" s="467">
        <v>16</v>
      </c>
      <c r="D227" s="467" t="s">
        <v>2201</v>
      </c>
      <c r="E227" s="467" t="s">
        <v>1256</v>
      </c>
      <c r="F227" s="467"/>
      <c r="G227" s="467"/>
      <c r="H227" s="484">
        <v>9628</v>
      </c>
      <c r="I227" s="467" t="s">
        <v>1379</v>
      </c>
      <c r="J227" s="484" t="s">
        <v>3</v>
      </c>
      <c r="K227" s="467" t="s">
        <v>1728</v>
      </c>
      <c r="L227" s="471"/>
      <c r="M227" s="471">
        <v>0</v>
      </c>
      <c r="N227" s="471">
        <v>0</v>
      </c>
      <c r="O227" s="471">
        <f t="shared" si="3"/>
        <v>0</v>
      </c>
      <c r="P227" s="472"/>
    </row>
    <row r="228" spans="1:16" x14ac:dyDescent="0.25">
      <c r="A228" s="467" t="s">
        <v>1349</v>
      </c>
      <c r="B228" s="467" t="s">
        <v>668</v>
      </c>
      <c r="C228" s="467">
        <v>16</v>
      </c>
      <c r="D228" s="467" t="s">
        <v>2201</v>
      </c>
      <c r="E228" s="467" t="s">
        <v>1256</v>
      </c>
      <c r="F228" s="467"/>
      <c r="G228" s="467"/>
      <c r="H228" s="484">
        <v>9628</v>
      </c>
      <c r="I228" s="467" t="s">
        <v>1379</v>
      </c>
      <c r="J228" s="484" t="s">
        <v>1301</v>
      </c>
      <c r="K228" s="467" t="s">
        <v>1729</v>
      </c>
      <c r="L228" s="471"/>
      <c r="M228" s="471">
        <v>1388</v>
      </c>
      <c r="N228" s="471">
        <v>0</v>
      </c>
      <c r="O228" s="471">
        <f t="shared" si="3"/>
        <v>0</v>
      </c>
      <c r="P228" s="472"/>
    </row>
    <row r="229" spans="1:16" x14ac:dyDescent="0.25">
      <c r="A229" s="467" t="s">
        <v>1349</v>
      </c>
      <c r="B229" s="467" t="s">
        <v>668</v>
      </c>
      <c r="C229" s="467">
        <v>16</v>
      </c>
      <c r="D229" s="467" t="s">
        <v>2201</v>
      </c>
      <c r="E229" s="467" t="s">
        <v>1256</v>
      </c>
      <c r="F229" s="467"/>
      <c r="G229" s="467"/>
      <c r="H229" s="484">
        <v>9628</v>
      </c>
      <c r="I229" s="467" t="s">
        <v>1379</v>
      </c>
      <c r="J229" s="484" t="s">
        <v>1302</v>
      </c>
      <c r="K229" s="467" t="s">
        <v>1731</v>
      </c>
      <c r="L229" s="471"/>
      <c r="M229" s="471">
        <v>0</v>
      </c>
      <c r="N229" s="471">
        <v>0</v>
      </c>
      <c r="O229" s="471">
        <f t="shared" si="3"/>
        <v>0</v>
      </c>
      <c r="P229" s="472"/>
    </row>
    <row r="230" spans="1:16" x14ac:dyDescent="0.25">
      <c r="A230" s="467" t="s">
        <v>1349</v>
      </c>
      <c r="B230" s="467" t="s">
        <v>668</v>
      </c>
      <c r="C230" s="467">
        <v>16</v>
      </c>
      <c r="D230" s="467" t="s">
        <v>2201</v>
      </c>
      <c r="E230" s="467" t="s">
        <v>1256</v>
      </c>
      <c r="F230" s="467"/>
      <c r="G230" s="467"/>
      <c r="H230" s="484">
        <v>9628</v>
      </c>
      <c r="I230" s="467" t="s">
        <v>1379</v>
      </c>
      <c r="J230" s="484" t="s">
        <v>1303</v>
      </c>
      <c r="K230" s="467" t="s">
        <v>1732</v>
      </c>
      <c r="L230" s="471"/>
      <c r="M230" s="471">
        <v>2832</v>
      </c>
      <c r="N230" s="471">
        <v>0</v>
      </c>
      <c r="O230" s="471">
        <f t="shared" si="3"/>
        <v>0</v>
      </c>
      <c r="P230" s="472"/>
    </row>
    <row r="231" spans="1:16" x14ac:dyDescent="0.25">
      <c r="A231" s="467" t="s">
        <v>1349</v>
      </c>
      <c r="B231" s="467" t="s">
        <v>668</v>
      </c>
      <c r="C231" s="467">
        <v>16</v>
      </c>
      <c r="D231" s="467" t="s">
        <v>2201</v>
      </c>
      <c r="E231" s="467" t="s">
        <v>1256</v>
      </c>
      <c r="F231" s="467"/>
      <c r="G231" s="467"/>
      <c r="H231" s="484">
        <v>9628</v>
      </c>
      <c r="I231" s="467" t="s">
        <v>1379</v>
      </c>
      <c r="J231" s="484" t="s">
        <v>7</v>
      </c>
      <c r="K231" s="467" t="s">
        <v>1733</v>
      </c>
      <c r="L231" s="471"/>
      <c r="M231" s="471">
        <v>0</v>
      </c>
      <c r="N231" s="471">
        <v>0</v>
      </c>
      <c r="O231" s="471">
        <f t="shared" si="3"/>
        <v>0</v>
      </c>
      <c r="P231" s="472"/>
    </row>
    <row r="232" spans="1:16" x14ac:dyDescent="0.25">
      <c r="A232" s="467" t="s">
        <v>1349</v>
      </c>
      <c r="B232" s="467" t="s">
        <v>668</v>
      </c>
      <c r="C232" s="467">
        <v>16</v>
      </c>
      <c r="D232" s="467" t="s">
        <v>2201</v>
      </c>
      <c r="E232" s="467" t="s">
        <v>1256</v>
      </c>
      <c r="F232" s="467"/>
      <c r="G232" s="467"/>
      <c r="H232" s="484">
        <v>9628</v>
      </c>
      <c r="I232" s="467" t="s">
        <v>1379</v>
      </c>
      <c r="J232" s="484" t="s">
        <v>1320</v>
      </c>
      <c r="K232" s="467" t="s">
        <v>1734</v>
      </c>
      <c r="L232" s="471"/>
      <c r="M232" s="471">
        <v>0</v>
      </c>
      <c r="N232" s="471">
        <v>0</v>
      </c>
      <c r="O232" s="471">
        <f t="shared" si="3"/>
        <v>0</v>
      </c>
      <c r="P232" s="472"/>
    </row>
    <row r="233" spans="1:16" x14ac:dyDescent="0.25">
      <c r="A233" s="467" t="s">
        <v>1349</v>
      </c>
      <c r="B233" s="467" t="s">
        <v>668</v>
      </c>
      <c r="C233" s="467">
        <v>16</v>
      </c>
      <c r="D233" s="467" t="s">
        <v>2201</v>
      </c>
      <c r="E233" s="467" t="s">
        <v>1256</v>
      </c>
      <c r="F233" s="467"/>
      <c r="G233" s="467"/>
      <c r="H233" s="484">
        <v>9628</v>
      </c>
      <c r="I233" s="467" t="s">
        <v>1379</v>
      </c>
      <c r="J233" s="484" t="s">
        <v>11</v>
      </c>
      <c r="K233" s="467" t="s">
        <v>1735</v>
      </c>
      <c r="L233" s="471"/>
      <c r="M233" s="471">
        <v>0</v>
      </c>
      <c r="N233" s="471">
        <v>0</v>
      </c>
      <c r="O233" s="471">
        <f t="shared" si="3"/>
        <v>0</v>
      </c>
      <c r="P233" s="472"/>
    </row>
    <row r="234" spans="1:16" x14ac:dyDescent="0.25">
      <c r="A234" s="467" t="s">
        <v>1349</v>
      </c>
      <c r="B234" s="467" t="s">
        <v>668</v>
      </c>
      <c r="C234" s="467">
        <v>16</v>
      </c>
      <c r="D234" s="467" t="s">
        <v>2201</v>
      </c>
      <c r="E234" s="467" t="s">
        <v>1256</v>
      </c>
      <c r="F234" s="467"/>
      <c r="G234" s="467"/>
      <c r="H234" s="484">
        <v>9628</v>
      </c>
      <c r="I234" s="467" t="s">
        <v>1379</v>
      </c>
      <c r="J234" s="484" t="s">
        <v>1229</v>
      </c>
      <c r="K234" s="467" t="s">
        <v>1737</v>
      </c>
      <c r="L234" s="471"/>
      <c r="M234" s="471">
        <v>0</v>
      </c>
      <c r="N234" s="471">
        <v>0</v>
      </c>
      <c r="O234" s="471">
        <f t="shared" si="3"/>
        <v>0</v>
      </c>
      <c r="P234" s="472"/>
    </row>
    <row r="235" spans="1:16" x14ac:dyDescent="0.25">
      <c r="A235" s="467" t="s">
        <v>1349</v>
      </c>
      <c r="B235" s="467" t="s">
        <v>668</v>
      </c>
      <c r="C235" s="467">
        <v>13</v>
      </c>
      <c r="D235" s="467" t="s">
        <v>1348</v>
      </c>
      <c r="E235" s="467" t="s">
        <v>1256</v>
      </c>
      <c r="F235" s="467"/>
      <c r="G235" s="467"/>
      <c r="H235" s="484">
        <v>9606</v>
      </c>
      <c r="I235" s="467" t="s">
        <v>1372</v>
      </c>
      <c r="J235" s="484" t="s">
        <v>365</v>
      </c>
      <c r="K235" s="467" t="s">
        <v>1726</v>
      </c>
      <c r="L235" s="471"/>
      <c r="M235" s="471">
        <v>0</v>
      </c>
      <c r="N235" s="471">
        <v>0</v>
      </c>
      <c r="O235" s="471">
        <f t="shared" si="3"/>
        <v>0</v>
      </c>
      <c r="P235" s="472"/>
    </row>
    <row r="236" spans="1:16" x14ac:dyDescent="0.25">
      <c r="A236" s="467" t="s">
        <v>1349</v>
      </c>
      <c r="B236" s="467" t="s">
        <v>668</v>
      </c>
      <c r="C236" s="467">
        <v>13</v>
      </c>
      <c r="D236" s="467" t="s">
        <v>1348</v>
      </c>
      <c r="E236" s="467" t="s">
        <v>1256</v>
      </c>
      <c r="F236" s="467"/>
      <c r="G236" s="467"/>
      <c r="H236" s="484">
        <v>9606</v>
      </c>
      <c r="I236" s="467" t="s">
        <v>1372</v>
      </c>
      <c r="J236" s="484" t="s">
        <v>367</v>
      </c>
      <c r="K236" s="467" t="s">
        <v>1727</v>
      </c>
      <c r="L236" s="471"/>
      <c r="M236" s="471">
        <v>0</v>
      </c>
      <c r="N236" s="471">
        <v>0</v>
      </c>
      <c r="O236" s="471">
        <f t="shared" si="3"/>
        <v>0</v>
      </c>
      <c r="P236" s="472"/>
    </row>
    <row r="237" spans="1:16" x14ac:dyDescent="0.25">
      <c r="A237" s="467" t="s">
        <v>1349</v>
      </c>
      <c r="B237" s="467" t="s">
        <v>668</v>
      </c>
      <c r="C237" s="467">
        <v>13</v>
      </c>
      <c r="D237" s="467" t="s">
        <v>1348</v>
      </c>
      <c r="E237" s="467" t="s">
        <v>1256</v>
      </c>
      <c r="F237" s="467"/>
      <c r="G237" s="467"/>
      <c r="H237" s="484">
        <v>9606</v>
      </c>
      <c r="I237" s="467" t="s">
        <v>1372</v>
      </c>
      <c r="J237" s="484" t="s">
        <v>3</v>
      </c>
      <c r="K237" s="467" t="s">
        <v>1728</v>
      </c>
      <c r="L237" s="471"/>
      <c r="M237" s="471">
        <v>0</v>
      </c>
      <c r="N237" s="471">
        <v>0</v>
      </c>
      <c r="O237" s="471">
        <f t="shared" si="3"/>
        <v>0</v>
      </c>
      <c r="P237" s="472"/>
    </row>
    <row r="238" spans="1:16" x14ac:dyDescent="0.25">
      <c r="A238" s="467" t="s">
        <v>1349</v>
      </c>
      <c r="B238" s="467" t="s">
        <v>668</v>
      </c>
      <c r="C238" s="467">
        <v>13</v>
      </c>
      <c r="D238" s="467" t="s">
        <v>1348</v>
      </c>
      <c r="E238" s="467" t="s">
        <v>1256</v>
      </c>
      <c r="F238" s="467"/>
      <c r="G238" s="467"/>
      <c r="H238" s="484">
        <v>9606</v>
      </c>
      <c r="I238" s="467" t="s">
        <v>1372</v>
      </c>
      <c r="J238" s="484" t="s">
        <v>1301</v>
      </c>
      <c r="K238" s="467" t="s">
        <v>1729</v>
      </c>
      <c r="L238" s="471"/>
      <c r="M238" s="471">
        <v>1261</v>
      </c>
      <c r="N238" s="471">
        <v>0</v>
      </c>
      <c r="O238" s="471">
        <f t="shared" si="3"/>
        <v>0</v>
      </c>
      <c r="P238" s="472"/>
    </row>
    <row r="239" spans="1:16" x14ac:dyDescent="0.25">
      <c r="A239" s="467" t="s">
        <v>1349</v>
      </c>
      <c r="B239" s="467" t="s">
        <v>668</v>
      </c>
      <c r="C239" s="467">
        <v>13</v>
      </c>
      <c r="D239" s="467" t="s">
        <v>1348</v>
      </c>
      <c r="E239" s="467" t="s">
        <v>1256</v>
      </c>
      <c r="F239" s="467"/>
      <c r="G239" s="467"/>
      <c r="H239" s="484">
        <v>9606</v>
      </c>
      <c r="I239" s="467" t="s">
        <v>1372</v>
      </c>
      <c r="J239" s="484" t="s">
        <v>1302</v>
      </c>
      <c r="K239" s="467" t="s">
        <v>1731</v>
      </c>
      <c r="L239" s="471"/>
      <c r="M239" s="471">
        <v>0</v>
      </c>
      <c r="N239" s="471">
        <v>0</v>
      </c>
      <c r="O239" s="471">
        <f t="shared" si="3"/>
        <v>0</v>
      </c>
      <c r="P239" s="472"/>
    </row>
    <row r="240" spans="1:16" x14ac:dyDescent="0.25">
      <c r="A240" s="467" t="s">
        <v>1349</v>
      </c>
      <c r="B240" s="467" t="s">
        <v>668</v>
      </c>
      <c r="C240" s="467">
        <v>13</v>
      </c>
      <c r="D240" s="467" t="s">
        <v>1348</v>
      </c>
      <c r="E240" s="467" t="s">
        <v>1256</v>
      </c>
      <c r="F240" s="467"/>
      <c r="G240" s="467"/>
      <c r="H240" s="484">
        <v>9606</v>
      </c>
      <c r="I240" s="467" t="s">
        <v>1372</v>
      </c>
      <c r="J240" s="484" t="s">
        <v>1303</v>
      </c>
      <c r="K240" s="467" t="s">
        <v>1732</v>
      </c>
      <c r="L240" s="471"/>
      <c r="M240" s="471">
        <v>1320</v>
      </c>
      <c r="N240" s="471">
        <v>0</v>
      </c>
      <c r="O240" s="471">
        <f t="shared" si="3"/>
        <v>0</v>
      </c>
      <c r="P240" s="472"/>
    </row>
    <row r="241" spans="1:16" x14ac:dyDescent="0.25">
      <c r="A241" s="467" t="s">
        <v>1349</v>
      </c>
      <c r="B241" s="467" t="s">
        <v>668</v>
      </c>
      <c r="C241" s="467">
        <v>13</v>
      </c>
      <c r="D241" s="467" t="s">
        <v>1348</v>
      </c>
      <c r="E241" s="467" t="s">
        <v>1256</v>
      </c>
      <c r="F241" s="467"/>
      <c r="G241" s="467"/>
      <c r="H241" s="484">
        <v>9606</v>
      </c>
      <c r="I241" s="467" t="s">
        <v>1372</v>
      </c>
      <c r="J241" s="484" t="s">
        <v>7</v>
      </c>
      <c r="K241" s="467" t="s">
        <v>1733</v>
      </c>
      <c r="L241" s="471"/>
      <c r="M241" s="471">
        <v>0</v>
      </c>
      <c r="N241" s="471">
        <v>0</v>
      </c>
      <c r="O241" s="471">
        <f t="shared" si="3"/>
        <v>0</v>
      </c>
      <c r="P241" s="472"/>
    </row>
    <row r="242" spans="1:16" x14ac:dyDescent="0.25">
      <c r="A242" s="467" t="s">
        <v>1349</v>
      </c>
      <c r="B242" s="467" t="s">
        <v>668</v>
      </c>
      <c r="C242" s="467">
        <v>13</v>
      </c>
      <c r="D242" s="467" t="s">
        <v>1348</v>
      </c>
      <c r="E242" s="467" t="s">
        <v>1256</v>
      </c>
      <c r="F242" s="467"/>
      <c r="G242" s="467"/>
      <c r="H242" s="484">
        <v>9606</v>
      </c>
      <c r="I242" s="467" t="s">
        <v>1372</v>
      </c>
      <c r="J242" s="484" t="s">
        <v>1320</v>
      </c>
      <c r="K242" s="467" t="s">
        <v>1734</v>
      </c>
      <c r="L242" s="471"/>
      <c r="M242" s="471">
        <v>0</v>
      </c>
      <c r="N242" s="471">
        <v>0</v>
      </c>
      <c r="O242" s="471">
        <f t="shared" ref="O242:O282" si="4">+L242+N242</f>
        <v>0</v>
      </c>
      <c r="P242" s="472"/>
    </row>
    <row r="243" spans="1:16" x14ac:dyDescent="0.25">
      <c r="A243" s="467" t="s">
        <v>1349</v>
      </c>
      <c r="B243" s="467" t="s">
        <v>668</v>
      </c>
      <c r="C243" s="467">
        <v>13</v>
      </c>
      <c r="D243" s="467" t="s">
        <v>1348</v>
      </c>
      <c r="E243" s="467" t="s">
        <v>1256</v>
      </c>
      <c r="F243" s="467"/>
      <c r="G243" s="467"/>
      <c r="H243" s="484">
        <v>9606</v>
      </c>
      <c r="I243" s="467" t="s">
        <v>1372</v>
      </c>
      <c r="J243" s="484" t="s">
        <v>11</v>
      </c>
      <c r="K243" s="467" t="s">
        <v>1735</v>
      </c>
      <c r="L243" s="471"/>
      <c r="M243" s="471">
        <v>0</v>
      </c>
      <c r="N243" s="471">
        <v>0</v>
      </c>
      <c r="O243" s="471">
        <f t="shared" si="4"/>
        <v>0</v>
      </c>
      <c r="P243" s="472"/>
    </row>
    <row r="244" spans="1:16" x14ac:dyDescent="0.25">
      <c r="A244" s="467" t="s">
        <v>1349</v>
      </c>
      <c r="B244" s="467" t="s">
        <v>668</v>
      </c>
      <c r="C244" s="467">
        <v>13</v>
      </c>
      <c r="D244" s="467" t="s">
        <v>1348</v>
      </c>
      <c r="E244" s="467" t="s">
        <v>1256</v>
      </c>
      <c r="F244" s="467"/>
      <c r="G244" s="467"/>
      <c r="H244" s="484">
        <v>9606</v>
      </c>
      <c r="I244" s="467" t="s">
        <v>1372</v>
      </c>
      <c r="J244" s="484" t="s">
        <v>1229</v>
      </c>
      <c r="K244" s="467" t="s">
        <v>1737</v>
      </c>
      <c r="L244" s="471"/>
      <c r="M244" s="471">
        <v>0</v>
      </c>
      <c r="N244" s="471">
        <v>0</v>
      </c>
      <c r="O244" s="471">
        <f t="shared" si="4"/>
        <v>0</v>
      </c>
      <c r="P244" s="472"/>
    </row>
    <row r="245" spans="1:16" x14ac:dyDescent="0.25">
      <c r="A245" s="467" t="s">
        <v>1349</v>
      </c>
      <c r="B245" s="467" t="s">
        <v>668</v>
      </c>
      <c r="C245" s="467">
        <v>13</v>
      </c>
      <c r="D245" s="467" t="s">
        <v>1348</v>
      </c>
      <c r="E245" s="467" t="s">
        <v>1256</v>
      </c>
      <c r="F245" s="467"/>
      <c r="G245" s="467"/>
      <c r="H245" s="484">
        <v>9606</v>
      </c>
      <c r="I245" s="467" t="s">
        <v>1372</v>
      </c>
      <c r="J245" s="484" t="s">
        <v>22</v>
      </c>
      <c r="K245" s="467" t="s">
        <v>1737</v>
      </c>
      <c r="L245" s="471"/>
      <c r="M245" s="471">
        <v>0</v>
      </c>
      <c r="N245" s="471">
        <v>0</v>
      </c>
      <c r="O245" s="471">
        <f t="shared" si="4"/>
        <v>0</v>
      </c>
      <c r="P245" s="472"/>
    </row>
    <row r="246" spans="1:16" x14ac:dyDescent="0.25">
      <c r="A246" s="467" t="s">
        <v>1349</v>
      </c>
      <c r="B246" s="467" t="s">
        <v>668</v>
      </c>
      <c r="C246" s="467">
        <v>13</v>
      </c>
      <c r="D246" s="467" t="s">
        <v>1348</v>
      </c>
      <c r="E246" s="467" t="s">
        <v>1256</v>
      </c>
      <c r="F246" s="467"/>
      <c r="G246" s="467"/>
      <c r="H246" s="484">
        <v>9621</v>
      </c>
      <c r="I246" s="467" t="s">
        <v>1373</v>
      </c>
      <c r="J246" s="484" t="s">
        <v>365</v>
      </c>
      <c r="K246" s="467" t="s">
        <v>1726</v>
      </c>
      <c r="L246" s="471"/>
      <c r="M246" s="471">
        <v>0</v>
      </c>
      <c r="N246" s="471">
        <v>0</v>
      </c>
      <c r="O246" s="471">
        <f t="shared" si="4"/>
        <v>0</v>
      </c>
      <c r="P246" s="472"/>
    </row>
    <row r="247" spans="1:16" x14ac:dyDescent="0.25">
      <c r="A247" s="467" t="s">
        <v>1349</v>
      </c>
      <c r="B247" s="467" t="s">
        <v>668</v>
      </c>
      <c r="C247" s="467">
        <v>13</v>
      </c>
      <c r="D247" s="467" t="s">
        <v>1348</v>
      </c>
      <c r="E247" s="467" t="s">
        <v>1256</v>
      </c>
      <c r="F247" s="467"/>
      <c r="G247" s="467"/>
      <c r="H247" s="484">
        <v>9621</v>
      </c>
      <c r="I247" s="467" t="s">
        <v>1373</v>
      </c>
      <c r="J247" s="484" t="s">
        <v>367</v>
      </c>
      <c r="K247" s="467" t="s">
        <v>1727</v>
      </c>
      <c r="L247" s="471"/>
      <c r="M247" s="471">
        <v>0</v>
      </c>
      <c r="N247" s="471">
        <v>0</v>
      </c>
      <c r="O247" s="471">
        <f t="shared" si="4"/>
        <v>0</v>
      </c>
      <c r="P247" s="472"/>
    </row>
    <row r="248" spans="1:16" x14ac:dyDescent="0.25">
      <c r="A248" s="467" t="s">
        <v>1349</v>
      </c>
      <c r="B248" s="467" t="s">
        <v>668</v>
      </c>
      <c r="C248" s="467">
        <v>13</v>
      </c>
      <c r="D248" s="467" t="s">
        <v>1348</v>
      </c>
      <c r="E248" s="467" t="s">
        <v>1256</v>
      </c>
      <c r="F248" s="467"/>
      <c r="G248" s="467"/>
      <c r="H248" s="484">
        <v>9621</v>
      </c>
      <c r="I248" s="467" t="s">
        <v>1373</v>
      </c>
      <c r="J248" s="484" t="s">
        <v>3</v>
      </c>
      <c r="K248" s="467" t="s">
        <v>1728</v>
      </c>
      <c r="L248" s="471"/>
      <c r="M248" s="471">
        <v>0</v>
      </c>
      <c r="N248" s="471">
        <v>0</v>
      </c>
      <c r="O248" s="471">
        <f t="shared" si="4"/>
        <v>0</v>
      </c>
      <c r="P248" s="472"/>
    </row>
    <row r="249" spans="1:16" x14ac:dyDescent="0.25">
      <c r="A249" s="467" t="s">
        <v>1349</v>
      </c>
      <c r="B249" s="467" t="s">
        <v>668</v>
      </c>
      <c r="C249" s="467">
        <v>13</v>
      </c>
      <c r="D249" s="467" t="s">
        <v>1348</v>
      </c>
      <c r="E249" s="467" t="s">
        <v>1256</v>
      </c>
      <c r="F249" s="467"/>
      <c r="G249" s="467"/>
      <c r="H249" s="484">
        <v>9621</v>
      </c>
      <c r="I249" s="467" t="s">
        <v>1373</v>
      </c>
      <c r="J249" s="484" t="s">
        <v>1301</v>
      </c>
      <c r="K249" s="467" t="s">
        <v>1729</v>
      </c>
      <c r="L249" s="471"/>
      <c r="M249" s="471">
        <v>899</v>
      </c>
      <c r="N249" s="471">
        <v>0</v>
      </c>
      <c r="O249" s="471">
        <f t="shared" si="4"/>
        <v>0</v>
      </c>
      <c r="P249" s="472"/>
    </row>
    <row r="250" spans="1:16" x14ac:dyDescent="0.25">
      <c r="A250" s="467" t="s">
        <v>1349</v>
      </c>
      <c r="B250" s="467" t="s">
        <v>668</v>
      </c>
      <c r="C250" s="467">
        <v>13</v>
      </c>
      <c r="D250" s="467" t="s">
        <v>1348</v>
      </c>
      <c r="E250" s="467" t="s">
        <v>1256</v>
      </c>
      <c r="F250" s="467"/>
      <c r="G250" s="467"/>
      <c r="H250" s="484">
        <v>9621</v>
      </c>
      <c r="I250" s="467" t="s">
        <v>1373</v>
      </c>
      <c r="J250" s="484" t="s">
        <v>1302</v>
      </c>
      <c r="K250" s="467" t="s">
        <v>1731</v>
      </c>
      <c r="L250" s="471"/>
      <c r="M250" s="471">
        <v>0</v>
      </c>
      <c r="N250" s="471">
        <v>0</v>
      </c>
      <c r="O250" s="471">
        <f t="shared" si="4"/>
        <v>0</v>
      </c>
      <c r="P250" s="472"/>
    </row>
    <row r="251" spans="1:16" x14ac:dyDescent="0.25">
      <c r="A251" s="467" t="s">
        <v>1349</v>
      </c>
      <c r="B251" s="467" t="s">
        <v>668</v>
      </c>
      <c r="C251" s="467">
        <v>13</v>
      </c>
      <c r="D251" s="467" t="s">
        <v>1348</v>
      </c>
      <c r="E251" s="467" t="s">
        <v>1256</v>
      </c>
      <c r="F251" s="467"/>
      <c r="G251" s="467"/>
      <c r="H251" s="484">
        <v>9621</v>
      </c>
      <c r="I251" s="467" t="s">
        <v>1373</v>
      </c>
      <c r="J251" s="484" t="s">
        <v>1303</v>
      </c>
      <c r="K251" s="467" t="s">
        <v>1732</v>
      </c>
      <c r="L251" s="471"/>
      <c r="M251" s="471">
        <v>2832</v>
      </c>
      <c r="N251" s="471">
        <v>0</v>
      </c>
      <c r="O251" s="471">
        <f t="shared" si="4"/>
        <v>0</v>
      </c>
      <c r="P251" s="472"/>
    </row>
    <row r="252" spans="1:16" x14ac:dyDescent="0.25">
      <c r="A252" s="467" t="s">
        <v>1349</v>
      </c>
      <c r="B252" s="467" t="s">
        <v>668</v>
      </c>
      <c r="C252" s="467">
        <v>13</v>
      </c>
      <c r="D252" s="467" t="s">
        <v>1348</v>
      </c>
      <c r="E252" s="467" t="s">
        <v>1256</v>
      </c>
      <c r="F252" s="467"/>
      <c r="G252" s="467"/>
      <c r="H252" s="484">
        <v>9621</v>
      </c>
      <c r="I252" s="467" t="s">
        <v>1373</v>
      </c>
      <c r="J252" s="484" t="s">
        <v>7</v>
      </c>
      <c r="K252" s="467" t="s">
        <v>1733</v>
      </c>
      <c r="L252" s="471"/>
      <c r="M252" s="471">
        <v>0</v>
      </c>
      <c r="N252" s="471">
        <v>0</v>
      </c>
      <c r="O252" s="471">
        <f t="shared" si="4"/>
        <v>0</v>
      </c>
      <c r="P252" s="472"/>
    </row>
    <row r="253" spans="1:16" x14ac:dyDescent="0.25">
      <c r="A253" s="467" t="s">
        <v>1349</v>
      </c>
      <c r="B253" s="467" t="s">
        <v>668</v>
      </c>
      <c r="C253" s="467">
        <v>13</v>
      </c>
      <c r="D253" s="467" t="s">
        <v>1348</v>
      </c>
      <c r="E253" s="467" t="s">
        <v>1256</v>
      </c>
      <c r="F253" s="467"/>
      <c r="G253" s="467"/>
      <c r="H253" s="484">
        <v>9621</v>
      </c>
      <c r="I253" s="467" t="s">
        <v>1373</v>
      </c>
      <c r="J253" s="484" t="s">
        <v>11</v>
      </c>
      <c r="K253" s="467" t="s">
        <v>1735</v>
      </c>
      <c r="L253" s="471"/>
      <c r="M253" s="471">
        <v>0</v>
      </c>
      <c r="N253" s="471">
        <v>0</v>
      </c>
      <c r="O253" s="471">
        <f t="shared" si="4"/>
        <v>0</v>
      </c>
      <c r="P253" s="472"/>
    </row>
    <row r="254" spans="1:16" x14ac:dyDescent="0.25">
      <c r="A254" s="467" t="s">
        <v>1349</v>
      </c>
      <c r="B254" s="467" t="s">
        <v>668</v>
      </c>
      <c r="C254" s="467">
        <v>13</v>
      </c>
      <c r="D254" s="467" t="s">
        <v>1348</v>
      </c>
      <c r="E254" s="467" t="s">
        <v>1256</v>
      </c>
      <c r="F254" s="467"/>
      <c r="G254" s="467"/>
      <c r="H254" s="484">
        <v>9621</v>
      </c>
      <c r="I254" s="467" t="s">
        <v>1373</v>
      </c>
      <c r="J254" s="484" t="s">
        <v>1229</v>
      </c>
      <c r="K254" s="467" t="s">
        <v>1737</v>
      </c>
      <c r="L254" s="471"/>
      <c r="M254" s="471">
        <v>0</v>
      </c>
      <c r="N254" s="471">
        <v>0</v>
      </c>
      <c r="O254" s="471">
        <f t="shared" si="4"/>
        <v>0</v>
      </c>
      <c r="P254" s="472"/>
    </row>
    <row r="255" spans="1:16" x14ac:dyDescent="0.25">
      <c r="A255" s="467" t="s">
        <v>1349</v>
      </c>
      <c r="B255" s="467" t="s">
        <v>668</v>
      </c>
      <c r="C255" s="467">
        <v>14</v>
      </c>
      <c r="D255" s="467" t="s">
        <v>522</v>
      </c>
      <c r="E255" s="467" t="s">
        <v>1256</v>
      </c>
      <c r="F255" s="467"/>
      <c r="G255" s="467"/>
      <c r="H255" s="484">
        <v>9608</v>
      </c>
      <c r="I255" s="467" t="s">
        <v>1371</v>
      </c>
      <c r="J255" s="484" t="s">
        <v>365</v>
      </c>
      <c r="K255" s="467" t="s">
        <v>1726</v>
      </c>
      <c r="L255" s="471"/>
      <c r="M255" s="471">
        <v>0</v>
      </c>
      <c r="N255" s="471">
        <v>0</v>
      </c>
      <c r="O255" s="471">
        <f t="shared" si="4"/>
        <v>0</v>
      </c>
      <c r="P255" s="472"/>
    </row>
    <row r="256" spans="1:16" x14ac:dyDescent="0.25">
      <c r="A256" s="467" t="s">
        <v>1349</v>
      </c>
      <c r="B256" s="467" t="s">
        <v>668</v>
      </c>
      <c r="C256" s="467">
        <v>14</v>
      </c>
      <c r="D256" s="467" t="s">
        <v>522</v>
      </c>
      <c r="E256" s="467" t="s">
        <v>1256</v>
      </c>
      <c r="F256" s="467"/>
      <c r="G256" s="467"/>
      <c r="H256" s="484">
        <v>9608</v>
      </c>
      <c r="I256" s="467" t="s">
        <v>1371</v>
      </c>
      <c r="J256" s="484" t="s">
        <v>367</v>
      </c>
      <c r="K256" s="467" t="s">
        <v>1727</v>
      </c>
      <c r="L256" s="471"/>
      <c r="M256" s="471">
        <v>0</v>
      </c>
      <c r="N256" s="471">
        <v>0</v>
      </c>
      <c r="O256" s="471">
        <f t="shared" si="4"/>
        <v>0</v>
      </c>
      <c r="P256" s="472"/>
    </row>
    <row r="257" spans="1:16" x14ac:dyDescent="0.25">
      <c r="A257" s="467" t="s">
        <v>1349</v>
      </c>
      <c r="B257" s="467" t="s">
        <v>668</v>
      </c>
      <c r="C257" s="467">
        <v>14</v>
      </c>
      <c r="D257" s="467" t="s">
        <v>522</v>
      </c>
      <c r="E257" s="467" t="s">
        <v>1256</v>
      </c>
      <c r="F257" s="467"/>
      <c r="G257" s="467"/>
      <c r="H257" s="484">
        <v>9608</v>
      </c>
      <c r="I257" s="467" t="s">
        <v>1371</v>
      </c>
      <c r="J257" s="484" t="s">
        <v>3</v>
      </c>
      <c r="K257" s="467" t="s">
        <v>1728</v>
      </c>
      <c r="L257" s="471"/>
      <c r="M257" s="471">
        <v>0</v>
      </c>
      <c r="N257" s="471">
        <v>0</v>
      </c>
      <c r="O257" s="471">
        <f t="shared" si="4"/>
        <v>0</v>
      </c>
      <c r="P257" s="472"/>
    </row>
    <row r="258" spans="1:16" x14ac:dyDescent="0.25">
      <c r="A258" s="467" t="s">
        <v>1349</v>
      </c>
      <c r="B258" s="467" t="s">
        <v>668</v>
      </c>
      <c r="C258" s="467">
        <v>14</v>
      </c>
      <c r="D258" s="467" t="s">
        <v>522</v>
      </c>
      <c r="E258" s="467" t="s">
        <v>1256</v>
      </c>
      <c r="F258" s="467"/>
      <c r="G258" s="467"/>
      <c r="H258" s="484">
        <v>9608</v>
      </c>
      <c r="I258" s="467" t="s">
        <v>1371</v>
      </c>
      <c r="J258" s="484" t="s">
        <v>1301</v>
      </c>
      <c r="K258" s="467" t="s">
        <v>1729</v>
      </c>
      <c r="L258" s="471"/>
      <c r="M258" s="471">
        <v>1484</v>
      </c>
      <c r="N258" s="471">
        <v>0</v>
      </c>
      <c r="O258" s="471">
        <f t="shared" si="4"/>
        <v>0</v>
      </c>
      <c r="P258" s="472"/>
    </row>
    <row r="259" spans="1:16" x14ac:dyDescent="0.25">
      <c r="A259" s="467" t="s">
        <v>1349</v>
      </c>
      <c r="B259" s="467" t="s">
        <v>668</v>
      </c>
      <c r="C259" s="467">
        <v>14</v>
      </c>
      <c r="D259" s="467" t="s">
        <v>522</v>
      </c>
      <c r="E259" s="467" t="s">
        <v>1256</v>
      </c>
      <c r="F259" s="467"/>
      <c r="G259" s="467"/>
      <c r="H259" s="484">
        <v>9608</v>
      </c>
      <c r="I259" s="467" t="s">
        <v>1371</v>
      </c>
      <c r="J259" s="484" t="s">
        <v>1302</v>
      </c>
      <c r="K259" s="467" t="s">
        <v>1731</v>
      </c>
      <c r="L259" s="471"/>
      <c r="M259" s="471">
        <v>0</v>
      </c>
      <c r="N259" s="471">
        <v>0</v>
      </c>
      <c r="O259" s="471">
        <f t="shared" si="4"/>
        <v>0</v>
      </c>
      <c r="P259" s="472"/>
    </row>
    <row r="260" spans="1:16" x14ac:dyDescent="0.25">
      <c r="A260" s="467" t="s">
        <v>1349</v>
      </c>
      <c r="B260" s="467" t="s">
        <v>668</v>
      </c>
      <c r="C260" s="467">
        <v>14</v>
      </c>
      <c r="D260" s="467" t="s">
        <v>522</v>
      </c>
      <c r="E260" s="467" t="s">
        <v>1256</v>
      </c>
      <c r="F260" s="467"/>
      <c r="G260" s="467"/>
      <c r="H260" s="484">
        <v>9608</v>
      </c>
      <c r="I260" s="467" t="s">
        <v>1371</v>
      </c>
      <c r="J260" s="484" t="s">
        <v>1303</v>
      </c>
      <c r="K260" s="467" t="s">
        <v>1732</v>
      </c>
      <c r="L260" s="471"/>
      <c r="M260" s="471">
        <v>2400</v>
      </c>
      <c r="N260" s="471">
        <v>0</v>
      </c>
      <c r="O260" s="471">
        <f t="shared" si="4"/>
        <v>0</v>
      </c>
      <c r="P260" s="472"/>
    </row>
    <row r="261" spans="1:16" x14ac:dyDescent="0.25">
      <c r="A261" s="467" t="s">
        <v>1349</v>
      </c>
      <c r="B261" s="467" t="s">
        <v>668</v>
      </c>
      <c r="C261" s="467">
        <v>14</v>
      </c>
      <c r="D261" s="467" t="s">
        <v>522</v>
      </c>
      <c r="E261" s="467" t="s">
        <v>1256</v>
      </c>
      <c r="F261" s="467"/>
      <c r="G261" s="467"/>
      <c r="H261" s="484">
        <v>9608</v>
      </c>
      <c r="I261" s="467" t="s">
        <v>1371</v>
      </c>
      <c r="J261" s="484" t="s">
        <v>7</v>
      </c>
      <c r="K261" s="467" t="s">
        <v>1733</v>
      </c>
      <c r="L261" s="471"/>
      <c r="M261" s="471">
        <v>0</v>
      </c>
      <c r="N261" s="471">
        <v>0</v>
      </c>
      <c r="O261" s="471">
        <f t="shared" si="4"/>
        <v>0</v>
      </c>
      <c r="P261" s="472"/>
    </row>
    <row r="262" spans="1:16" x14ac:dyDescent="0.25">
      <c r="A262" s="467" t="s">
        <v>1349</v>
      </c>
      <c r="B262" s="467" t="s">
        <v>668</v>
      </c>
      <c r="C262" s="467">
        <v>14</v>
      </c>
      <c r="D262" s="467" t="s">
        <v>522</v>
      </c>
      <c r="E262" s="467" t="s">
        <v>1256</v>
      </c>
      <c r="F262" s="467"/>
      <c r="G262" s="467"/>
      <c r="H262" s="484">
        <v>9608</v>
      </c>
      <c r="I262" s="467" t="s">
        <v>1371</v>
      </c>
      <c r="J262" s="484" t="s">
        <v>1320</v>
      </c>
      <c r="K262" s="467" t="s">
        <v>1734</v>
      </c>
      <c r="L262" s="471"/>
      <c r="M262" s="471">
        <v>0</v>
      </c>
      <c r="N262" s="471">
        <v>0</v>
      </c>
      <c r="O262" s="471">
        <f t="shared" si="4"/>
        <v>0</v>
      </c>
      <c r="P262" s="472"/>
    </row>
    <row r="263" spans="1:16" x14ac:dyDescent="0.25">
      <c r="A263" s="467" t="s">
        <v>1349</v>
      </c>
      <c r="B263" s="467" t="s">
        <v>668</v>
      </c>
      <c r="C263" s="467">
        <v>14</v>
      </c>
      <c r="D263" s="467" t="s">
        <v>522</v>
      </c>
      <c r="E263" s="467" t="s">
        <v>1256</v>
      </c>
      <c r="F263" s="467"/>
      <c r="G263" s="467"/>
      <c r="H263" s="484">
        <v>9608</v>
      </c>
      <c r="I263" s="467" t="s">
        <v>1371</v>
      </c>
      <c r="J263" s="484" t="s">
        <v>11</v>
      </c>
      <c r="K263" s="467" t="s">
        <v>1735</v>
      </c>
      <c r="L263" s="471"/>
      <c r="M263" s="471">
        <v>0</v>
      </c>
      <c r="N263" s="471">
        <v>0</v>
      </c>
      <c r="O263" s="471">
        <f t="shared" si="4"/>
        <v>0</v>
      </c>
      <c r="P263" s="472"/>
    </row>
    <row r="264" spans="1:16" x14ac:dyDescent="0.25">
      <c r="A264" s="467" t="s">
        <v>1349</v>
      </c>
      <c r="B264" s="467" t="s">
        <v>668</v>
      </c>
      <c r="C264" s="467">
        <v>14</v>
      </c>
      <c r="D264" s="467" t="s">
        <v>522</v>
      </c>
      <c r="E264" s="467" t="s">
        <v>1256</v>
      </c>
      <c r="F264" s="467"/>
      <c r="G264" s="467"/>
      <c r="H264" s="484">
        <v>9608</v>
      </c>
      <c r="I264" s="467" t="s">
        <v>1371</v>
      </c>
      <c r="J264" s="484" t="s">
        <v>1229</v>
      </c>
      <c r="K264" s="467" t="s">
        <v>1737</v>
      </c>
      <c r="L264" s="471"/>
      <c r="M264" s="471">
        <v>0</v>
      </c>
      <c r="N264" s="471">
        <v>0</v>
      </c>
      <c r="O264" s="471">
        <f t="shared" si="4"/>
        <v>0</v>
      </c>
      <c r="P264" s="472"/>
    </row>
    <row r="265" spans="1:16" x14ac:dyDescent="0.25">
      <c r="A265" s="467" t="s">
        <v>1349</v>
      </c>
      <c r="B265" s="467" t="s">
        <v>668</v>
      </c>
      <c r="C265" s="467">
        <v>15</v>
      </c>
      <c r="D265" s="467" t="s">
        <v>524</v>
      </c>
      <c r="E265" s="467" t="s">
        <v>1256</v>
      </c>
      <c r="F265" s="467"/>
      <c r="G265" s="467"/>
      <c r="H265" s="484">
        <v>9623</v>
      </c>
      <c r="I265" s="467" t="s">
        <v>1380</v>
      </c>
      <c r="J265" s="484" t="s">
        <v>365</v>
      </c>
      <c r="K265" s="467" t="s">
        <v>1726</v>
      </c>
      <c r="L265" s="471"/>
      <c r="M265" s="471">
        <v>0</v>
      </c>
      <c r="N265" s="471">
        <v>0</v>
      </c>
      <c r="O265" s="471">
        <f t="shared" si="4"/>
        <v>0</v>
      </c>
      <c r="P265" s="472"/>
    </row>
    <row r="266" spans="1:16" x14ac:dyDescent="0.25">
      <c r="A266" s="467" t="s">
        <v>1349</v>
      </c>
      <c r="B266" s="467" t="s">
        <v>668</v>
      </c>
      <c r="C266" s="467">
        <v>15</v>
      </c>
      <c r="D266" s="467" t="s">
        <v>524</v>
      </c>
      <c r="E266" s="467" t="s">
        <v>1256</v>
      </c>
      <c r="F266" s="467"/>
      <c r="G266" s="467"/>
      <c r="H266" s="484">
        <v>9623</v>
      </c>
      <c r="I266" s="467" t="s">
        <v>1380</v>
      </c>
      <c r="J266" s="484" t="s">
        <v>367</v>
      </c>
      <c r="K266" s="467" t="s">
        <v>1727</v>
      </c>
      <c r="L266" s="471"/>
      <c r="M266" s="471">
        <v>0</v>
      </c>
      <c r="N266" s="471">
        <v>0</v>
      </c>
      <c r="O266" s="471">
        <f t="shared" si="4"/>
        <v>0</v>
      </c>
      <c r="P266" s="472"/>
    </row>
    <row r="267" spans="1:16" x14ac:dyDescent="0.25">
      <c r="A267" s="467" t="s">
        <v>1349</v>
      </c>
      <c r="B267" s="467" t="s">
        <v>668</v>
      </c>
      <c r="C267" s="467">
        <v>15</v>
      </c>
      <c r="D267" s="467" t="s">
        <v>524</v>
      </c>
      <c r="E267" s="467" t="s">
        <v>1256</v>
      </c>
      <c r="F267" s="467"/>
      <c r="G267" s="467"/>
      <c r="H267" s="484">
        <v>9623</v>
      </c>
      <c r="I267" s="467" t="s">
        <v>1380</v>
      </c>
      <c r="J267" s="484" t="s">
        <v>3</v>
      </c>
      <c r="K267" s="467" t="s">
        <v>1728</v>
      </c>
      <c r="L267" s="471"/>
      <c r="M267" s="471">
        <v>0</v>
      </c>
      <c r="N267" s="471">
        <v>0</v>
      </c>
      <c r="O267" s="471">
        <f t="shared" si="4"/>
        <v>0</v>
      </c>
      <c r="P267" s="472"/>
    </row>
    <row r="268" spans="1:16" x14ac:dyDescent="0.25">
      <c r="A268" s="467" t="s">
        <v>1349</v>
      </c>
      <c r="B268" s="467" t="s">
        <v>668</v>
      </c>
      <c r="C268" s="467">
        <v>15</v>
      </c>
      <c r="D268" s="467" t="s">
        <v>524</v>
      </c>
      <c r="E268" s="467" t="s">
        <v>1256</v>
      </c>
      <c r="F268" s="467"/>
      <c r="G268" s="467"/>
      <c r="H268" s="484">
        <v>9623</v>
      </c>
      <c r="I268" s="467" t="s">
        <v>1380</v>
      </c>
      <c r="J268" s="484" t="s">
        <v>1301</v>
      </c>
      <c r="K268" s="467" t="s">
        <v>1729</v>
      </c>
      <c r="L268" s="471"/>
      <c r="M268" s="471">
        <v>2071</v>
      </c>
      <c r="N268" s="471">
        <v>0</v>
      </c>
      <c r="O268" s="471">
        <f t="shared" si="4"/>
        <v>0</v>
      </c>
      <c r="P268" s="472"/>
    </row>
    <row r="269" spans="1:16" x14ac:dyDescent="0.25">
      <c r="A269" s="467" t="s">
        <v>1349</v>
      </c>
      <c r="B269" s="467" t="s">
        <v>668</v>
      </c>
      <c r="C269" s="467">
        <v>15</v>
      </c>
      <c r="D269" s="467" t="s">
        <v>524</v>
      </c>
      <c r="E269" s="467" t="s">
        <v>1256</v>
      </c>
      <c r="F269" s="467"/>
      <c r="G269" s="467"/>
      <c r="H269" s="484">
        <v>9623</v>
      </c>
      <c r="I269" s="467" t="s">
        <v>1380</v>
      </c>
      <c r="J269" s="484" t="s">
        <v>1302</v>
      </c>
      <c r="K269" s="467" t="s">
        <v>1731</v>
      </c>
      <c r="L269" s="471"/>
      <c r="M269" s="471">
        <v>0</v>
      </c>
      <c r="N269" s="471">
        <v>0</v>
      </c>
      <c r="O269" s="471">
        <f t="shared" si="4"/>
        <v>0</v>
      </c>
      <c r="P269" s="472"/>
    </row>
    <row r="270" spans="1:16" x14ac:dyDescent="0.25">
      <c r="A270" s="467" t="s">
        <v>1349</v>
      </c>
      <c r="B270" s="467" t="s">
        <v>668</v>
      </c>
      <c r="C270" s="467">
        <v>15</v>
      </c>
      <c r="D270" s="467" t="s">
        <v>524</v>
      </c>
      <c r="E270" s="467" t="s">
        <v>1256</v>
      </c>
      <c r="F270" s="467"/>
      <c r="G270" s="467"/>
      <c r="H270" s="484">
        <v>9623</v>
      </c>
      <c r="I270" s="467" t="s">
        <v>1380</v>
      </c>
      <c r="J270" s="484" t="s">
        <v>1303</v>
      </c>
      <c r="K270" s="467" t="s">
        <v>1732</v>
      </c>
      <c r="L270" s="471"/>
      <c r="M270" s="471">
        <v>2832</v>
      </c>
      <c r="N270" s="471">
        <v>0</v>
      </c>
      <c r="O270" s="471">
        <f t="shared" si="4"/>
        <v>0</v>
      </c>
      <c r="P270" s="472"/>
    </row>
    <row r="271" spans="1:16" x14ac:dyDescent="0.25">
      <c r="A271" s="467" t="s">
        <v>1349</v>
      </c>
      <c r="B271" s="467" t="s">
        <v>668</v>
      </c>
      <c r="C271" s="467">
        <v>15</v>
      </c>
      <c r="D271" s="467" t="s">
        <v>524</v>
      </c>
      <c r="E271" s="467" t="s">
        <v>1256</v>
      </c>
      <c r="F271" s="467"/>
      <c r="G271" s="467"/>
      <c r="H271" s="484">
        <v>9623</v>
      </c>
      <c r="I271" s="467" t="s">
        <v>1380</v>
      </c>
      <c r="J271" s="484" t="s">
        <v>1358</v>
      </c>
      <c r="K271" s="467" t="s">
        <v>1359</v>
      </c>
      <c r="L271" s="471"/>
      <c r="M271" s="471">
        <v>0</v>
      </c>
      <c r="N271" s="471">
        <v>0</v>
      </c>
      <c r="O271" s="471">
        <f t="shared" si="4"/>
        <v>0</v>
      </c>
      <c r="P271" s="472"/>
    </row>
    <row r="272" spans="1:16" x14ac:dyDescent="0.25">
      <c r="A272" s="467" t="s">
        <v>1349</v>
      </c>
      <c r="B272" s="467" t="s">
        <v>668</v>
      </c>
      <c r="C272" s="467">
        <v>15</v>
      </c>
      <c r="D272" s="467" t="s">
        <v>524</v>
      </c>
      <c r="E272" s="467" t="s">
        <v>1256</v>
      </c>
      <c r="F272" s="467"/>
      <c r="G272" s="467"/>
      <c r="H272" s="484">
        <v>9623</v>
      </c>
      <c r="I272" s="467" t="s">
        <v>1380</v>
      </c>
      <c r="J272" s="484" t="s">
        <v>7</v>
      </c>
      <c r="K272" s="467" t="s">
        <v>1733</v>
      </c>
      <c r="L272" s="471"/>
      <c r="M272" s="471">
        <v>0</v>
      </c>
      <c r="N272" s="471">
        <v>0</v>
      </c>
      <c r="O272" s="471">
        <f t="shared" si="4"/>
        <v>0</v>
      </c>
      <c r="P272" s="472"/>
    </row>
    <row r="273" spans="1:16" x14ac:dyDescent="0.25">
      <c r="A273" s="467" t="s">
        <v>1349</v>
      </c>
      <c r="B273" s="467" t="s">
        <v>668</v>
      </c>
      <c r="C273" s="467">
        <v>15</v>
      </c>
      <c r="D273" s="467" t="s">
        <v>524</v>
      </c>
      <c r="E273" s="467" t="s">
        <v>1256</v>
      </c>
      <c r="F273" s="467"/>
      <c r="G273" s="467"/>
      <c r="H273" s="484">
        <v>9623</v>
      </c>
      <c r="I273" s="467" t="s">
        <v>1380</v>
      </c>
      <c r="J273" s="484" t="s">
        <v>1320</v>
      </c>
      <c r="K273" s="467" t="s">
        <v>1734</v>
      </c>
      <c r="L273" s="471"/>
      <c r="M273" s="471">
        <v>0</v>
      </c>
      <c r="N273" s="471">
        <v>0</v>
      </c>
      <c r="O273" s="471">
        <f t="shared" si="4"/>
        <v>0</v>
      </c>
      <c r="P273" s="472"/>
    </row>
    <row r="274" spans="1:16" x14ac:dyDescent="0.25">
      <c r="A274" s="467" t="s">
        <v>1349</v>
      </c>
      <c r="B274" s="467" t="s">
        <v>668</v>
      </c>
      <c r="C274" s="467">
        <v>15</v>
      </c>
      <c r="D274" s="467" t="s">
        <v>524</v>
      </c>
      <c r="E274" s="467" t="s">
        <v>1256</v>
      </c>
      <c r="F274" s="467"/>
      <c r="G274" s="467"/>
      <c r="H274" s="484">
        <v>9623</v>
      </c>
      <c r="I274" s="467" t="s">
        <v>1380</v>
      </c>
      <c r="J274" s="484" t="s">
        <v>11</v>
      </c>
      <c r="K274" s="467" t="s">
        <v>1735</v>
      </c>
      <c r="L274" s="471"/>
      <c r="M274" s="471">
        <v>0</v>
      </c>
      <c r="N274" s="471">
        <v>0</v>
      </c>
      <c r="O274" s="471">
        <f t="shared" si="4"/>
        <v>0</v>
      </c>
      <c r="P274" s="472"/>
    </row>
    <row r="275" spans="1:16" x14ac:dyDescent="0.25">
      <c r="A275" s="467" t="s">
        <v>1349</v>
      </c>
      <c r="B275" s="467" t="s">
        <v>668</v>
      </c>
      <c r="C275" s="467">
        <v>15</v>
      </c>
      <c r="D275" s="467" t="s">
        <v>524</v>
      </c>
      <c r="E275" s="467" t="s">
        <v>1256</v>
      </c>
      <c r="F275" s="467"/>
      <c r="G275" s="467"/>
      <c r="H275" s="484">
        <v>9623</v>
      </c>
      <c r="I275" s="467" t="s">
        <v>1380</v>
      </c>
      <c r="J275" s="484" t="s">
        <v>1229</v>
      </c>
      <c r="K275" s="467" t="s">
        <v>1737</v>
      </c>
      <c r="L275" s="471"/>
      <c r="M275" s="471">
        <v>0</v>
      </c>
      <c r="N275" s="471">
        <v>0</v>
      </c>
      <c r="O275" s="471">
        <f t="shared" si="4"/>
        <v>0</v>
      </c>
      <c r="P275" s="472"/>
    </row>
    <row r="276" spans="1:16" x14ac:dyDescent="0.25">
      <c r="A276" s="467" t="s">
        <v>1349</v>
      </c>
      <c r="B276" s="467" t="s">
        <v>668</v>
      </c>
      <c r="C276" s="467">
        <v>16</v>
      </c>
      <c r="D276" s="467" t="s">
        <v>2201</v>
      </c>
      <c r="E276" s="467" t="s">
        <v>1256</v>
      </c>
      <c r="F276" s="467"/>
      <c r="G276" s="467"/>
      <c r="H276" s="484">
        <v>9616</v>
      </c>
      <c r="I276" s="467" t="s">
        <v>1378</v>
      </c>
      <c r="J276" s="484" t="s">
        <v>365</v>
      </c>
      <c r="K276" s="467" t="s">
        <v>1726</v>
      </c>
      <c r="L276" s="471"/>
      <c r="M276" s="471">
        <v>0</v>
      </c>
      <c r="N276" s="471">
        <v>0</v>
      </c>
      <c r="O276" s="471">
        <f t="shared" si="4"/>
        <v>0</v>
      </c>
      <c r="P276" s="472"/>
    </row>
    <row r="277" spans="1:16" x14ac:dyDescent="0.25">
      <c r="A277" s="467" t="s">
        <v>1349</v>
      </c>
      <c r="B277" s="467" t="s">
        <v>668</v>
      </c>
      <c r="C277" s="467">
        <v>16</v>
      </c>
      <c r="D277" s="467" t="s">
        <v>2201</v>
      </c>
      <c r="E277" s="467" t="s">
        <v>1256</v>
      </c>
      <c r="F277" s="467"/>
      <c r="G277" s="467"/>
      <c r="H277" s="484">
        <v>9616</v>
      </c>
      <c r="I277" s="467" t="s">
        <v>1378</v>
      </c>
      <c r="J277" s="484" t="s">
        <v>367</v>
      </c>
      <c r="K277" s="467" t="s">
        <v>1727</v>
      </c>
      <c r="L277" s="471"/>
      <c r="M277" s="471">
        <v>0</v>
      </c>
      <c r="N277" s="471">
        <v>0</v>
      </c>
      <c r="O277" s="471">
        <f t="shared" si="4"/>
        <v>0</v>
      </c>
      <c r="P277" s="472"/>
    </row>
    <row r="278" spans="1:16" x14ac:dyDescent="0.25">
      <c r="A278" s="467" t="s">
        <v>1349</v>
      </c>
      <c r="B278" s="467" t="s">
        <v>668</v>
      </c>
      <c r="C278" s="467">
        <v>16</v>
      </c>
      <c r="D278" s="467" t="s">
        <v>2201</v>
      </c>
      <c r="E278" s="467" t="s">
        <v>1256</v>
      </c>
      <c r="F278" s="467"/>
      <c r="G278" s="467"/>
      <c r="H278" s="484">
        <v>9616</v>
      </c>
      <c r="I278" s="467" t="s">
        <v>1378</v>
      </c>
      <c r="J278" s="484" t="s">
        <v>3</v>
      </c>
      <c r="K278" s="467" t="s">
        <v>1728</v>
      </c>
      <c r="L278" s="471"/>
      <c r="M278" s="471">
        <v>0</v>
      </c>
      <c r="N278" s="471">
        <v>0</v>
      </c>
      <c r="O278" s="471">
        <f t="shared" si="4"/>
        <v>0</v>
      </c>
      <c r="P278" s="472"/>
    </row>
    <row r="279" spans="1:16" x14ac:dyDescent="0.25">
      <c r="A279" s="467" t="s">
        <v>1349</v>
      </c>
      <c r="B279" s="467" t="s">
        <v>668</v>
      </c>
      <c r="C279" s="467">
        <v>16</v>
      </c>
      <c r="D279" s="467" t="s">
        <v>2201</v>
      </c>
      <c r="E279" s="467" t="s">
        <v>1256</v>
      </c>
      <c r="F279" s="467"/>
      <c r="G279" s="467"/>
      <c r="H279" s="484">
        <v>9616</v>
      </c>
      <c r="I279" s="467" t="s">
        <v>1378</v>
      </c>
      <c r="J279" s="484" t="s">
        <v>1301</v>
      </c>
      <c r="K279" s="467" t="s">
        <v>1729</v>
      </c>
      <c r="L279" s="471"/>
      <c r="M279" s="471">
        <v>1266</v>
      </c>
      <c r="N279" s="471">
        <v>0</v>
      </c>
      <c r="O279" s="471">
        <f t="shared" si="4"/>
        <v>0</v>
      </c>
      <c r="P279" s="472"/>
    </row>
    <row r="280" spans="1:16" x14ac:dyDescent="0.25">
      <c r="A280" s="467" t="s">
        <v>1349</v>
      </c>
      <c r="B280" s="467" t="s">
        <v>668</v>
      </c>
      <c r="C280" s="467">
        <v>16</v>
      </c>
      <c r="D280" s="467" t="s">
        <v>2201</v>
      </c>
      <c r="E280" s="467" t="s">
        <v>1256</v>
      </c>
      <c r="F280" s="467"/>
      <c r="G280" s="467"/>
      <c r="H280" s="484">
        <v>9616</v>
      </c>
      <c r="I280" s="467" t="s">
        <v>1378</v>
      </c>
      <c r="J280" s="484" t="s">
        <v>1302</v>
      </c>
      <c r="K280" s="467" t="s">
        <v>1731</v>
      </c>
      <c r="L280" s="471"/>
      <c r="M280" s="471">
        <v>0</v>
      </c>
      <c r="N280" s="471">
        <v>0</v>
      </c>
      <c r="O280" s="471">
        <f t="shared" si="4"/>
        <v>0</v>
      </c>
      <c r="P280" s="472"/>
    </row>
    <row r="281" spans="1:16" x14ac:dyDescent="0.25">
      <c r="A281" s="467" t="s">
        <v>1349</v>
      </c>
      <c r="B281" s="467" t="s">
        <v>668</v>
      </c>
      <c r="C281" s="467">
        <v>16</v>
      </c>
      <c r="D281" s="467" t="s">
        <v>2201</v>
      </c>
      <c r="E281" s="467" t="s">
        <v>1256</v>
      </c>
      <c r="F281" s="467"/>
      <c r="G281" s="467"/>
      <c r="H281" s="484">
        <v>9616</v>
      </c>
      <c r="I281" s="467" t="s">
        <v>1378</v>
      </c>
      <c r="J281" s="484" t="s">
        <v>1303</v>
      </c>
      <c r="K281" s="467" t="s">
        <v>1732</v>
      </c>
      <c r="L281" s="471"/>
      <c r="M281" s="471">
        <v>1116</v>
      </c>
      <c r="N281" s="471">
        <v>0</v>
      </c>
      <c r="O281" s="471">
        <f t="shared" si="4"/>
        <v>0</v>
      </c>
      <c r="P281" s="472"/>
    </row>
    <row r="282" spans="1:16" x14ac:dyDescent="0.25">
      <c r="A282" s="467" t="s">
        <v>1349</v>
      </c>
      <c r="B282" s="467" t="s">
        <v>668</v>
      </c>
      <c r="C282" s="467">
        <v>16</v>
      </c>
      <c r="D282" s="467" t="s">
        <v>2201</v>
      </c>
      <c r="E282" s="467" t="s">
        <v>1256</v>
      </c>
      <c r="F282" s="467"/>
      <c r="G282" s="467"/>
      <c r="H282" s="484">
        <v>9616</v>
      </c>
      <c r="I282" s="467" t="s">
        <v>1378</v>
      </c>
      <c r="J282" s="484" t="s">
        <v>7</v>
      </c>
      <c r="K282" s="467" t="s">
        <v>1733</v>
      </c>
      <c r="L282" s="471"/>
      <c r="M282" s="471">
        <v>0</v>
      </c>
      <c r="N282" s="471">
        <v>0</v>
      </c>
      <c r="O282" s="471">
        <f t="shared" si="4"/>
        <v>0</v>
      </c>
      <c r="P282" s="472"/>
    </row>
    <row r="283" spans="1:16" x14ac:dyDescent="0.25">
      <c r="A283" s="467" t="s">
        <v>1349</v>
      </c>
      <c r="B283" s="467" t="s">
        <v>668</v>
      </c>
      <c r="C283" s="467">
        <v>16</v>
      </c>
      <c r="D283" s="467" t="s">
        <v>2201</v>
      </c>
      <c r="E283" s="467" t="s">
        <v>1256</v>
      </c>
      <c r="F283" s="467"/>
      <c r="G283" s="467"/>
      <c r="H283" s="484">
        <v>9616</v>
      </c>
      <c r="I283" s="467" t="s">
        <v>1378</v>
      </c>
      <c r="J283" s="484" t="s">
        <v>1320</v>
      </c>
      <c r="K283" s="467" t="s">
        <v>1734</v>
      </c>
      <c r="L283" s="471"/>
      <c r="M283" s="471">
        <v>0</v>
      </c>
      <c r="N283" s="471">
        <v>0</v>
      </c>
      <c r="O283" s="471">
        <f t="shared" ref="O283:O312" si="5">+L283+N283</f>
        <v>0</v>
      </c>
      <c r="P283" s="472"/>
    </row>
    <row r="284" spans="1:16" x14ac:dyDescent="0.25">
      <c r="A284" s="467" t="s">
        <v>1349</v>
      </c>
      <c r="B284" s="467" t="s">
        <v>668</v>
      </c>
      <c r="C284" s="467">
        <v>16</v>
      </c>
      <c r="D284" s="467" t="s">
        <v>2201</v>
      </c>
      <c r="E284" s="467" t="s">
        <v>1256</v>
      </c>
      <c r="F284" s="467"/>
      <c r="G284" s="467"/>
      <c r="H284" s="484">
        <v>9616</v>
      </c>
      <c r="I284" s="467" t="s">
        <v>1378</v>
      </c>
      <c r="J284" s="484" t="s">
        <v>11</v>
      </c>
      <c r="K284" s="467" t="s">
        <v>1735</v>
      </c>
      <c r="L284" s="471"/>
      <c r="M284" s="471">
        <v>0</v>
      </c>
      <c r="N284" s="471">
        <v>0</v>
      </c>
      <c r="O284" s="471">
        <f t="shared" si="5"/>
        <v>0</v>
      </c>
      <c r="P284" s="472"/>
    </row>
    <row r="285" spans="1:16" x14ac:dyDescent="0.25">
      <c r="A285" s="467" t="s">
        <v>1349</v>
      </c>
      <c r="B285" s="467" t="s">
        <v>668</v>
      </c>
      <c r="C285" s="467">
        <v>16</v>
      </c>
      <c r="D285" s="467" t="s">
        <v>2201</v>
      </c>
      <c r="E285" s="467" t="s">
        <v>1256</v>
      </c>
      <c r="F285" s="467"/>
      <c r="G285" s="467"/>
      <c r="H285" s="484">
        <v>9616</v>
      </c>
      <c r="I285" s="467" t="s">
        <v>1378</v>
      </c>
      <c r="J285" s="484" t="s">
        <v>1229</v>
      </c>
      <c r="K285" s="467" t="s">
        <v>1737</v>
      </c>
      <c r="L285" s="471"/>
      <c r="M285" s="471">
        <v>0</v>
      </c>
      <c r="N285" s="471">
        <v>0</v>
      </c>
      <c r="O285" s="471">
        <f t="shared" si="5"/>
        <v>0</v>
      </c>
      <c r="P285" s="472"/>
    </row>
    <row r="286" spans="1:16" x14ac:dyDescent="0.25">
      <c r="A286" s="467" t="s">
        <v>1349</v>
      </c>
      <c r="B286" s="467" t="s">
        <v>668</v>
      </c>
      <c r="C286" s="467">
        <v>20</v>
      </c>
      <c r="D286" s="467" t="s">
        <v>527</v>
      </c>
      <c r="E286" s="467" t="s">
        <v>810</v>
      </c>
      <c r="F286" s="467"/>
      <c r="G286" s="467"/>
      <c r="H286" s="484">
        <v>9607</v>
      </c>
      <c r="I286" s="467" t="s">
        <v>1363</v>
      </c>
      <c r="J286" s="484" t="s">
        <v>365</v>
      </c>
      <c r="K286" s="467" t="s">
        <v>1726</v>
      </c>
      <c r="L286" s="471"/>
      <c r="M286" s="471">
        <v>0</v>
      </c>
      <c r="N286" s="471">
        <v>0</v>
      </c>
      <c r="O286" s="471">
        <f t="shared" si="5"/>
        <v>0</v>
      </c>
      <c r="P286" s="472"/>
    </row>
    <row r="287" spans="1:16" x14ac:dyDescent="0.25">
      <c r="A287" s="467" t="s">
        <v>1349</v>
      </c>
      <c r="B287" s="467" t="s">
        <v>668</v>
      </c>
      <c r="C287" s="467">
        <v>20</v>
      </c>
      <c r="D287" s="467" t="s">
        <v>527</v>
      </c>
      <c r="E287" s="467" t="s">
        <v>810</v>
      </c>
      <c r="F287" s="467"/>
      <c r="G287" s="467"/>
      <c r="H287" s="484">
        <v>9607</v>
      </c>
      <c r="I287" s="467" t="s">
        <v>1363</v>
      </c>
      <c r="J287" s="484" t="s">
        <v>367</v>
      </c>
      <c r="K287" s="467" t="s">
        <v>1727</v>
      </c>
      <c r="L287" s="471"/>
      <c r="M287" s="471">
        <v>0</v>
      </c>
      <c r="N287" s="471">
        <v>0</v>
      </c>
      <c r="O287" s="471">
        <f t="shared" si="5"/>
        <v>0</v>
      </c>
      <c r="P287" s="472"/>
    </row>
    <row r="288" spans="1:16" x14ac:dyDescent="0.25">
      <c r="A288" s="467" t="s">
        <v>1349</v>
      </c>
      <c r="B288" s="467" t="s">
        <v>668</v>
      </c>
      <c r="C288" s="467">
        <v>20</v>
      </c>
      <c r="D288" s="467" t="s">
        <v>527</v>
      </c>
      <c r="E288" s="467" t="s">
        <v>810</v>
      </c>
      <c r="F288" s="467"/>
      <c r="G288" s="467"/>
      <c r="H288" s="484">
        <v>9607</v>
      </c>
      <c r="I288" s="467" t="s">
        <v>1363</v>
      </c>
      <c r="J288" s="484" t="s">
        <v>3</v>
      </c>
      <c r="K288" s="467" t="s">
        <v>1728</v>
      </c>
      <c r="L288" s="471"/>
      <c r="M288" s="471">
        <v>0</v>
      </c>
      <c r="N288" s="471">
        <v>0</v>
      </c>
      <c r="O288" s="471">
        <f t="shared" si="5"/>
        <v>0</v>
      </c>
      <c r="P288" s="472"/>
    </row>
    <row r="289" spans="1:16" x14ac:dyDescent="0.25">
      <c r="A289" s="467" t="s">
        <v>1349</v>
      </c>
      <c r="B289" s="467" t="s">
        <v>668</v>
      </c>
      <c r="C289" s="467">
        <v>20</v>
      </c>
      <c r="D289" s="467" t="s">
        <v>527</v>
      </c>
      <c r="E289" s="467" t="s">
        <v>810</v>
      </c>
      <c r="F289" s="467"/>
      <c r="G289" s="467"/>
      <c r="H289" s="484">
        <v>9607</v>
      </c>
      <c r="I289" s="467" t="s">
        <v>1363</v>
      </c>
      <c r="J289" s="484" t="s">
        <v>1301</v>
      </c>
      <c r="K289" s="467" t="s">
        <v>1729</v>
      </c>
      <c r="L289" s="471"/>
      <c r="M289" s="471">
        <v>1729</v>
      </c>
      <c r="N289" s="471">
        <v>0</v>
      </c>
      <c r="O289" s="471">
        <f t="shared" si="5"/>
        <v>0</v>
      </c>
      <c r="P289" s="472"/>
    </row>
    <row r="290" spans="1:16" x14ac:dyDescent="0.25">
      <c r="A290" s="467" t="s">
        <v>1349</v>
      </c>
      <c r="B290" s="467" t="s">
        <v>668</v>
      </c>
      <c r="C290" s="467">
        <v>20</v>
      </c>
      <c r="D290" s="467" t="s">
        <v>527</v>
      </c>
      <c r="E290" s="467" t="s">
        <v>810</v>
      </c>
      <c r="F290" s="467"/>
      <c r="G290" s="467"/>
      <c r="H290" s="484">
        <v>9607</v>
      </c>
      <c r="I290" s="467" t="s">
        <v>1363</v>
      </c>
      <c r="J290" s="484" t="s">
        <v>1302</v>
      </c>
      <c r="K290" s="467" t="s">
        <v>1731</v>
      </c>
      <c r="L290" s="471"/>
      <c r="M290" s="471">
        <v>0</v>
      </c>
      <c r="N290" s="471">
        <v>0</v>
      </c>
      <c r="O290" s="471">
        <f t="shared" si="5"/>
        <v>0</v>
      </c>
      <c r="P290" s="472"/>
    </row>
    <row r="291" spans="1:16" x14ac:dyDescent="0.25">
      <c r="A291" s="467" t="s">
        <v>1349</v>
      </c>
      <c r="B291" s="467" t="s">
        <v>668</v>
      </c>
      <c r="C291" s="467">
        <v>20</v>
      </c>
      <c r="D291" s="467" t="s">
        <v>527</v>
      </c>
      <c r="E291" s="467" t="s">
        <v>810</v>
      </c>
      <c r="F291" s="467"/>
      <c r="G291" s="467"/>
      <c r="H291" s="484">
        <v>9607</v>
      </c>
      <c r="I291" s="467" t="s">
        <v>1363</v>
      </c>
      <c r="J291" s="484" t="s">
        <v>1303</v>
      </c>
      <c r="K291" s="467" t="s">
        <v>1732</v>
      </c>
      <c r="L291" s="471"/>
      <c r="M291" s="471">
        <v>3840</v>
      </c>
      <c r="N291" s="471">
        <v>0</v>
      </c>
      <c r="O291" s="471">
        <f t="shared" si="5"/>
        <v>0</v>
      </c>
      <c r="P291" s="472"/>
    </row>
    <row r="292" spans="1:16" x14ac:dyDescent="0.25">
      <c r="A292" s="467" t="s">
        <v>1349</v>
      </c>
      <c r="B292" s="467" t="s">
        <v>668</v>
      </c>
      <c r="C292" s="467">
        <v>20</v>
      </c>
      <c r="D292" s="467" t="s">
        <v>527</v>
      </c>
      <c r="E292" s="467" t="s">
        <v>810</v>
      </c>
      <c r="F292" s="467"/>
      <c r="G292" s="467"/>
      <c r="H292" s="484">
        <v>9607</v>
      </c>
      <c r="I292" s="467" t="s">
        <v>1363</v>
      </c>
      <c r="J292" s="484" t="s">
        <v>1364</v>
      </c>
      <c r="K292" s="467" t="s">
        <v>1365</v>
      </c>
      <c r="L292" s="471"/>
      <c r="M292" s="471">
        <v>0</v>
      </c>
      <c r="N292" s="471">
        <v>0</v>
      </c>
      <c r="O292" s="471">
        <f t="shared" si="5"/>
        <v>0</v>
      </c>
      <c r="P292" s="472"/>
    </row>
    <row r="293" spans="1:16" x14ac:dyDescent="0.25">
      <c r="A293" s="467" t="s">
        <v>1349</v>
      </c>
      <c r="B293" s="467" t="s">
        <v>668</v>
      </c>
      <c r="C293" s="467">
        <v>20</v>
      </c>
      <c r="D293" s="467" t="s">
        <v>527</v>
      </c>
      <c r="E293" s="467" t="s">
        <v>810</v>
      </c>
      <c r="F293" s="467"/>
      <c r="G293" s="467"/>
      <c r="H293" s="484">
        <v>9607</v>
      </c>
      <c r="I293" s="467" t="s">
        <v>1363</v>
      </c>
      <c r="J293" s="484" t="s">
        <v>7</v>
      </c>
      <c r="K293" s="467" t="s">
        <v>1733</v>
      </c>
      <c r="L293" s="471"/>
      <c r="M293" s="471">
        <v>0</v>
      </c>
      <c r="N293" s="471">
        <v>0</v>
      </c>
      <c r="O293" s="471">
        <f t="shared" si="5"/>
        <v>0</v>
      </c>
      <c r="P293" s="472"/>
    </row>
    <row r="294" spans="1:16" x14ac:dyDescent="0.25">
      <c r="A294" s="467" t="s">
        <v>1349</v>
      </c>
      <c r="B294" s="467" t="s">
        <v>668</v>
      </c>
      <c r="C294" s="467">
        <v>20</v>
      </c>
      <c r="D294" s="467" t="s">
        <v>527</v>
      </c>
      <c r="E294" s="467" t="s">
        <v>810</v>
      </c>
      <c r="F294" s="467"/>
      <c r="G294" s="467"/>
      <c r="H294" s="484">
        <v>9607</v>
      </c>
      <c r="I294" s="467" t="s">
        <v>1363</v>
      </c>
      <c r="J294" s="484" t="s">
        <v>1320</v>
      </c>
      <c r="K294" s="467" t="s">
        <v>1734</v>
      </c>
      <c r="L294" s="471"/>
      <c r="M294" s="471">
        <v>0</v>
      </c>
      <c r="N294" s="471">
        <v>0</v>
      </c>
      <c r="O294" s="471">
        <f t="shared" si="5"/>
        <v>0</v>
      </c>
      <c r="P294" s="472"/>
    </row>
    <row r="295" spans="1:16" x14ac:dyDescent="0.25">
      <c r="A295" s="467" t="s">
        <v>1349</v>
      </c>
      <c r="B295" s="467" t="s">
        <v>668</v>
      </c>
      <c r="C295" s="467">
        <v>20</v>
      </c>
      <c r="D295" s="467" t="s">
        <v>527</v>
      </c>
      <c r="E295" s="467" t="s">
        <v>810</v>
      </c>
      <c r="F295" s="467"/>
      <c r="G295" s="467"/>
      <c r="H295" s="484">
        <v>9607</v>
      </c>
      <c r="I295" s="467" t="s">
        <v>1363</v>
      </c>
      <c r="J295" s="484" t="s">
        <v>11</v>
      </c>
      <c r="K295" s="467" t="s">
        <v>1735</v>
      </c>
      <c r="L295" s="471"/>
      <c r="M295" s="471">
        <v>0</v>
      </c>
      <c r="N295" s="471">
        <v>0</v>
      </c>
      <c r="O295" s="471">
        <f t="shared" si="5"/>
        <v>0</v>
      </c>
      <c r="P295" s="472"/>
    </row>
    <row r="296" spans="1:16" x14ac:dyDescent="0.25">
      <c r="A296" s="467" t="s">
        <v>1349</v>
      </c>
      <c r="B296" s="467" t="s">
        <v>668</v>
      </c>
      <c r="C296" s="467">
        <v>20</v>
      </c>
      <c r="D296" s="467" t="s">
        <v>527</v>
      </c>
      <c r="E296" s="467" t="s">
        <v>810</v>
      </c>
      <c r="F296" s="467"/>
      <c r="G296" s="467"/>
      <c r="H296" s="484">
        <v>9607</v>
      </c>
      <c r="I296" s="467" t="s">
        <v>1363</v>
      </c>
      <c r="J296" s="484" t="s">
        <v>1229</v>
      </c>
      <c r="K296" s="467" t="s">
        <v>1737</v>
      </c>
      <c r="L296" s="471"/>
      <c r="M296" s="471">
        <v>0</v>
      </c>
      <c r="N296" s="471">
        <v>0</v>
      </c>
      <c r="O296" s="471">
        <f t="shared" si="5"/>
        <v>0</v>
      </c>
      <c r="P296" s="472"/>
    </row>
    <row r="297" spans="1:16" x14ac:dyDescent="0.25">
      <c r="A297" s="467" t="s">
        <v>1349</v>
      </c>
      <c r="B297" s="467" t="s">
        <v>668</v>
      </c>
      <c r="C297" s="467">
        <v>28</v>
      </c>
      <c r="D297" s="467" t="s">
        <v>532</v>
      </c>
      <c r="E297" s="467" t="s">
        <v>1075</v>
      </c>
      <c r="F297" s="467"/>
      <c r="G297" s="467"/>
      <c r="H297" s="484">
        <v>9601</v>
      </c>
      <c r="I297" s="467" t="s">
        <v>1382</v>
      </c>
      <c r="J297" s="484" t="s">
        <v>365</v>
      </c>
      <c r="K297" s="467" t="s">
        <v>1726</v>
      </c>
      <c r="L297" s="471"/>
      <c r="M297" s="471">
        <v>0</v>
      </c>
      <c r="N297" s="471">
        <v>0</v>
      </c>
      <c r="O297" s="471">
        <f t="shared" si="5"/>
        <v>0</v>
      </c>
      <c r="P297" s="472"/>
    </row>
    <row r="298" spans="1:16" x14ac:dyDescent="0.25">
      <c r="A298" s="467" t="s">
        <v>1349</v>
      </c>
      <c r="B298" s="467" t="s">
        <v>668</v>
      </c>
      <c r="C298" s="467">
        <v>28</v>
      </c>
      <c r="D298" s="467" t="s">
        <v>532</v>
      </c>
      <c r="E298" s="467" t="s">
        <v>1075</v>
      </c>
      <c r="F298" s="467"/>
      <c r="G298" s="467"/>
      <c r="H298" s="484">
        <v>9601</v>
      </c>
      <c r="I298" s="467" t="s">
        <v>1382</v>
      </c>
      <c r="J298" s="484" t="s">
        <v>367</v>
      </c>
      <c r="K298" s="467" t="s">
        <v>1727</v>
      </c>
      <c r="L298" s="471"/>
      <c r="M298" s="471">
        <v>0</v>
      </c>
      <c r="N298" s="471">
        <v>0</v>
      </c>
      <c r="O298" s="471">
        <f t="shared" si="5"/>
        <v>0</v>
      </c>
      <c r="P298" s="472"/>
    </row>
    <row r="299" spans="1:16" x14ac:dyDescent="0.25">
      <c r="A299" s="467" t="s">
        <v>1349</v>
      </c>
      <c r="B299" s="467" t="s">
        <v>668</v>
      </c>
      <c r="C299" s="467">
        <v>28</v>
      </c>
      <c r="D299" s="467" t="s">
        <v>532</v>
      </c>
      <c r="E299" s="467" t="s">
        <v>1075</v>
      </c>
      <c r="F299" s="467"/>
      <c r="G299" s="467"/>
      <c r="H299" s="484">
        <v>9601</v>
      </c>
      <c r="I299" s="467" t="s">
        <v>1382</v>
      </c>
      <c r="J299" s="484" t="s">
        <v>3</v>
      </c>
      <c r="K299" s="467" t="s">
        <v>1728</v>
      </c>
      <c r="L299" s="471"/>
      <c r="M299" s="471">
        <v>0</v>
      </c>
      <c r="N299" s="471">
        <v>0</v>
      </c>
      <c r="O299" s="471">
        <f t="shared" si="5"/>
        <v>0</v>
      </c>
      <c r="P299" s="472"/>
    </row>
    <row r="300" spans="1:16" x14ac:dyDescent="0.25">
      <c r="A300" s="467" t="s">
        <v>1349</v>
      </c>
      <c r="B300" s="467" t="s">
        <v>668</v>
      </c>
      <c r="C300" s="467">
        <v>28</v>
      </c>
      <c r="D300" s="467" t="s">
        <v>532</v>
      </c>
      <c r="E300" s="467" t="s">
        <v>1075</v>
      </c>
      <c r="F300" s="467"/>
      <c r="G300" s="467"/>
      <c r="H300" s="484">
        <v>9601</v>
      </c>
      <c r="I300" s="467" t="s">
        <v>1382</v>
      </c>
      <c r="J300" s="484" t="s">
        <v>1301</v>
      </c>
      <c r="K300" s="467" t="s">
        <v>1729</v>
      </c>
      <c r="L300" s="471"/>
      <c r="M300" s="471">
        <v>1267</v>
      </c>
      <c r="N300" s="471">
        <v>0</v>
      </c>
      <c r="O300" s="471">
        <f t="shared" si="5"/>
        <v>0</v>
      </c>
      <c r="P300" s="472"/>
    </row>
    <row r="301" spans="1:16" x14ac:dyDescent="0.25">
      <c r="A301" s="467" t="s">
        <v>1349</v>
      </c>
      <c r="B301" s="467" t="s">
        <v>668</v>
      </c>
      <c r="C301" s="467">
        <v>28</v>
      </c>
      <c r="D301" s="467" t="s">
        <v>532</v>
      </c>
      <c r="E301" s="467" t="s">
        <v>1075</v>
      </c>
      <c r="F301" s="467"/>
      <c r="G301" s="467"/>
      <c r="H301" s="484">
        <v>9601</v>
      </c>
      <c r="I301" s="467" t="s">
        <v>1382</v>
      </c>
      <c r="J301" s="484" t="s">
        <v>1302</v>
      </c>
      <c r="K301" s="467" t="s">
        <v>1731</v>
      </c>
      <c r="L301" s="471"/>
      <c r="M301" s="471">
        <v>0</v>
      </c>
      <c r="N301" s="471">
        <v>0</v>
      </c>
      <c r="O301" s="471">
        <f t="shared" si="5"/>
        <v>0</v>
      </c>
      <c r="P301" s="472"/>
    </row>
    <row r="302" spans="1:16" x14ac:dyDescent="0.25">
      <c r="A302" s="467" t="s">
        <v>1349</v>
      </c>
      <c r="B302" s="467" t="s">
        <v>668</v>
      </c>
      <c r="C302" s="467">
        <v>28</v>
      </c>
      <c r="D302" s="467" t="s">
        <v>532</v>
      </c>
      <c r="E302" s="467" t="s">
        <v>1075</v>
      </c>
      <c r="F302" s="467"/>
      <c r="G302" s="467"/>
      <c r="H302" s="484">
        <v>9601</v>
      </c>
      <c r="I302" s="467" t="s">
        <v>1382</v>
      </c>
      <c r="J302" s="484" t="s">
        <v>1303</v>
      </c>
      <c r="K302" s="467" t="s">
        <v>1732</v>
      </c>
      <c r="L302" s="471"/>
      <c r="M302" s="471">
        <v>2160</v>
      </c>
      <c r="N302" s="471">
        <v>0</v>
      </c>
      <c r="O302" s="471">
        <f t="shared" si="5"/>
        <v>0</v>
      </c>
      <c r="P302" s="472"/>
    </row>
    <row r="303" spans="1:16" x14ac:dyDescent="0.25">
      <c r="A303" s="467" t="s">
        <v>1349</v>
      </c>
      <c r="B303" s="467" t="s">
        <v>668</v>
      </c>
      <c r="C303" s="467">
        <v>28</v>
      </c>
      <c r="D303" s="467" t="s">
        <v>532</v>
      </c>
      <c r="E303" s="467" t="s">
        <v>1075</v>
      </c>
      <c r="F303" s="467"/>
      <c r="G303" s="467"/>
      <c r="H303" s="484">
        <v>9601</v>
      </c>
      <c r="I303" s="467" t="s">
        <v>1382</v>
      </c>
      <c r="J303" s="484" t="s">
        <v>7</v>
      </c>
      <c r="K303" s="467" t="s">
        <v>1733</v>
      </c>
      <c r="L303" s="471"/>
      <c r="M303" s="471">
        <v>0</v>
      </c>
      <c r="N303" s="471">
        <v>0</v>
      </c>
      <c r="O303" s="471">
        <f t="shared" si="5"/>
        <v>0</v>
      </c>
      <c r="P303" s="472"/>
    </row>
    <row r="304" spans="1:16" x14ac:dyDescent="0.25">
      <c r="A304" s="467" t="s">
        <v>1349</v>
      </c>
      <c r="B304" s="467" t="s">
        <v>668</v>
      </c>
      <c r="C304" s="467">
        <v>28</v>
      </c>
      <c r="D304" s="467" t="s">
        <v>532</v>
      </c>
      <c r="E304" s="467" t="s">
        <v>1075</v>
      </c>
      <c r="F304" s="467"/>
      <c r="G304" s="467"/>
      <c r="H304" s="484">
        <v>9601</v>
      </c>
      <c r="I304" s="467" t="s">
        <v>1382</v>
      </c>
      <c r="J304" s="484" t="s">
        <v>1320</v>
      </c>
      <c r="K304" s="467" t="s">
        <v>1734</v>
      </c>
      <c r="L304" s="471"/>
      <c r="M304" s="471">
        <v>0</v>
      </c>
      <c r="N304" s="471">
        <v>0</v>
      </c>
      <c r="O304" s="471">
        <f t="shared" si="5"/>
        <v>0</v>
      </c>
      <c r="P304" s="472"/>
    </row>
    <row r="305" spans="1:16" x14ac:dyDescent="0.25">
      <c r="A305" s="467" t="s">
        <v>1349</v>
      </c>
      <c r="B305" s="467" t="s">
        <v>668</v>
      </c>
      <c r="C305" s="467">
        <v>28</v>
      </c>
      <c r="D305" s="467" t="s">
        <v>532</v>
      </c>
      <c r="E305" s="467" t="s">
        <v>1075</v>
      </c>
      <c r="F305" s="467"/>
      <c r="G305" s="467"/>
      <c r="H305" s="484">
        <v>9601</v>
      </c>
      <c r="I305" s="467" t="s">
        <v>1382</v>
      </c>
      <c r="J305" s="484" t="s">
        <v>11</v>
      </c>
      <c r="K305" s="467" t="s">
        <v>1735</v>
      </c>
      <c r="L305" s="471"/>
      <c r="M305" s="471">
        <v>0</v>
      </c>
      <c r="N305" s="471">
        <v>0</v>
      </c>
      <c r="O305" s="471">
        <f t="shared" si="5"/>
        <v>0</v>
      </c>
      <c r="P305" s="472"/>
    </row>
    <row r="306" spans="1:16" x14ac:dyDescent="0.25">
      <c r="A306" s="467" t="s">
        <v>1349</v>
      </c>
      <c r="B306" s="467" t="s">
        <v>668</v>
      </c>
      <c r="C306" s="467">
        <v>28</v>
      </c>
      <c r="D306" s="467" t="s">
        <v>532</v>
      </c>
      <c r="E306" s="467" t="s">
        <v>1075</v>
      </c>
      <c r="F306" s="467"/>
      <c r="G306" s="467"/>
      <c r="H306" s="484">
        <v>9601</v>
      </c>
      <c r="I306" s="467" t="s">
        <v>1382</v>
      </c>
      <c r="J306" s="484" t="s">
        <v>1229</v>
      </c>
      <c r="K306" s="467" t="s">
        <v>1737</v>
      </c>
      <c r="L306" s="471"/>
      <c r="M306" s="471">
        <v>0</v>
      </c>
      <c r="N306" s="471">
        <v>0</v>
      </c>
      <c r="O306" s="471">
        <f t="shared" si="5"/>
        <v>0</v>
      </c>
      <c r="P306" s="472"/>
    </row>
    <row r="307" spans="1:16" x14ac:dyDescent="0.25">
      <c r="A307" s="467" t="s">
        <v>1349</v>
      </c>
      <c r="B307" s="467" t="s">
        <v>668</v>
      </c>
      <c r="C307" s="467">
        <v>29</v>
      </c>
      <c r="D307" s="467" t="s">
        <v>533</v>
      </c>
      <c r="E307" s="467" t="s">
        <v>1075</v>
      </c>
      <c r="F307" s="467"/>
      <c r="G307" s="467"/>
      <c r="H307" s="484">
        <v>9305</v>
      </c>
      <c r="I307" s="467" t="s">
        <v>1356</v>
      </c>
      <c r="J307" s="484" t="s">
        <v>365</v>
      </c>
      <c r="K307" s="467" t="s">
        <v>1726</v>
      </c>
      <c r="L307" s="471"/>
      <c r="M307" s="471">
        <v>0</v>
      </c>
      <c r="N307" s="471">
        <v>0</v>
      </c>
      <c r="O307" s="471">
        <f t="shared" si="5"/>
        <v>0</v>
      </c>
      <c r="P307" s="472"/>
    </row>
    <row r="308" spans="1:16" x14ac:dyDescent="0.25">
      <c r="A308" s="467" t="s">
        <v>1349</v>
      </c>
      <c r="B308" s="467" t="s">
        <v>668</v>
      </c>
      <c r="C308" s="467">
        <v>29</v>
      </c>
      <c r="D308" s="467" t="s">
        <v>533</v>
      </c>
      <c r="E308" s="467" t="s">
        <v>1075</v>
      </c>
      <c r="F308" s="467"/>
      <c r="G308" s="467"/>
      <c r="H308" s="484">
        <v>9305</v>
      </c>
      <c r="I308" s="467" t="s">
        <v>1356</v>
      </c>
      <c r="J308" s="484" t="s">
        <v>367</v>
      </c>
      <c r="K308" s="467" t="s">
        <v>1727</v>
      </c>
      <c r="L308" s="471"/>
      <c r="M308" s="471">
        <v>0</v>
      </c>
      <c r="N308" s="471">
        <v>0</v>
      </c>
      <c r="O308" s="471">
        <f t="shared" si="5"/>
        <v>0</v>
      </c>
      <c r="P308" s="472"/>
    </row>
    <row r="309" spans="1:16" x14ac:dyDescent="0.25">
      <c r="A309" s="467" t="s">
        <v>1349</v>
      </c>
      <c r="B309" s="467" t="s">
        <v>668</v>
      </c>
      <c r="C309" s="467">
        <v>29</v>
      </c>
      <c r="D309" s="467" t="s">
        <v>533</v>
      </c>
      <c r="E309" s="467" t="s">
        <v>1075</v>
      </c>
      <c r="F309" s="467"/>
      <c r="G309" s="467"/>
      <c r="H309" s="484">
        <v>9305</v>
      </c>
      <c r="I309" s="467" t="s">
        <v>1356</v>
      </c>
      <c r="J309" s="484" t="s">
        <v>3</v>
      </c>
      <c r="K309" s="467" t="s">
        <v>1728</v>
      </c>
      <c r="L309" s="471"/>
      <c r="M309" s="471">
        <v>0</v>
      </c>
      <c r="N309" s="471">
        <v>0</v>
      </c>
      <c r="O309" s="471">
        <f t="shared" si="5"/>
        <v>0</v>
      </c>
      <c r="P309" s="472"/>
    </row>
    <row r="310" spans="1:16" x14ac:dyDescent="0.25">
      <c r="A310" s="467" t="s">
        <v>1349</v>
      </c>
      <c r="B310" s="467" t="s">
        <v>668</v>
      </c>
      <c r="C310" s="467">
        <v>29</v>
      </c>
      <c r="D310" s="467" t="s">
        <v>533</v>
      </c>
      <c r="E310" s="467" t="s">
        <v>1075</v>
      </c>
      <c r="F310" s="467"/>
      <c r="G310" s="467"/>
      <c r="H310" s="484">
        <v>9305</v>
      </c>
      <c r="I310" s="467" t="s">
        <v>1356</v>
      </c>
      <c r="J310" s="484" t="s">
        <v>1302</v>
      </c>
      <c r="K310" s="467" t="s">
        <v>1731</v>
      </c>
      <c r="L310" s="471"/>
      <c r="M310" s="471">
        <v>0</v>
      </c>
      <c r="N310" s="471">
        <v>0</v>
      </c>
      <c r="O310" s="471">
        <f t="shared" si="5"/>
        <v>0</v>
      </c>
      <c r="P310" s="472"/>
    </row>
    <row r="311" spans="1:16" x14ac:dyDescent="0.25">
      <c r="A311" s="467" t="s">
        <v>1349</v>
      </c>
      <c r="B311" s="467" t="s">
        <v>668</v>
      </c>
      <c r="C311" s="467">
        <v>29</v>
      </c>
      <c r="D311" s="467" t="s">
        <v>533</v>
      </c>
      <c r="E311" s="467" t="s">
        <v>1075</v>
      </c>
      <c r="F311" s="467"/>
      <c r="G311" s="467"/>
      <c r="H311" s="484">
        <v>9305</v>
      </c>
      <c r="I311" s="467" t="s">
        <v>1356</v>
      </c>
      <c r="J311" s="484" t="s">
        <v>1364</v>
      </c>
      <c r="K311" s="467" t="s">
        <v>1365</v>
      </c>
      <c r="L311" s="471"/>
      <c r="M311" s="471">
        <v>0</v>
      </c>
      <c r="N311" s="471">
        <v>0</v>
      </c>
      <c r="O311" s="471">
        <f t="shared" si="5"/>
        <v>0</v>
      </c>
      <c r="P311" s="472"/>
    </row>
    <row r="312" spans="1:16" x14ac:dyDescent="0.25">
      <c r="A312" s="467" t="s">
        <v>1349</v>
      </c>
      <c r="B312" s="467" t="s">
        <v>668</v>
      </c>
      <c r="C312" s="467">
        <v>29</v>
      </c>
      <c r="D312" s="467" t="s">
        <v>533</v>
      </c>
      <c r="E312" s="467" t="s">
        <v>1075</v>
      </c>
      <c r="F312" s="467"/>
      <c r="G312" s="467"/>
      <c r="H312" s="484">
        <v>9305</v>
      </c>
      <c r="I312" s="467" t="s">
        <v>1356</v>
      </c>
      <c r="J312" s="484" t="s">
        <v>7</v>
      </c>
      <c r="K312" s="467" t="s">
        <v>1733</v>
      </c>
      <c r="L312" s="471"/>
      <c r="M312" s="471">
        <v>0</v>
      </c>
      <c r="N312" s="471">
        <v>0</v>
      </c>
      <c r="O312" s="471">
        <f t="shared" si="5"/>
        <v>0</v>
      </c>
      <c r="P312" s="472"/>
    </row>
    <row r="313" spans="1:16" x14ac:dyDescent="0.25">
      <c r="A313" s="467" t="s">
        <v>1349</v>
      </c>
      <c r="B313" s="467" t="s">
        <v>668</v>
      </c>
      <c r="C313" s="467">
        <v>29</v>
      </c>
      <c r="D313" s="467" t="s">
        <v>533</v>
      </c>
      <c r="E313" s="467" t="s">
        <v>1075</v>
      </c>
      <c r="F313" s="467"/>
      <c r="G313" s="467"/>
      <c r="H313" s="484">
        <v>9305</v>
      </c>
      <c r="I313" s="467" t="s">
        <v>1356</v>
      </c>
      <c r="J313" s="484" t="s">
        <v>11</v>
      </c>
      <c r="K313" s="467" t="s">
        <v>1735</v>
      </c>
      <c r="L313" s="471"/>
      <c r="M313" s="471">
        <v>0</v>
      </c>
      <c r="N313" s="471">
        <v>0</v>
      </c>
      <c r="O313" s="471">
        <f t="shared" ref="O313:O354" si="6">+L313+N313</f>
        <v>0</v>
      </c>
      <c r="P313" s="472"/>
    </row>
    <row r="314" spans="1:16" x14ac:dyDescent="0.25">
      <c r="A314" s="467" t="s">
        <v>1349</v>
      </c>
      <c r="B314" s="467" t="s">
        <v>668</v>
      </c>
      <c r="C314" s="467">
        <v>29</v>
      </c>
      <c r="D314" s="467" t="s">
        <v>533</v>
      </c>
      <c r="E314" s="467" t="s">
        <v>1075</v>
      </c>
      <c r="F314" s="467"/>
      <c r="G314" s="467"/>
      <c r="H314" s="484">
        <v>9305</v>
      </c>
      <c r="I314" s="467" t="s">
        <v>1356</v>
      </c>
      <c r="J314" s="484" t="s">
        <v>1317</v>
      </c>
      <c r="K314" s="467" t="s">
        <v>1736</v>
      </c>
      <c r="L314" s="471"/>
      <c r="M314" s="471">
        <v>0</v>
      </c>
      <c r="N314" s="471">
        <v>0</v>
      </c>
      <c r="O314" s="471">
        <f t="shared" si="6"/>
        <v>0</v>
      </c>
      <c r="P314" s="472"/>
    </row>
    <row r="315" spans="1:16" x14ac:dyDescent="0.25">
      <c r="A315" s="467" t="s">
        <v>1349</v>
      </c>
      <c r="B315" s="467" t="s">
        <v>668</v>
      </c>
      <c r="C315" s="467">
        <v>29</v>
      </c>
      <c r="D315" s="467" t="s">
        <v>533</v>
      </c>
      <c r="E315" s="467" t="s">
        <v>1075</v>
      </c>
      <c r="F315" s="467"/>
      <c r="G315" s="467"/>
      <c r="H315" s="484">
        <v>9305</v>
      </c>
      <c r="I315" s="467" t="s">
        <v>1356</v>
      </c>
      <c r="J315" s="484" t="s">
        <v>1229</v>
      </c>
      <c r="K315" s="467" t="s">
        <v>1737</v>
      </c>
      <c r="L315" s="471"/>
      <c r="M315" s="471">
        <v>0</v>
      </c>
      <c r="N315" s="471">
        <v>0</v>
      </c>
      <c r="O315" s="471">
        <f t="shared" si="6"/>
        <v>0</v>
      </c>
      <c r="P315" s="472"/>
    </row>
    <row r="316" spans="1:16" x14ac:dyDescent="0.25">
      <c r="A316" s="467" t="s">
        <v>1349</v>
      </c>
      <c r="B316" s="467" t="s">
        <v>668</v>
      </c>
      <c r="C316" s="467">
        <v>29</v>
      </c>
      <c r="D316" s="467" t="s">
        <v>533</v>
      </c>
      <c r="E316" s="467" t="s">
        <v>1075</v>
      </c>
      <c r="F316" s="467"/>
      <c r="G316" s="467"/>
      <c r="H316" s="484">
        <v>9603</v>
      </c>
      <c r="I316" s="467" t="s">
        <v>2206</v>
      </c>
      <c r="J316" s="484" t="s">
        <v>1301</v>
      </c>
      <c r="K316" s="467" t="s">
        <v>1729</v>
      </c>
      <c r="L316" s="471"/>
      <c r="M316" s="471">
        <v>0</v>
      </c>
      <c r="N316" s="471">
        <v>0</v>
      </c>
      <c r="O316" s="471">
        <f t="shared" si="6"/>
        <v>0</v>
      </c>
      <c r="P316" s="472"/>
    </row>
    <row r="317" spans="1:16" x14ac:dyDescent="0.25">
      <c r="A317" s="467" t="s">
        <v>1349</v>
      </c>
      <c r="B317" s="467" t="s">
        <v>668</v>
      </c>
      <c r="C317" s="467">
        <v>29</v>
      </c>
      <c r="D317" s="467" t="s">
        <v>533</v>
      </c>
      <c r="E317" s="467" t="s">
        <v>1075</v>
      </c>
      <c r="F317" s="467"/>
      <c r="G317" s="467"/>
      <c r="H317" s="484">
        <v>9604</v>
      </c>
      <c r="I317" s="467" t="s">
        <v>1357</v>
      </c>
      <c r="J317" s="484" t="s">
        <v>365</v>
      </c>
      <c r="K317" s="467" t="s">
        <v>1726</v>
      </c>
      <c r="L317" s="471"/>
      <c r="M317" s="471">
        <v>0</v>
      </c>
      <c r="N317" s="471">
        <v>0</v>
      </c>
      <c r="O317" s="471">
        <f t="shared" si="6"/>
        <v>0</v>
      </c>
      <c r="P317" s="472"/>
    </row>
    <row r="318" spans="1:16" x14ac:dyDescent="0.25">
      <c r="A318" s="467" t="s">
        <v>1349</v>
      </c>
      <c r="B318" s="467" t="s">
        <v>668</v>
      </c>
      <c r="C318" s="467">
        <v>29</v>
      </c>
      <c r="D318" s="467" t="s">
        <v>533</v>
      </c>
      <c r="E318" s="467" t="s">
        <v>1075</v>
      </c>
      <c r="F318" s="467"/>
      <c r="G318" s="467"/>
      <c r="H318" s="484">
        <v>9604</v>
      </c>
      <c r="I318" s="467" t="s">
        <v>1357</v>
      </c>
      <c r="J318" s="484" t="s">
        <v>367</v>
      </c>
      <c r="K318" s="467" t="s">
        <v>1727</v>
      </c>
      <c r="L318" s="471"/>
      <c r="M318" s="471">
        <v>0</v>
      </c>
      <c r="N318" s="471">
        <v>0</v>
      </c>
      <c r="O318" s="471">
        <f t="shared" si="6"/>
        <v>0</v>
      </c>
      <c r="P318" s="472"/>
    </row>
    <row r="319" spans="1:16" x14ac:dyDescent="0.25">
      <c r="A319" s="467" t="s">
        <v>1349</v>
      </c>
      <c r="B319" s="467" t="s">
        <v>668</v>
      </c>
      <c r="C319" s="467">
        <v>29</v>
      </c>
      <c r="D319" s="467" t="s">
        <v>533</v>
      </c>
      <c r="E319" s="467" t="s">
        <v>1075</v>
      </c>
      <c r="F319" s="467"/>
      <c r="G319" s="467"/>
      <c r="H319" s="484">
        <v>9604</v>
      </c>
      <c r="I319" s="467" t="s">
        <v>1357</v>
      </c>
      <c r="J319" s="484" t="s">
        <v>3</v>
      </c>
      <c r="K319" s="467" t="s">
        <v>1728</v>
      </c>
      <c r="L319" s="471"/>
      <c r="M319" s="471">
        <v>0</v>
      </c>
      <c r="N319" s="471">
        <v>0</v>
      </c>
      <c r="O319" s="471">
        <f t="shared" si="6"/>
        <v>0</v>
      </c>
      <c r="P319" s="472"/>
    </row>
    <row r="320" spans="1:16" x14ac:dyDescent="0.25">
      <c r="A320" s="467" t="s">
        <v>1349</v>
      </c>
      <c r="B320" s="467" t="s">
        <v>668</v>
      </c>
      <c r="C320" s="467">
        <v>29</v>
      </c>
      <c r="D320" s="467" t="s">
        <v>533</v>
      </c>
      <c r="E320" s="467" t="s">
        <v>1075</v>
      </c>
      <c r="F320" s="467"/>
      <c r="G320" s="467"/>
      <c r="H320" s="484">
        <v>9604</v>
      </c>
      <c r="I320" s="467" t="s">
        <v>1357</v>
      </c>
      <c r="J320" s="484" t="s">
        <v>1301</v>
      </c>
      <c r="K320" s="467" t="s">
        <v>1729</v>
      </c>
      <c r="L320" s="471"/>
      <c r="M320" s="471">
        <v>1238</v>
      </c>
      <c r="N320" s="471">
        <v>0</v>
      </c>
      <c r="O320" s="471">
        <f t="shared" si="6"/>
        <v>0</v>
      </c>
      <c r="P320" s="472"/>
    </row>
    <row r="321" spans="1:16" x14ac:dyDescent="0.25">
      <c r="A321" s="467" t="s">
        <v>1349</v>
      </c>
      <c r="B321" s="467" t="s">
        <v>668</v>
      </c>
      <c r="C321" s="467">
        <v>29</v>
      </c>
      <c r="D321" s="467" t="s">
        <v>533</v>
      </c>
      <c r="E321" s="467" t="s">
        <v>1075</v>
      </c>
      <c r="F321" s="467"/>
      <c r="G321" s="467"/>
      <c r="H321" s="484">
        <v>9604</v>
      </c>
      <c r="I321" s="467" t="s">
        <v>1357</v>
      </c>
      <c r="J321" s="484" t="s">
        <v>1302</v>
      </c>
      <c r="K321" s="467" t="s">
        <v>1731</v>
      </c>
      <c r="L321" s="471"/>
      <c r="M321" s="471">
        <v>0</v>
      </c>
      <c r="N321" s="471">
        <v>0</v>
      </c>
      <c r="O321" s="471">
        <f t="shared" si="6"/>
        <v>0</v>
      </c>
      <c r="P321" s="472"/>
    </row>
    <row r="322" spans="1:16" x14ac:dyDescent="0.25">
      <c r="A322" s="467" t="s">
        <v>1349</v>
      </c>
      <c r="B322" s="467" t="s">
        <v>668</v>
      </c>
      <c r="C322" s="467">
        <v>29</v>
      </c>
      <c r="D322" s="467" t="s">
        <v>533</v>
      </c>
      <c r="E322" s="467" t="s">
        <v>1075</v>
      </c>
      <c r="F322" s="467"/>
      <c r="G322" s="467"/>
      <c r="H322" s="484">
        <v>9604</v>
      </c>
      <c r="I322" s="467" t="s">
        <v>1357</v>
      </c>
      <c r="J322" s="484" t="s">
        <v>1303</v>
      </c>
      <c r="K322" s="467" t="s">
        <v>1732</v>
      </c>
      <c r="L322" s="471"/>
      <c r="M322" s="471">
        <v>600</v>
      </c>
      <c r="N322" s="471">
        <v>0</v>
      </c>
      <c r="O322" s="471">
        <f t="shared" si="6"/>
        <v>0</v>
      </c>
      <c r="P322" s="472"/>
    </row>
    <row r="323" spans="1:16" x14ac:dyDescent="0.25">
      <c r="A323" s="467" t="s">
        <v>1349</v>
      </c>
      <c r="B323" s="467" t="s">
        <v>668</v>
      </c>
      <c r="C323" s="467">
        <v>29</v>
      </c>
      <c r="D323" s="467" t="s">
        <v>533</v>
      </c>
      <c r="E323" s="467" t="s">
        <v>1075</v>
      </c>
      <c r="F323" s="467"/>
      <c r="G323" s="467"/>
      <c r="H323" s="484">
        <v>9604</v>
      </c>
      <c r="I323" s="467" t="s">
        <v>1357</v>
      </c>
      <c r="J323" s="484" t="s">
        <v>1358</v>
      </c>
      <c r="K323" s="467" t="s">
        <v>1359</v>
      </c>
      <c r="L323" s="471"/>
      <c r="M323" s="471">
        <v>0</v>
      </c>
      <c r="N323" s="471">
        <v>0</v>
      </c>
      <c r="O323" s="471">
        <f t="shared" si="6"/>
        <v>0</v>
      </c>
      <c r="P323" s="472"/>
    </row>
    <row r="324" spans="1:16" x14ac:dyDescent="0.25">
      <c r="A324" s="467" t="s">
        <v>1349</v>
      </c>
      <c r="B324" s="467" t="s">
        <v>668</v>
      </c>
      <c r="C324" s="467">
        <v>29</v>
      </c>
      <c r="D324" s="467" t="s">
        <v>533</v>
      </c>
      <c r="E324" s="467" t="s">
        <v>1075</v>
      </c>
      <c r="F324" s="467"/>
      <c r="G324" s="467"/>
      <c r="H324" s="484">
        <v>9604</v>
      </c>
      <c r="I324" s="467" t="s">
        <v>1357</v>
      </c>
      <c r="J324" s="484" t="s">
        <v>7</v>
      </c>
      <c r="K324" s="467" t="s">
        <v>1733</v>
      </c>
      <c r="L324" s="471"/>
      <c r="M324" s="471">
        <v>0</v>
      </c>
      <c r="N324" s="471">
        <v>0</v>
      </c>
      <c r="O324" s="471">
        <f t="shared" si="6"/>
        <v>0</v>
      </c>
      <c r="P324" s="472"/>
    </row>
    <row r="325" spans="1:16" x14ac:dyDescent="0.25">
      <c r="A325" s="467" t="s">
        <v>1349</v>
      </c>
      <c r="B325" s="467" t="s">
        <v>668</v>
      </c>
      <c r="C325" s="467">
        <v>29</v>
      </c>
      <c r="D325" s="467" t="s">
        <v>533</v>
      </c>
      <c r="E325" s="467" t="s">
        <v>1075</v>
      </c>
      <c r="F325" s="467"/>
      <c r="G325" s="467"/>
      <c r="H325" s="484">
        <v>9604</v>
      </c>
      <c r="I325" s="467" t="s">
        <v>1357</v>
      </c>
      <c r="J325" s="484" t="s">
        <v>1320</v>
      </c>
      <c r="K325" s="467" t="s">
        <v>1734</v>
      </c>
      <c r="L325" s="471"/>
      <c r="M325" s="471">
        <v>0</v>
      </c>
      <c r="N325" s="471">
        <v>0</v>
      </c>
      <c r="O325" s="471">
        <f t="shared" si="6"/>
        <v>0</v>
      </c>
      <c r="P325" s="472"/>
    </row>
    <row r="326" spans="1:16" x14ac:dyDescent="0.25">
      <c r="A326" s="467" t="s">
        <v>1349</v>
      </c>
      <c r="B326" s="467" t="s">
        <v>668</v>
      </c>
      <c r="C326" s="467">
        <v>29</v>
      </c>
      <c r="D326" s="467" t="s">
        <v>533</v>
      </c>
      <c r="E326" s="467" t="s">
        <v>1075</v>
      </c>
      <c r="F326" s="467"/>
      <c r="G326" s="467"/>
      <c r="H326" s="484">
        <v>9604</v>
      </c>
      <c r="I326" s="467" t="s">
        <v>1357</v>
      </c>
      <c r="J326" s="484" t="s">
        <v>11</v>
      </c>
      <c r="K326" s="467" t="s">
        <v>1735</v>
      </c>
      <c r="L326" s="471"/>
      <c r="M326" s="471">
        <v>0</v>
      </c>
      <c r="N326" s="471">
        <v>0</v>
      </c>
      <c r="O326" s="471">
        <f t="shared" si="6"/>
        <v>0</v>
      </c>
      <c r="P326" s="472"/>
    </row>
    <row r="327" spans="1:16" x14ac:dyDescent="0.25">
      <c r="A327" s="467" t="s">
        <v>1349</v>
      </c>
      <c r="B327" s="467" t="s">
        <v>668</v>
      </c>
      <c r="C327" s="467">
        <v>29</v>
      </c>
      <c r="D327" s="467" t="s">
        <v>533</v>
      </c>
      <c r="E327" s="467" t="s">
        <v>1075</v>
      </c>
      <c r="F327" s="467"/>
      <c r="G327" s="467"/>
      <c r="H327" s="484">
        <v>9604</v>
      </c>
      <c r="I327" s="467" t="s">
        <v>1357</v>
      </c>
      <c r="J327" s="484" t="s">
        <v>1229</v>
      </c>
      <c r="K327" s="467" t="s">
        <v>1737</v>
      </c>
      <c r="L327" s="471"/>
      <c r="M327" s="471">
        <v>0</v>
      </c>
      <c r="N327" s="471">
        <v>0</v>
      </c>
      <c r="O327" s="471">
        <f t="shared" si="6"/>
        <v>0</v>
      </c>
      <c r="P327" s="472"/>
    </row>
    <row r="328" spans="1:16" x14ac:dyDescent="0.25">
      <c r="A328" s="467" t="s">
        <v>1349</v>
      </c>
      <c r="B328" s="467" t="s">
        <v>668</v>
      </c>
      <c r="C328" s="467">
        <v>29</v>
      </c>
      <c r="D328" s="467" t="s">
        <v>533</v>
      </c>
      <c r="E328" s="467" t="s">
        <v>1075</v>
      </c>
      <c r="F328" s="467"/>
      <c r="G328" s="467"/>
      <c r="H328" s="484">
        <v>9646</v>
      </c>
      <c r="I328" s="467" t="s">
        <v>1360</v>
      </c>
      <c r="J328" s="484" t="s">
        <v>1317</v>
      </c>
      <c r="K328" s="467" t="s">
        <v>1736</v>
      </c>
      <c r="L328" s="471"/>
      <c r="M328" s="471">
        <v>0</v>
      </c>
      <c r="N328" s="471">
        <v>0</v>
      </c>
      <c r="O328" s="471">
        <f t="shared" si="6"/>
        <v>0</v>
      </c>
      <c r="P328" s="472"/>
    </row>
    <row r="329" spans="1:16" x14ac:dyDescent="0.25">
      <c r="A329" s="467" t="s">
        <v>1349</v>
      </c>
      <c r="B329" s="467" t="s">
        <v>668</v>
      </c>
      <c r="C329" s="467">
        <v>37</v>
      </c>
      <c r="D329" s="467" t="s">
        <v>536</v>
      </c>
      <c r="E329" s="467" t="s">
        <v>914</v>
      </c>
      <c r="F329" s="467"/>
      <c r="G329" s="467"/>
      <c r="H329" s="484">
        <v>9614</v>
      </c>
      <c r="I329" s="467" t="s">
        <v>1383</v>
      </c>
      <c r="J329" s="484" t="s">
        <v>367</v>
      </c>
      <c r="K329" s="467" t="s">
        <v>1727</v>
      </c>
      <c r="L329" s="471"/>
      <c r="M329" s="471">
        <v>0</v>
      </c>
      <c r="N329" s="471">
        <v>0</v>
      </c>
      <c r="O329" s="471">
        <f t="shared" si="6"/>
        <v>0</v>
      </c>
      <c r="P329" s="472"/>
    </row>
    <row r="330" spans="1:16" x14ac:dyDescent="0.25">
      <c r="A330" s="467" t="s">
        <v>1349</v>
      </c>
      <c r="B330" s="467" t="s">
        <v>668</v>
      </c>
      <c r="C330" s="467">
        <v>37</v>
      </c>
      <c r="D330" s="467" t="s">
        <v>536</v>
      </c>
      <c r="E330" s="467" t="s">
        <v>914</v>
      </c>
      <c r="F330" s="467"/>
      <c r="G330" s="467"/>
      <c r="H330" s="484">
        <v>9614</v>
      </c>
      <c r="I330" s="467" t="s">
        <v>1383</v>
      </c>
      <c r="J330" s="484" t="s">
        <v>3</v>
      </c>
      <c r="K330" s="467" t="s">
        <v>1728</v>
      </c>
      <c r="L330" s="471"/>
      <c r="M330" s="471">
        <v>0</v>
      </c>
      <c r="N330" s="471">
        <v>0</v>
      </c>
      <c r="O330" s="471">
        <f t="shared" si="6"/>
        <v>0</v>
      </c>
      <c r="P330" s="472"/>
    </row>
    <row r="331" spans="1:16" x14ac:dyDescent="0.25">
      <c r="A331" s="467" t="s">
        <v>1349</v>
      </c>
      <c r="B331" s="467" t="s">
        <v>668</v>
      </c>
      <c r="C331" s="467">
        <v>37</v>
      </c>
      <c r="D331" s="467" t="s">
        <v>536</v>
      </c>
      <c r="E331" s="467" t="s">
        <v>914</v>
      </c>
      <c r="F331" s="467"/>
      <c r="G331" s="467"/>
      <c r="H331" s="484">
        <v>9614</v>
      </c>
      <c r="I331" s="467" t="s">
        <v>1383</v>
      </c>
      <c r="J331" s="484" t="s">
        <v>1301</v>
      </c>
      <c r="K331" s="467" t="s">
        <v>1729</v>
      </c>
      <c r="L331" s="471"/>
      <c r="M331" s="471">
        <v>0</v>
      </c>
      <c r="N331" s="471">
        <v>0</v>
      </c>
      <c r="O331" s="471">
        <f t="shared" si="6"/>
        <v>0</v>
      </c>
      <c r="P331" s="472"/>
    </row>
    <row r="332" spans="1:16" x14ac:dyDescent="0.25">
      <c r="A332" s="467" t="s">
        <v>1349</v>
      </c>
      <c r="B332" s="467" t="s">
        <v>668</v>
      </c>
      <c r="C332" s="467">
        <v>37</v>
      </c>
      <c r="D332" s="467" t="s">
        <v>536</v>
      </c>
      <c r="E332" s="467" t="s">
        <v>914</v>
      </c>
      <c r="F332" s="467"/>
      <c r="G332" s="467"/>
      <c r="H332" s="484">
        <v>9614</v>
      </c>
      <c r="I332" s="467" t="s">
        <v>1383</v>
      </c>
      <c r="J332" s="484" t="s">
        <v>1302</v>
      </c>
      <c r="K332" s="467" t="s">
        <v>1731</v>
      </c>
      <c r="L332" s="471"/>
      <c r="M332" s="471">
        <v>0</v>
      </c>
      <c r="N332" s="471">
        <v>0</v>
      </c>
      <c r="O332" s="471">
        <f t="shared" si="6"/>
        <v>0</v>
      </c>
      <c r="P332" s="472"/>
    </row>
    <row r="333" spans="1:16" x14ac:dyDescent="0.25">
      <c r="A333" s="467" t="s">
        <v>1349</v>
      </c>
      <c r="B333" s="467" t="s">
        <v>668</v>
      </c>
      <c r="C333" s="467">
        <v>37</v>
      </c>
      <c r="D333" s="467" t="s">
        <v>536</v>
      </c>
      <c r="E333" s="467" t="s">
        <v>914</v>
      </c>
      <c r="F333" s="467"/>
      <c r="G333" s="467"/>
      <c r="H333" s="484">
        <v>9614</v>
      </c>
      <c r="I333" s="467" t="s">
        <v>1383</v>
      </c>
      <c r="J333" s="484" t="s">
        <v>1303</v>
      </c>
      <c r="K333" s="467" t="s">
        <v>1732</v>
      </c>
      <c r="L333" s="471"/>
      <c r="M333" s="471">
        <v>300</v>
      </c>
      <c r="N333" s="471">
        <v>0</v>
      </c>
      <c r="O333" s="471">
        <f t="shared" si="6"/>
        <v>0</v>
      </c>
      <c r="P333" s="472"/>
    </row>
    <row r="334" spans="1:16" x14ac:dyDescent="0.25">
      <c r="A334" s="467" t="s">
        <v>1349</v>
      </c>
      <c r="B334" s="467" t="s">
        <v>668</v>
      </c>
      <c r="C334" s="467">
        <v>37</v>
      </c>
      <c r="D334" s="467" t="s">
        <v>536</v>
      </c>
      <c r="E334" s="467" t="s">
        <v>914</v>
      </c>
      <c r="F334" s="467"/>
      <c r="G334" s="467"/>
      <c r="H334" s="484">
        <v>9614</v>
      </c>
      <c r="I334" s="467" t="s">
        <v>1383</v>
      </c>
      <c r="J334" s="484" t="s">
        <v>7</v>
      </c>
      <c r="K334" s="467" t="s">
        <v>1733</v>
      </c>
      <c r="L334" s="471"/>
      <c r="M334" s="471">
        <v>0</v>
      </c>
      <c r="N334" s="471">
        <v>0</v>
      </c>
      <c r="O334" s="471">
        <f t="shared" si="6"/>
        <v>0</v>
      </c>
      <c r="P334" s="472"/>
    </row>
    <row r="335" spans="1:16" x14ac:dyDescent="0.25">
      <c r="A335" s="467" t="s">
        <v>1349</v>
      </c>
      <c r="B335" s="467" t="s">
        <v>668</v>
      </c>
      <c r="C335" s="467">
        <v>37</v>
      </c>
      <c r="D335" s="467" t="s">
        <v>536</v>
      </c>
      <c r="E335" s="467" t="s">
        <v>914</v>
      </c>
      <c r="F335" s="467"/>
      <c r="G335" s="467"/>
      <c r="H335" s="484">
        <v>9614</v>
      </c>
      <c r="I335" s="467" t="s">
        <v>1383</v>
      </c>
      <c r="J335" s="484" t="s">
        <v>11</v>
      </c>
      <c r="K335" s="467" t="s">
        <v>1735</v>
      </c>
      <c r="L335" s="471"/>
      <c r="M335" s="471">
        <v>0</v>
      </c>
      <c r="N335" s="471">
        <v>0</v>
      </c>
      <c r="O335" s="471">
        <f t="shared" si="6"/>
        <v>0</v>
      </c>
      <c r="P335" s="472"/>
    </row>
    <row r="336" spans="1:16" x14ac:dyDescent="0.25">
      <c r="A336" s="467" t="s">
        <v>1349</v>
      </c>
      <c r="B336" s="467" t="s">
        <v>668</v>
      </c>
      <c r="C336" s="467">
        <v>42</v>
      </c>
      <c r="D336" s="467" t="s">
        <v>538</v>
      </c>
      <c r="E336" s="467" t="s">
        <v>821</v>
      </c>
      <c r="F336" s="467"/>
      <c r="G336" s="467"/>
      <c r="H336" s="484">
        <v>9211</v>
      </c>
      <c r="I336" s="467" t="s">
        <v>1319</v>
      </c>
      <c r="J336" s="484" t="s">
        <v>365</v>
      </c>
      <c r="K336" s="467" t="s">
        <v>1726</v>
      </c>
      <c r="L336" s="471"/>
      <c r="M336" s="471">
        <v>0</v>
      </c>
      <c r="N336" s="471">
        <v>0</v>
      </c>
      <c r="O336" s="471">
        <f t="shared" si="6"/>
        <v>0</v>
      </c>
      <c r="P336" s="472"/>
    </row>
    <row r="337" spans="1:16" x14ac:dyDescent="0.25">
      <c r="A337" s="467" t="s">
        <v>1349</v>
      </c>
      <c r="B337" s="467" t="s">
        <v>668</v>
      </c>
      <c r="C337" s="467">
        <v>42</v>
      </c>
      <c r="D337" s="467" t="s">
        <v>538</v>
      </c>
      <c r="E337" s="467" t="s">
        <v>821</v>
      </c>
      <c r="F337" s="467"/>
      <c r="G337" s="467"/>
      <c r="H337" s="484">
        <v>9211</v>
      </c>
      <c r="I337" s="467" t="s">
        <v>1319</v>
      </c>
      <c r="J337" s="484" t="s">
        <v>367</v>
      </c>
      <c r="K337" s="467" t="s">
        <v>1727</v>
      </c>
      <c r="L337" s="471"/>
      <c r="M337" s="471">
        <v>0</v>
      </c>
      <c r="N337" s="471">
        <v>0</v>
      </c>
      <c r="O337" s="471">
        <f t="shared" si="6"/>
        <v>0</v>
      </c>
      <c r="P337" s="472"/>
    </row>
    <row r="338" spans="1:16" x14ac:dyDescent="0.25">
      <c r="A338" s="467" t="s">
        <v>1349</v>
      </c>
      <c r="B338" s="467" t="s">
        <v>668</v>
      </c>
      <c r="C338" s="467">
        <v>42</v>
      </c>
      <c r="D338" s="467" t="s">
        <v>538</v>
      </c>
      <c r="E338" s="467" t="s">
        <v>821</v>
      </c>
      <c r="F338" s="467"/>
      <c r="G338" s="467"/>
      <c r="H338" s="484">
        <v>9211</v>
      </c>
      <c r="I338" s="467" t="s">
        <v>1319</v>
      </c>
      <c r="J338" s="484" t="s">
        <v>3</v>
      </c>
      <c r="K338" s="467" t="s">
        <v>1728</v>
      </c>
      <c r="L338" s="471"/>
      <c r="M338" s="471">
        <v>0</v>
      </c>
      <c r="N338" s="471">
        <v>0</v>
      </c>
      <c r="O338" s="471">
        <f t="shared" si="6"/>
        <v>0</v>
      </c>
      <c r="P338" s="472"/>
    </row>
    <row r="339" spans="1:16" x14ac:dyDescent="0.25">
      <c r="A339" s="467" t="s">
        <v>1349</v>
      </c>
      <c r="B339" s="467" t="s">
        <v>668</v>
      </c>
      <c r="C339" s="467">
        <v>42</v>
      </c>
      <c r="D339" s="467" t="s">
        <v>538</v>
      </c>
      <c r="E339" s="467" t="s">
        <v>821</v>
      </c>
      <c r="F339" s="467"/>
      <c r="G339" s="467"/>
      <c r="H339" s="484">
        <v>9211</v>
      </c>
      <c r="I339" s="467" t="s">
        <v>1319</v>
      </c>
      <c r="J339" s="484" t="s">
        <v>1301</v>
      </c>
      <c r="K339" s="467" t="s">
        <v>1729</v>
      </c>
      <c r="L339" s="471"/>
      <c r="M339" s="471">
        <v>540</v>
      </c>
      <c r="N339" s="471">
        <v>0</v>
      </c>
      <c r="O339" s="471">
        <f t="shared" si="6"/>
        <v>0</v>
      </c>
      <c r="P339" s="472"/>
    </row>
    <row r="340" spans="1:16" x14ac:dyDescent="0.25">
      <c r="A340" s="467" t="s">
        <v>1349</v>
      </c>
      <c r="B340" s="467" t="s">
        <v>668</v>
      </c>
      <c r="C340" s="467">
        <v>42</v>
      </c>
      <c r="D340" s="467" t="s">
        <v>538</v>
      </c>
      <c r="E340" s="467" t="s">
        <v>821</v>
      </c>
      <c r="F340" s="467"/>
      <c r="G340" s="467"/>
      <c r="H340" s="484">
        <v>9211</v>
      </c>
      <c r="I340" s="467" t="s">
        <v>1319</v>
      </c>
      <c r="J340" s="484" t="s">
        <v>1302</v>
      </c>
      <c r="K340" s="467" t="s">
        <v>1731</v>
      </c>
      <c r="L340" s="471"/>
      <c r="M340" s="471">
        <v>0</v>
      </c>
      <c r="N340" s="471">
        <v>0</v>
      </c>
      <c r="O340" s="471">
        <f t="shared" si="6"/>
        <v>0</v>
      </c>
      <c r="P340" s="472"/>
    </row>
    <row r="341" spans="1:16" x14ac:dyDescent="0.25">
      <c r="A341" s="467" t="s">
        <v>1349</v>
      </c>
      <c r="B341" s="467" t="s">
        <v>668</v>
      </c>
      <c r="C341" s="467">
        <v>42</v>
      </c>
      <c r="D341" s="467" t="s">
        <v>538</v>
      </c>
      <c r="E341" s="467" t="s">
        <v>821</v>
      </c>
      <c r="F341" s="467"/>
      <c r="G341" s="467"/>
      <c r="H341" s="484">
        <v>9211</v>
      </c>
      <c r="I341" s="467" t="s">
        <v>1319</v>
      </c>
      <c r="J341" s="484" t="s">
        <v>1303</v>
      </c>
      <c r="K341" s="467" t="s">
        <v>1732</v>
      </c>
      <c r="L341" s="471"/>
      <c r="M341" s="471">
        <v>1200</v>
      </c>
      <c r="N341" s="471">
        <v>0</v>
      </c>
      <c r="O341" s="471">
        <f t="shared" si="6"/>
        <v>0</v>
      </c>
      <c r="P341" s="472"/>
    </row>
    <row r="342" spans="1:16" x14ac:dyDescent="0.25">
      <c r="A342" s="467" t="s">
        <v>1349</v>
      </c>
      <c r="B342" s="467" t="s">
        <v>668</v>
      </c>
      <c r="C342" s="467">
        <v>42</v>
      </c>
      <c r="D342" s="467" t="s">
        <v>538</v>
      </c>
      <c r="E342" s="467" t="s">
        <v>821</v>
      </c>
      <c r="F342" s="467"/>
      <c r="G342" s="467"/>
      <c r="H342" s="484">
        <v>9211</v>
      </c>
      <c r="I342" s="467" t="s">
        <v>1319</v>
      </c>
      <c r="J342" s="484" t="s">
        <v>7</v>
      </c>
      <c r="K342" s="467" t="s">
        <v>1733</v>
      </c>
      <c r="L342" s="471"/>
      <c r="M342" s="471">
        <v>0</v>
      </c>
      <c r="N342" s="471">
        <v>0</v>
      </c>
      <c r="O342" s="471">
        <f t="shared" si="6"/>
        <v>0</v>
      </c>
      <c r="P342" s="472"/>
    </row>
    <row r="343" spans="1:16" x14ac:dyDescent="0.25">
      <c r="A343" s="467" t="s">
        <v>1349</v>
      </c>
      <c r="B343" s="467" t="s">
        <v>668</v>
      </c>
      <c r="C343" s="467">
        <v>42</v>
      </c>
      <c r="D343" s="467" t="s">
        <v>538</v>
      </c>
      <c r="E343" s="467" t="s">
        <v>821</v>
      </c>
      <c r="F343" s="467"/>
      <c r="G343" s="467"/>
      <c r="H343" s="484">
        <v>9211</v>
      </c>
      <c r="I343" s="467" t="s">
        <v>1319</v>
      </c>
      <c r="J343" s="484" t="s">
        <v>11</v>
      </c>
      <c r="K343" s="467" t="s">
        <v>1735</v>
      </c>
      <c r="L343" s="471"/>
      <c r="M343" s="471">
        <v>0</v>
      </c>
      <c r="N343" s="471">
        <v>0</v>
      </c>
      <c r="O343" s="471">
        <f t="shared" si="6"/>
        <v>0</v>
      </c>
      <c r="P343" s="472"/>
    </row>
    <row r="344" spans="1:16" x14ac:dyDescent="0.25">
      <c r="A344" s="467" t="s">
        <v>1349</v>
      </c>
      <c r="B344" s="467" t="s">
        <v>668</v>
      </c>
      <c r="C344" s="467">
        <v>42</v>
      </c>
      <c r="D344" s="467" t="s">
        <v>538</v>
      </c>
      <c r="E344" s="467" t="s">
        <v>821</v>
      </c>
      <c r="F344" s="467"/>
      <c r="G344" s="467"/>
      <c r="H344" s="484">
        <v>9211</v>
      </c>
      <c r="I344" s="467" t="s">
        <v>1319</v>
      </c>
      <c r="J344" s="484" t="s">
        <v>1229</v>
      </c>
      <c r="K344" s="467" t="s">
        <v>1737</v>
      </c>
      <c r="L344" s="471"/>
      <c r="M344" s="471">
        <v>0</v>
      </c>
      <c r="N344" s="471">
        <v>0</v>
      </c>
      <c r="O344" s="471">
        <f t="shared" si="6"/>
        <v>0</v>
      </c>
      <c r="P344" s="472"/>
    </row>
    <row r="345" spans="1:16" x14ac:dyDescent="0.25">
      <c r="A345" s="467" t="s">
        <v>1349</v>
      </c>
      <c r="B345" s="467" t="s">
        <v>668</v>
      </c>
      <c r="C345" s="467">
        <v>42</v>
      </c>
      <c r="D345" s="467" t="s">
        <v>538</v>
      </c>
      <c r="E345" s="467" t="s">
        <v>821</v>
      </c>
      <c r="F345" s="467"/>
      <c r="G345" s="467"/>
      <c r="H345" s="484">
        <v>9636</v>
      </c>
      <c r="I345" s="467" t="s">
        <v>1318</v>
      </c>
      <c r="J345" s="484" t="s">
        <v>365</v>
      </c>
      <c r="K345" s="467" t="s">
        <v>1726</v>
      </c>
      <c r="L345" s="471"/>
      <c r="M345" s="471">
        <v>0</v>
      </c>
      <c r="N345" s="471">
        <v>0</v>
      </c>
      <c r="O345" s="471">
        <f t="shared" si="6"/>
        <v>0</v>
      </c>
      <c r="P345" s="472"/>
    </row>
    <row r="346" spans="1:16" x14ac:dyDescent="0.25">
      <c r="A346" s="467" t="s">
        <v>1349</v>
      </c>
      <c r="B346" s="467" t="s">
        <v>668</v>
      </c>
      <c r="C346" s="467">
        <v>42</v>
      </c>
      <c r="D346" s="467" t="s">
        <v>538</v>
      </c>
      <c r="E346" s="467" t="s">
        <v>821</v>
      </c>
      <c r="F346" s="467"/>
      <c r="G346" s="467"/>
      <c r="H346" s="484">
        <v>9636</v>
      </c>
      <c r="I346" s="467" t="s">
        <v>1318</v>
      </c>
      <c r="J346" s="484" t="s">
        <v>367</v>
      </c>
      <c r="K346" s="467" t="s">
        <v>1727</v>
      </c>
      <c r="L346" s="471"/>
      <c r="M346" s="471">
        <v>0</v>
      </c>
      <c r="N346" s="471">
        <v>0</v>
      </c>
      <c r="O346" s="471">
        <f t="shared" si="6"/>
        <v>0</v>
      </c>
      <c r="P346" s="472"/>
    </row>
    <row r="347" spans="1:16" x14ac:dyDescent="0.25">
      <c r="A347" s="467" t="s">
        <v>1349</v>
      </c>
      <c r="B347" s="467" t="s">
        <v>668</v>
      </c>
      <c r="C347" s="467">
        <v>42</v>
      </c>
      <c r="D347" s="467" t="s">
        <v>538</v>
      </c>
      <c r="E347" s="467" t="s">
        <v>821</v>
      </c>
      <c r="F347" s="467"/>
      <c r="G347" s="467"/>
      <c r="H347" s="484">
        <v>9636</v>
      </c>
      <c r="I347" s="467" t="s">
        <v>1318</v>
      </c>
      <c r="J347" s="484" t="s">
        <v>3</v>
      </c>
      <c r="K347" s="467" t="s">
        <v>1728</v>
      </c>
      <c r="L347" s="471"/>
      <c r="M347" s="471">
        <v>0</v>
      </c>
      <c r="N347" s="471">
        <v>0</v>
      </c>
      <c r="O347" s="471">
        <f t="shared" si="6"/>
        <v>0</v>
      </c>
      <c r="P347" s="472"/>
    </row>
    <row r="348" spans="1:16" x14ac:dyDescent="0.25">
      <c r="A348" s="467" t="s">
        <v>1349</v>
      </c>
      <c r="B348" s="467" t="s">
        <v>668</v>
      </c>
      <c r="C348" s="467">
        <v>42</v>
      </c>
      <c r="D348" s="467" t="s">
        <v>538</v>
      </c>
      <c r="E348" s="467" t="s">
        <v>821</v>
      </c>
      <c r="F348" s="467"/>
      <c r="G348" s="467"/>
      <c r="H348" s="484">
        <v>9636</v>
      </c>
      <c r="I348" s="467" t="s">
        <v>1318</v>
      </c>
      <c r="J348" s="484" t="s">
        <v>1301</v>
      </c>
      <c r="K348" s="467" t="s">
        <v>1729</v>
      </c>
      <c r="L348" s="471"/>
      <c r="M348" s="471">
        <v>0</v>
      </c>
      <c r="N348" s="471">
        <v>0</v>
      </c>
      <c r="O348" s="471">
        <f t="shared" si="6"/>
        <v>0</v>
      </c>
      <c r="P348" s="472"/>
    </row>
    <row r="349" spans="1:16" x14ac:dyDescent="0.25">
      <c r="A349" s="467" t="s">
        <v>1349</v>
      </c>
      <c r="B349" s="467" t="s">
        <v>668</v>
      </c>
      <c r="C349" s="467">
        <v>42</v>
      </c>
      <c r="D349" s="467" t="s">
        <v>538</v>
      </c>
      <c r="E349" s="467" t="s">
        <v>821</v>
      </c>
      <c r="F349" s="467"/>
      <c r="G349" s="467"/>
      <c r="H349" s="484">
        <v>9636</v>
      </c>
      <c r="I349" s="467" t="s">
        <v>1318</v>
      </c>
      <c r="J349" s="484" t="s">
        <v>1302</v>
      </c>
      <c r="K349" s="467" t="s">
        <v>1731</v>
      </c>
      <c r="L349" s="471"/>
      <c r="M349" s="471">
        <v>0</v>
      </c>
      <c r="N349" s="471">
        <v>0</v>
      </c>
      <c r="O349" s="471">
        <f t="shared" si="6"/>
        <v>0</v>
      </c>
      <c r="P349" s="472"/>
    </row>
    <row r="350" spans="1:16" x14ac:dyDescent="0.25">
      <c r="A350" s="467" t="s">
        <v>1349</v>
      </c>
      <c r="B350" s="467" t="s">
        <v>668</v>
      </c>
      <c r="C350" s="467">
        <v>42</v>
      </c>
      <c r="D350" s="467" t="s">
        <v>538</v>
      </c>
      <c r="E350" s="467" t="s">
        <v>821</v>
      </c>
      <c r="F350" s="467"/>
      <c r="G350" s="467"/>
      <c r="H350" s="484">
        <v>9636</v>
      </c>
      <c r="I350" s="467" t="s">
        <v>1318</v>
      </c>
      <c r="J350" s="484" t="s">
        <v>1303</v>
      </c>
      <c r="K350" s="467" t="s">
        <v>1732</v>
      </c>
      <c r="L350" s="471"/>
      <c r="M350" s="471">
        <v>600</v>
      </c>
      <c r="N350" s="471">
        <v>0</v>
      </c>
      <c r="O350" s="471">
        <f t="shared" si="6"/>
        <v>0</v>
      </c>
      <c r="P350" s="472"/>
    </row>
    <row r="351" spans="1:16" x14ac:dyDescent="0.25">
      <c r="A351" s="467" t="s">
        <v>1349</v>
      </c>
      <c r="B351" s="467" t="s">
        <v>668</v>
      </c>
      <c r="C351" s="467">
        <v>42</v>
      </c>
      <c r="D351" s="467" t="s">
        <v>538</v>
      </c>
      <c r="E351" s="467" t="s">
        <v>821</v>
      </c>
      <c r="F351" s="467"/>
      <c r="G351" s="467"/>
      <c r="H351" s="484">
        <v>9636</v>
      </c>
      <c r="I351" s="467" t="s">
        <v>1318</v>
      </c>
      <c r="J351" s="484" t="s">
        <v>7</v>
      </c>
      <c r="K351" s="467" t="s">
        <v>1733</v>
      </c>
      <c r="L351" s="471"/>
      <c r="M351" s="471">
        <v>0</v>
      </c>
      <c r="N351" s="471">
        <v>0</v>
      </c>
      <c r="O351" s="471">
        <f t="shared" si="6"/>
        <v>0</v>
      </c>
      <c r="P351" s="472"/>
    </row>
    <row r="352" spans="1:16" x14ac:dyDescent="0.25">
      <c r="A352" s="467" t="s">
        <v>1349</v>
      </c>
      <c r="B352" s="467" t="s">
        <v>668</v>
      </c>
      <c r="C352" s="467">
        <v>42</v>
      </c>
      <c r="D352" s="467" t="s">
        <v>538</v>
      </c>
      <c r="E352" s="467" t="s">
        <v>821</v>
      </c>
      <c r="F352" s="467"/>
      <c r="G352" s="467"/>
      <c r="H352" s="484">
        <v>9636</v>
      </c>
      <c r="I352" s="467" t="s">
        <v>1318</v>
      </c>
      <c r="J352" s="484" t="s">
        <v>1320</v>
      </c>
      <c r="K352" s="467" t="s">
        <v>1734</v>
      </c>
      <c r="L352" s="471"/>
      <c r="M352" s="471">
        <v>0</v>
      </c>
      <c r="N352" s="471">
        <v>0</v>
      </c>
      <c r="O352" s="471">
        <f t="shared" si="6"/>
        <v>0</v>
      </c>
      <c r="P352" s="472"/>
    </row>
    <row r="353" spans="1:16" x14ac:dyDescent="0.25">
      <c r="A353" s="467" t="s">
        <v>1349</v>
      </c>
      <c r="B353" s="467" t="s">
        <v>668</v>
      </c>
      <c r="C353" s="467">
        <v>42</v>
      </c>
      <c r="D353" s="467" t="s">
        <v>538</v>
      </c>
      <c r="E353" s="467" t="s">
        <v>821</v>
      </c>
      <c r="F353" s="467"/>
      <c r="G353" s="467"/>
      <c r="H353" s="484">
        <v>9636</v>
      </c>
      <c r="I353" s="467" t="s">
        <v>1318</v>
      </c>
      <c r="J353" s="484" t="s">
        <v>11</v>
      </c>
      <c r="K353" s="467" t="s">
        <v>1735</v>
      </c>
      <c r="L353" s="471"/>
      <c r="M353" s="471">
        <v>0</v>
      </c>
      <c r="N353" s="471">
        <v>0</v>
      </c>
      <c r="O353" s="471">
        <f t="shared" si="6"/>
        <v>0</v>
      </c>
      <c r="P353" s="472"/>
    </row>
    <row r="354" spans="1:16" x14ac:dyDescent="0.25">
      <c r="A354" s="467" t="s">
        <v>1349</v>
      </c>
      <c r="B354" s="467" t="s">
        <v>668</v>
      </c>
      <c r="C354" s="467">
        <v>42</v>
      </c>
      <c r="D354" s="467" t="s">
        <v>538</v>
      </c>
      <c r="E354" s="467" t="s">
        <v>821</v>
      </c>
      <c r="F354" s="467"/>
      <c r="G354" s="467"/>
      <c r="H354" s="484">
        <v>9636</v>
      </c>
      <c r="I354" s="467" t="s">
        <v>1318</v>
      </c>
      <c r="J354" s="484" t="s">
        <v>1317</v>
      </c>
      <c r="K354" s="467" t="s">
        <v>1736</v>
      </c>
      <c r="L354" s="471"/>
      <c r="M354" s="471">
        <v>0</v>
      </c>
      <c r="N354" s="471">
        <v>0</v>
      </c>
      <c r="O354" s="471">
        <f t="shared" si="6"/>
        <v>0</v>
      </c>
      <c r="P354" s="472"/>
    </row>
    <row r="355" spans="1:16" x14ac:dyDescent="0.25">
      <c r="A355" s="467" t="s">
        <v>1349</v>
      </c>
      <c r="B355" s="467" t="s">
        <v>668</v>
      </c>
      <c r="C355" s="467">
        <v>47</v>
      </c>
      <c r="D355" s="467" t="s">
        <v>526</v>
      </c>
      <c r="E355" s="467" t="s">
        <v>810</v>
      </c>
      <c r="F355" s="467"/>
      <c r="G355" s="467"/>
      <c r="H355" s="484">
        <v>9622</v>
      </c>
      <c r="I355" s="467" t="s">
        <v>1361</v>
      </c>
      <c r="J355" s="484" t="s">
        <v>365</v>
      </c>
      <c r="K355" s="467" t="s">
        <v>1726</v>
      </c>
      <c r="L355" s="471"/>
      <c r="M355" s="471">
        <v>0</v>
      </c>
      <c r="N355" s="471">
        <v>0</v>
      </c>
      <c r="O355" s="471">
        <f t="shared" ref="O355:O402" si="7">+L355+N355</f>
        <v>0</v>
      </c>
      <c r="P355" s="472"/>
    </row>
    <row r="356" spans="1:16" x14ac:dyDescent="0.25">
      <c r="A356" s="467" t="s">
        <v>1349</v>
      </c>
      <c r="B356" s="467" t="s">
        <v>668</v>
      </c>
      <c r="C356" s="467">
        <v>47</v>
      </c>
      <c r="D356" s="467" t="s">
        <v>526</v>
      </c>
      <c r="E356" s="467" t="s">
        <v>810</v>
      </c>
      <c r="F356" s="467"/>
      <c r="G356" s="467"/>
      <c r="H356" s="484">
        <v>9622</v>
      </c>
      <c r="I356" s="467" t="s">
        <v>1361</v>
      </c>
      <c r="J356" s="484" t="s">
        <v>367</v>
      </c>
      <c r="K356" s="467" t="s">
        <v>1727</v>
      </c>
      <c r="L356" s="471"/>
      <c r="M356" s="471">
        <v>0</v>
      </c>
      <c r="N356" s="471">
        <v>0</v>
      </c>
      <c r="O356" s="471">
        <f t="shared" si="7"/>
        <v>0</v>
      </c>
      <c r="P356" s="472"/>
    </row>
    <row r="357" spans="1:16" x14ac:dyDescent="0.25">
      <c r="A357" s="467" t="s">
        <v>1349</v>
      </c>
      <c r="B357" s="467" t="s">
        <v>668</v>
      </c>
      <c r="C357" s="467">
        <v>47</v>
      </c>
      <c r="D357" s="467" t="s">
        <v>526</v>
      </c>
      <c r="E357" s="467" t="s">
        <v>810</v>
      </c>
      <c r="F357" s="467"/>
      <c r="G357" s="467"/>
      <c r="H357" s="484">
        <v>9622</v>
      </c>
      <c r="I357" s="467" t="s">
        <v>1361</v>
      </c>
      <c r="J357" s="484" t="s">
        <v>3</v>
      </c>
      <c r="K357" s="467" t="s">
        <v>1728</v>
      </c>
      <c r="L357" s="471"/>
      <c r="M357" s="471">
        <v>0</v>
      </c>
      <c r="N357" s="471">
        <v>0</v>
      </c>
      <c r="O357" s="471">
        <f t="shared" si="7"/>
        <v>0</v>
      </c>
      <c r="P357" s="472"/>
    </row>
    <row r="358" spans="1:16" x14ac:dyDescent="0.25">
      <c r="A358" s="467" t="s">
        <v>1349</v>
      </c>
      <c r="B358" s="467" t="s">
        <v>668</v>
      </c>
      <c r="C358" s="467">
        <v>47</v>
      </c>
      <c r="D358" s="467" t="s">
        <v>526</v>
      </c>
      <c r="E358" s="467" t="s">
        <v>810</v>
      </c>
      <c r="F358" s="467"/>
      <c r="G358" s="467"/>
      <c r="H358" s="484">
        <v>9622</v>
      </c>
      <c r="I358" s="467" t="s">
        <v>1361</v>
      </c>
      <c r="J358" s="484" t="s">
        <v>1301</v>
      </c>
      <c r="K358" s="467" t="s">
        <v>1729</v>
      </c>
      <c r="L358" s="471"/>
      <c r="M358" s="471">
        <v>2416</v>
      </c>
      <c r="N358" s="471">
        <v>0</v>
      </c>
      <c r="O358" s="471">
        <f t="shared" si="7"/>
        <v>0</v>
      </c>
      <c r="P358" s="472"/>
    </row>
    <row r="359" spans="1:16" x14ac:dyDescent="0.25">
      <c r="A359" s="467" t="s">
        <v>1349</v>
      </c>
      <c r="B359" s="467" t="s">
        <v>668</v>
      </c>
      <c r="C359" s="467">
        <v>47</v>
      </c>
      <c r="D359" s="467" t="s">
        <v>526</v>
      </c>
      <c r="E359" s="467" t="s">
        <v>810</v>
      </c>
      <c r="F359" s="467"/>
      <c r="G359" s="467"/>
      <c r="H359" s="484">
        <v>9622</v>
      </c>
      <c r="I359" s="467" t="s">
        <v>1361</v>
      </c>
      <c r="J359" s="484" t="s">
        <v>1302</v>
      </c>
      <c r="K359" s="467" t="s">
        <v>1731</v>
      </c>
      <c r="L359" s="471"/>
      <c r="M359" s="471">
        <v>0</v>
      </c>
      <c r="N359" s="471">
        <v>0</v>
      </c>
      <c r="O359" s="471">
        <f t="shared" si="7"/>
        <v>0</v>
      </c>
      <c r="P359" s="472"/>
    </row>
    <row r="360" spans="1:16" x14ac:dyDescent="0.25">
      <c r="A360" s="467" t="s">
        <v>1349</v>
      </c>
      <c r="B360" s="467" t="s">
        <v>668</v>
      </c>
      <c r="C360" s="467">
        <v>47</v>
      </c>
      <c r="D360" s="467" t="s">
        <v>526</v>
      </c>
      <c r="E360" s="467" t="s">
        <v>810</v>
      </c>
      <c r="F360" s="467"/>
      <c r="G360" s="467"/>
      <c r="H360" s="484">
        <v>9622</v>
      </c>
      <c r="I360" s="467" t="s">
        <v>1361</v>
      </c>
      <c r="J360" s="484" t="s">
        <v>1303</v>
      </c>
      <c r="K360" s="467" t="s">
        <v>1732</v>
      </c>
      <c r="L360" s="471"/>
      <c r="M360" s="471">
        <v>3840</v>
      </c>
      <c r="N360" s="471">
        <v>0</v>
      </c>
      <c r="O360" s="471">
        <f t="shared" si="7"/>
        <v>0</v>
      </c>
      <c r="P360" s="472"/>
    </row>
    <row r="361" spans="1:16" x14ac:dyDescent="0.25">
      <c r="A361" s="467" t="s">
        <v>1349</v>
      </c>
      <c r="B361" s="467" t="s">
        <v>668</v>
      </c>
      <c r="C361" s="467">
        <v>47</v>
      </c>
      <c r="D361" s="467" t="s">
        <v>526</v>
      </c>
      <c r="E361" s="467" t="s">
        <v>810</v>
      </c>
      <c r="F361" s="467"/>
      <c r="G361" s="467"/>
      <c r="H361" s="484">
        <v>9622</v>
      </c>
      <c r="I361" s="467" t="s">
        <v>1361</v>
      </c>
      <c r="J361" s="484" t="s">
        <v>1358</v>
      </c>
      <c r="K361" s="467" t="s">
        <v>1359</v>
      </c>
      <c r="L361" s="471"/>
      <c r="M361" s="471">
        <v>0</v>
      </c>
      <c r="N361" s="471">
        <v>0</v>
      </c>
      <c r="O361" s="471">
        <f t="shared" si="7"/>
        <v>0</v>
      </c>
      <c r="P361" s="472"/>
    </row>
    <row r="362" spans="1:16" x14ac:dyDescent="0.25">
      <c r="A362" s="467" t="s">
        <v>1349</v>
      </c>
      <c r="B362" s="467" t="s">
        <v>668</v>
      </c>
      <c r="C362" s="467">
        <v>47</v>
      </c>
      <c r="D362" s="467" t="s">
        <v>526</v>
      </c>
      <c r="E362" s="467" t="s">
        <v>810</v>
      </c>
      <c r="F362" s="467"/>
      <c r="G362" s="467"/>
      <c r="H362" s="484">
        <v>9622</v>
      </c>
      <c r="I362" s="467" t="s">
        <v>1361</v>
      </c>
      <c r="J362" s="484" t="s">
        <v>7</v>
      </c>
      <c r="K362" s="467" t="s">
        <v>1733</v>
      </c>
      <c r="L362" s="471"/>
      <c r="M362" s="471">
        <v>0</v>
      </c>
      <c r="N362" s="471">
        <v>0</v>
      </c>
      <c r="O362" s="471">
        <f t="shared" si="7"/>
        <v>0</v>
      </c>
      <c r="P362" s="472"/>
    </row>
    <row r="363" spans="1:16" x14ac:dyDescent="0.25">
      <c r="A363" s="467" t="s">
        <v>1349</v>
      </c>
      <c r="B363" s="467" t="s">
        <v>668</v>
      </c>
      <c r="C363" s="467">
        <v>47</v>
      </c>
      <c r="D363" s="467" t="s">
        <v>526</v>
      </c>
      <c r="E363" s="467" t="s">
        <v>810</v>
      </c>
      <c r="F363" s="467"/>
      <c r="G363" s="467"/>
      <c r="H363" s="484">
        <v>9622</v>
      </c>
      <c r="I363" s="467" t="s">
        <v>1361</v>
      </c>
      <c r="J363" s="484" t="s">
        <v>1320</v>
      </c>
      <c r="K363" s="467" t="s">
        <v>1734</v>
      </c>
      <c r="L363" s="471"/>
      <c r="M363" s="471">
        <v>0</v>
      </c>
      <c r="N363" s="471">
        <v>0</v>
      </c>
      <c r="O363" s="471">
        <f t="shared" si="7"/>
        <v>0</v>
      </c>
      <c r="P363" s="472"/>
    </row>
    <row r="364" spans="1:16" x14ac:dyDescent="0.25">
      <c r="A364" s="467" t="s">
        <v>1349</v>
      </c>
      <c r="B364" s="467" t="s">
        <v>668</v>
      </c>
      <c r="C364" s="467">
        <v>47</v>
      </c>
      <c r="D364" s="467" t="s">
        <v>526</v>
      </c>
      <c r="E364" s="467" t="s">
        <v>810</v>
      </c>
      <c r="F364" s="467"/>
      <c r="G364" s="467"/>
      <c r="H364" s="484">
        <v>9622</v>
      </c>
      <c r="I364" s="467" t="s">
        <v>1361</v>
      </c>
      <c r="J364" s="484" t="s">
        <v>11</v>
      </c>
      <c r="K364" s="467" t="s">
        <v>1735</v>
      </c>
      <c r="L364" s="471"/>
      <c r="M364" s="471">
        <v>0</v>
      </c>
      <c r="N364" s="471">
        <v>0</v>
      </c>
      <c r="O364" s="471">
        <f t="shared" si="7"/>
        <v>0</v>
      </c>
      <c r="P364" s="472"/>
    </row>
    <row r="365" spans="1:16" x14ac:dyDescent="0.25">
      <c r="A365" s="467" t="s">
        <v>1349</v>
      </c>
      <c r="B365" s="467" t="s">
        <v>668</v>
      </c>
      <c r="C365" s="467">
        <v>47</v>
      </c>
      <c r="D365" s="467" t="s">
        <v>526</v>
      </c>
      <c r="E365" s="467" t="s">
        <v>810</v>
      </c>
      <c r="F365" s="467"/>
      <c r="G365" s="467"/>
      <c r="H365" s="484">
        <v>9622</v>
      </c>
      <c r="I365" s="467" t="s">
        <v>1361</v>
      </c>
      <c r="J365" s="484" t="s">
        <v>1229</v>
      </c>
      <c r="K365" s="467" t="s">
        <v>1737</v>
      </c>
      <c r="L365" s="471"/>
      <c r="M365" s="471">
        <v>0</v>
      </c>
      <c r="N365" s="471">
        <v>0</v>
      </c>
      <c r="O365" s="471">
        <f t="shared" si="7"/>
        <v>0</v>
      </c>
      <c r="P365" s="472"/>
    </row>
    <row r="366" spans="1:16" x14ac:dyDescent="0.25">
      <c r="A366" s="467" t="s">
        <v>1349</v>
      </c>
      <c r="B366" s="467" t="s">
        <v>668</v>
      </c>
      <c r="C366" s="467">
        <v>47</v>
      </c>
      <c r="D366" s="467" t="s">
        <v>526</v>
      </c>
      <c r="E366" s="467" t="s">
        <v>810</v>
      </c>
      <c r="F366" s="467"/>
      <c r="G366" s="467"/>
      <c r="H366" s="484">
        <v>9622</v>
      </c>
      <c r="I366" s="467" t="s">
        <v>1361</v>
      </c>
      <c r="J366" s="484" t="s">
        <v>108</v>
      </c>
      <c r="K366" s="467" t="s">
        <v>1777</v>
      </c>
      <c r="L366" s="471"/>
      <c r="M366" s="471">
        <v>0</v>
      </c>
      <c r="N366" s="471">
        <v>0</v>
      </c>
      <c r="O366" s="471">
        <f t="shared" si="7"/>
        <v>0</v>
      </c>
      <c r="P366" s="472"/>
    </row>
    <row r="367" spans="1:16" x14ac:dyDescent="0.25">
      <c r="A367" s="467" t="s">
        <v>1349</v>
      </c>
      <c r="B367" s="467" t="s">
        <v>668</v>
      </c>
      <c r="C367" s="467">
        <v>48</v>
      </c>
      <c r="D367" s="467" t="s">
        <v>528</v>
      </c>
      <c r="E367" s="467" t="s">
        <v>810</v>
      </c>
      <c r="F367" s="467"/>
      <c r="G367" s="467"/>
      <c r="H367" s="484">
        <v>9602</v>
      </c>
      <c r="I367" s="467" t="s">
        <v>1366</v>
      </c>
      <c r="J367" s="484" t="s">
        <v>365</v>
      </c>
      <c r="K367" s="467" t="s">
        <v>1726</v>
      </c>
      <c r="L367" s="471"/>
      <c r="M367" s="471">
        <v>0</v>
      </c>
      <c r="N367" s="471">
        <v>0</v>
      </c>
      <c r="O367" s="471">
        <f t="shared" si="7"/>
        <v>0</v>
      </c>
      <c r="P367" s="472"/>
    </row>
    <row r="368" spans="1:16" x14ac:dyDescent="0.25">
      <c r="A368" s="467" t="s">
        <v>1349</v>
      </c>
      <c r="B368" s="467" t="s">
        <v>668</v>
      </c>
      <c r="C368" s="467">
        <v>48</v>
      </c>
      <c r="D368" s="467" t="s">
        <v>528</v>
      </c>
      <c r="E368" s="467" t="s">
        <v>810</v>
      </c>
      <c r="F368" s="467"/>
      <c r="G368" s="467"/>
      <c r="H368" s="484">
        <v>9602</v>
      </c>
      <c r="I368" s="467" t="s">
        <v>1366</v>
      </c>
      <c r="J368" s="484" t="s">
        <v>367</v>
      </c>
      <c r="K368" s="467" t="s">
        <v>1727</v>
      </c>
      <c r="L368" s="471"/>
      <c r="M368" s="471">
        <v>0</v>
      </c>
      <c r="N368" s="471">
        <v>0</v>
      </c>
      <c r="O368" s="471">
        <f t="shared" si="7"/>
        <v>0</v>
      </c>
      <c r="P368" s="472"/>
    </row>
    <row r="369" spans="1:16" x14ac:dyDescent="0.25">
      <c r="A369" s="467" t="s">
        <v>1349</v>
      </c>
      <c r="B369" s="467" t="s">
        <v>668</v>
      </c>
      <c r="C369" s="467">
        <v>48</v>
      </c>
      <c r="D369" s="467" t="s">
        <v>528</v>
      </c>
      <c r="E369" s="467" t="s">
        <v>810</v>
      </c>
      <c r="F369" s="467"/>
      <c r="G369" s="467"/>
      <c r="H369" s="484">
        <v>9602</v>
      </c>
      <c r="I369" s="467" t="s">
        <v>1366</v>
      </c>
      <c r="J369" s="484" t="s">
        <v>3</v>
      </c>
      <c r="K369" s="467" t="s">
        <v>1728</v>
      </c>
      <c r="L369" s="471"/>
      <c r="M369" s="471">
        <v>0</v>
      </c>
      <c r="N369" s="471">
        <v>0</v>
      </c>
      <c r="O369" s="471">
        <f t="shared" si="7"/>
        <v>0</v>
      </c>
      <c r="P369" s="472"/>
    </row>
    <row r="370" spans="1:16" x14ac:dyDescent="0.25">
      <c r="A370" s="467" t="s">
        <v>1349</v>
      </c>
      <c r="B370" s="467" t="s">
        <v>668</v>
      </c>
      <c r="C370" s="467">
        <v>48</v>
      </c>
      <c r="D370" s="467" t="s">
        <v>528</v>
      </c>
      <c r="E370" s="467" t="s">
        <v>810</v>
      </c>
      <c r="F370" s="467"/>
      <c r="G370" s="467"/>
      <c r="H370" s="484">
        <v>9602</v>
      </c>
      <c r="I370" s="467" t="s">
        <v>1366</v>
      </c>
      <c r="J370" s="484" t="s">
        <v>1301</v>
      </c>
      <c r="K370" s="467" t="s">
        <v>1729</v>
      </c>
      <c r="L370" s="471"/>
      <c r="M370" s="471">
        <v>1700</v>
      </c>
      <c r="N370" s="471">
        <v>0</v>
      </c>
      <c r="O370" s="471">
        <f t="shared" si="7"/>
        <v>0</v>
      </c>
      <c r="P370" s="472"/>
    </row>
    <row r="371" spans="1:16" x14ac:dyDescent="0.25">
      <c r="A371" s="467" t="s">
        <v>1349</v>
      </c>
      <c r="B371" s="467" t="s">
        <v>668</v>
      </c>
      <c r="C371" s="467">
        <v>48</v>
      </c>
      <c r="D371" s="467" t="s">
        <v>528</v>
      </c>
      <c r="E371" s="467" t="s">
        <v>810</v>
      </c>
      <c r="F371" s="467"/>
      <c r="G371" s="467"/>
      <c r="H371" s="484">
        <v>9602</v>
      </c>
      <c r="I371" s="467" t="s">
        <v>1366</v>
      </c>
      <c r="J371" s="484" t="s">
        <v>1302</v>
      </c>
      <c r="K371" s="467" t="s">
        <v>1731</v>
      </c>
      <c r="L371" s="471"/>
      <c r="M371" s="471">
        <v>0</v>
      </c>
      <c r="N371" s="471">
        <v>0</v>
      </c>
      <c r="O371" s="471">
        <f t="shared" si="7"/>
        <v>0</v>
      </c>
      <c r="P371" s="472"/>
    </row>
    <row r="372" spans="1:16" x14ac:dyDescent="0.25">
      <c r="A372" s="467" t="s">
        <v>1349</v>
      </c>
      <c r="B372" s="467" t="s">
        <v>668</v>
      </c>
      <c r="C372" s="467">
        <v>48</v>
      </c>
      <c r="D372" s="467" t="s">
        <v>528</v>
      </c>
      <c r="E372" s="467" t="s">
        <v>810</v>
      </c>
      <c r="F372" s="467"/>
      <c r="G372" s="467"/>
      <c r="H372" s="484">
        <v>9602</v>
      </c>
      <c r="I372" s="467" t="s">
        <v>1366</v>
      </c>
      <c r="J372" s="484" t="s">
        <v>1303</v>
      </c>
      <c r="K372" s="467" t="s">
        <v>1732</v>
      </c>
      <c r="L372" s="471"/>
      <c r="M372" s="471">
        <v>2880</v>
      </c>
      <c r="N372" s="471">
        <v>0</v>
      </c>
      <c r="O372" s="471">
        <f t="shared" si="7"/>
        <v>0</v>
      </c>
      <c r="P372" s="472"/>
    </row>
    <row r="373" spans="1:16" x14ac:dyDescent="0.25">
      <c r="A373" s="467" t="s">
        <v>1349</v>
      </c>
      <c r="B373" s="467" t="s">
        <v>668</v>
      </c>
      <c r="C373" s="467">
        <v>48</v>
      </c>
      <c r="D373" s="467" t="s">
        <v>528</v>
      </c>
      <c r="E373" s="467" t="s">
        <v>810</v>
      </c>
      <c r="F373" s="467"/>
      <c r="G373" s="467"/>
      <c r="H373" s="484">
        <v>9602</v>
      </c>
      <c r="I373" s="467" t="s">
        <v>1366</v>
      </c>
      <c r="J373" s="484" t="s">
        <v>7</v>
      </c>
      <c r="K373" s="467" t="s">
        <v>1733</v>
      </c>
      <c r="L373" s="471"/>
      <c r="M373" s="471">
        <v>0</v>
      </c>
      <c r="N373" s="471">
        <v>0</v>
      </c>
      <c r="O373" s="471">
        <f t="shared" si="7"/>
        <v>0</v>
      </c>
      <c r="P373" s="472"/>
    </row>
    <row r="374" spans="1:16" x14ac:dyDescent="0.25">
      <c r="A374" s="467" t="s">
        <v>1349</v>
      </c>
      <c r="B374" s="467" t="s">
        <v>668</v>
      </c>
      <c r="C374" s="467">
        <v>48</v>
      </c>
      <c r="D374" s="467" t="s">
        <v>528</v>
      </c>
      <c r="E374" s="467" t="s">
        <v>810</v>
      </c>
      <c r="F374" s="467"/>
      <c r="G374" s="467"/>
      <c r="H374" s="484">
        <v>9602</v>
      </c>
      <c r="I374" s="467" t="s">
        <v>1366</v>
      </c>
      <c r="J374" s="484" t="s">
        <v>1320</v>
      </c>
      <c r="K374" s="467" t="s">
        <v>1734</v>
      </c>
      <c r="L374" s="471"/>
      <c r="M374" s="471">
        <v>0</v>
      </c>
      <c r="N374" s="471">
        <v>0</v>
      </c>
      <c r="O374" s="471">
        <f t="shared" si="7"/>
        <v>0</v>
      </c>
      <c r="P374" s="472"/>
    </row>
    <row r="375" spans="1:16" x14ac:dyDescent="0.25">
      <c r="A375" s="467" t="s">
        <v>1349</v>
      </c>
      <c r="B375" s="467" t="s">
        <v>668</v>
      </c>
      <c r="C375" s="467">
        <v>48</v>
      </c>
      <c r="D375" s="467" t="s">
        <v>528</v>
      </c>
      <c r="E375" s="467" t="s">
        <v>810</v>
      </c>
      <c r="F375" s="467"/>
      <c r="G375" s="467"/>
      <c r="H375" s="484">
        <v>9602</v>
      </c>
      <c r="I375" s="467" t="s">
        <v>1366</v>
      </c>
      <c r="J375" s="484" t="s">
        <v>11</v>
      </c>
      <c r="K375" s="467" t="s">
        <v>1735</v>
      </c>
      <c r="L375" s="471"/>
      <c r="M375" s="471">
        <v>0</v>
      </c>
      <c r="N375" s="471">
        <v>0</v>
      </c>
      <c r="O375" s="471">
        <f t="shared" si="7"/>
        <v>0</v>
      </c>
      <c r="P375" s="472"/>
    </row>
    <row r="376" spans="1:16" x14ac:dyDescent="0.25">
      <c r="A376" s="467" t="s">
        <v>1349</v>
      </c>
      <c r="B376" s="467" t="s">
        <v>668</v>
      </c>
      <c r="C376" s="467">
        <v>48</v>
      </c>
      <c r="D376" s="467" t="s">
        <v>528</v>
      </c>
      <c r="E376" s="467" t="s">
        <v>810</v>
      </c>
      <c r="F376" s="467"/>
      <c r="G376" s="467"/>
      <c r="H376" s="484">
        <v>9602</v>
      </c>
      <c r="I376" s="467" t="s">
        <v>1366</v>
      </c>
      <c r="J376" s="484" t="s">
        <v>1317</v>
      </c>
      <c r="K376" s="467" t="s">
        <v>1736</v>
      </c>
      <c r="L376" s="471"/>
      <c r="M376" s="471">
        <v>18163</v>
      </c>
      <c r="N376" s="471">
        <v>0</v>
      </c>
      <c r="O376" s="471">
        <f t="shared" si="7"/>
        <v>0</v>
      </c>
      <c r="P376" s="472"/>
    </row>
    <row r="377" spans="1:16" x14ac:dyDescent="0.25">
      <c r="A377" s="467" t="s">
        <v>1349</v>
      </c>
      <c r="B377" s="467" t="s">
        <v>668</v>
      </c>
      <c r="C377" s="467">
        <v>48</v>
      </c>
      <c r="D377" s="467" t="s">
        <v>528</v>
      </c>
      <c r="E377" s="467" t="s">
        <v>810</v>
      </c>
      <c r="F377" s="467"/>
      <c r="G377" s="467"/>
      <c r="H377" s="484">
        <v>9602</v>
      </c>
      <c r="I377" s="467" t="s">
        <v>1366</v>
      </c>
      <c r="J377" s="484" t="s">
        <v>1229</v>
      </c>
      <c r="K377" s="467" t="s">
        <v>1737</v>
      </c>
      <c r="L377" s="471"/>
      <c r="M377" s="471">
        <v>0</v>
      </c>
      <c r="N377" s="471">
        <v>0</v>
      </c>
      <c r="O377" s="471">
        <f t="shared" si="7"/>
        <v>0</v>
      </c>
      <c r="P377" s="472"/>
    </row>
    <row r="378" spans="1:16" x14ac:dyDescent="0.25">
      <c r="A378" s="467" t="s">
        <v>1349</v>
      </c>
      <c r="B378" s="467" t="s">
        <v>668</v>
      </c>
      <c r="C378" s="467">
        <v>48</v>
      </c>
      <c r="D378" s="467" t="s">
        <v>528</v>
      </c>
      <c r="E378" s="467" t="s">
        <v>810</v>
      </c>
      <c r="F378" s="467"/>
      <c r="G378" s="467"/>
      <c r="H378" s="484">
        <v>9605</v>
      </c>
      <c r="I378" s="467" t="s">
        <v>1367</v>
      </c>
      <c r="J378" s="484" t="s">
        <v>1301</v>
      </c>
      <c r="K378" s="467" t="s">
        <v>1729</v>
      </c>
      <c r="L378" s="471"/>
      <c r="M378" s="471">
        <v>868</v>
      </c>
      <c r="N378" s="471">
        <v>0</v>
      </c>
      <c r="O378" s="471">
        <f t="shared" si="7"/>
        <v>0</v>
      </c>
      <c r="P378" s="472"/>
    </row>
    <row r="379" spans="1:16" x14ac:dyDescent="0.25">
      <c r="A379" s="467" t="s">
        <v>1349</v>
      </c>
      <c r="B379" s="467" t="s">
        <v>668</v>
      </c>
      <c r="C379" s="467">
        <v>48</v>
      </c>
      <c r="D379" s="467" t="s">
        <v>528</v>
      </c>
      <c r="E379" s="467" t="s">
        <v>810</v>
      </c>
      <c r="F379" s="467"/>
      <c r="G379" s="467"/>
      <c r="H379" s="484">
        <v>9605</v>
      </c>
      <c r="I379" s="467" t="s">
        <v>1367</v>
      </c>
      <c r="J379" s="484" t="s">
        <v>7</v>
      </c>
      <c r="K379" s="467" t="s">
        <v>1733</v>
      </c>
      <c r="L379" s="471"/>
      <c r="M379" s="471">
        <v>0</v>
      </c>
      <c r="N379" s="471">
        <v>0</v>
      </c>
      <c r="O379" s="471">
        <f t="shared" si="7"/>
        <v>0</v>
      </c>
      <c r="P379" s="472"/>
    </row>
    <row r="380" spans="1:16" x14ac:dyDescent="0.25">
      <c r="A380" s="467" t="s">
        <v>1349</v>
      </c>
      <c r="B380" s="467" t="s">
        <v>668</v>
      </c>
      <c r="C380" s="467">
        <v>48</v>
      </c>
      <c r="D380" s="467" t="s">
        <v>528</v>
      </c>
      <c r="E380" s="467" t="s">
        <v>810</v>
      </c>
      <c r="F380" s="467"/>
      <c r="G380" s="467"/>
      <c r="H380" s="484">
        <v>9605</v>
      </c>
      <c r="I380" s="467" t="s">
        <v>1367</v>
      </c>
      <c r="J380" s="484" t="s">
        <v>11</v>
      </c>
      <c r="K380" s="467" t="s">
        <v>1735</v>
      </c>
      <c r="L380" s="471"/>
      <c r="M380" s="471">
        <v>0</v>
      </c>
      <c r="N380" s="471">
        <v>0</v>
      </c>
      <c r="O380" s="471">
        <f t="shared" si="7"/>
        <v>0</v>
      </c>
      <c r="P380" s="472"/>
    </row>
    <row r="381" spans="1:16" x14ac:dyDescent="0.25">
      <c r="A381" s="467" t="s">
        <v>1349</v>
      </c>
      <c r="B381" s="467" t="s">
        <v>668</v>
      </c>
      <c r="C381" s="467">
        <v>48</v>
      </c>
      <c r="D381" s="467" t="s">
        <v>528</v>
      </c>
      <c r="E381" s="467" t="s">
        <v>810</v>
      </c>
      <c r="F381" s="467"/>
      <c r="G381" s="467"/>
      <c r="H381" s="484">
        <v>9629</v>
      </c>
      <c r="I381" s="467" t="s">
        <v>1368</v>
      </c>
      <c r="J381" s="484" t="s">
        <v>218</v>
      </c>
      <c r="K381" s="467" t="s">
        <v>1725</v>
      </c>
      <c r="L381" s="471"/>
      <c r="M381" s="471">
        <v>0</v>
      </c>
      <c r="N381" s="471">
        <v>0</v>
      </c>
      <c r="O381" s="471">
        <f t="shared" si="7"/>
        <v>0</v>
      </c>
      <c r="P381" s="472"/>
    </row>
    <row r="382" spans="1:16" x14ac:dyDescent="0.25">
      <c r="A382" s="467" t="s">
        <v>1349</v>
      </c>
      <c r="B382" s="467" t="s">
        <v>668</v>
      </c>
      <c r="C382" s="467">
        <v>48</v>
      </c>
      <c r="D382" s="467" t="s">
        <v>528</v>
      </c>
      <c r="E382" s="467" t="s">
        <v>810</v>
      </c>
      <c r="F382" s="467"/>
      <c r="G382" s="467"/>
      <c r="H382" s="484">
        <v>9629</v>
      </c>
      <c r="I382" s="467" t="s">
        <v>1368</v>
      </c>
      <c r="J382" s="484" t="s">
        <v>365</v>
      </c>
      <c r="K382" s="467" t="s">
        <v>1726</v>
      </c>
      <c r="L382" s="471"/>
      <c r="M382" s="471">
        <v>0</v>
      </c>
      <c r="N382" s="471">
        <v>0</v>
      </c>
      <c r="O382" s="471">
        <f t="shared" si="7"/>
        <v>0</v>
      </c>
      <c r="P382" s="472"/>
    </row>
    <row r="383" spans="1:16" x14ac:dyDescent="0.25">
      <c r="A383" s="467" t="s">
        <v>1349</v>
      </c>
      <c r="B383" s="467" t="s">
        <v>668</v>
      </c>
      <c r="C383" s="467">
        <v>48</v>
      </c>
      <c r="D383" s="467" t="s">
        <v>528</v>
      </c>
      <c r="E383" s="467" t="s">
        <v>810</v>
      </c>
      <c r="F383" s="467"/>
      <c r="G383" s="467"/>
      <c r="H383" s="484">
        <v>9629</v>
      </c>
      <c r="I383" s="467" t="s">
        <v>1368</v>
      </c>
      <c r="J383" s="484" t="s">
        <v>367</v>
      </c>
      <c r="K383" s="467" t="s">
        <v>1727</v>
      </c>
      <c r="L383" s="471"/>
      <c r="M383" s="471">
        <v>0</v>
      </c>
      <c r="N383" s="471">
        <v>0</v>
      </c>
      <c r="O383" s="471">
        <f t="shared" si="7"/>
        <v>0</v>
      </c>
      <c r="P383" s="472"/>
    </row>
    <row r="384" spans="1:16" x14ac:dyDescent="0.25">
      <c r="A384" s="467" t="s">
        <v>1349</v>
      </c>
      <c r="B384" s="467" t="s">
        <v>668</v>
      </c>
      <c r="C384" s="467">
        <v>48</v>
      </c>
      <c r="D384" s="467" t="s">
        <v>528</v>
      </c>
      <c r="E384" s="467" t="s">
        <v>810</v>
      </c>
      <c r="F384" s="467"/>
      <c r="G384" s="467"/>
      <c r="H384" s="484">
        <v>9629</v>
      </c>
      <c r="I384" s="467" t="s">
        <v>1368</v>
      </c>
      <c r="J384" s="484" t="s">
        <v>3</v>
      </c>
      <c r="K384" s="467" t="s">
        <v>1728</v>
      </c>
      <c r="L384" s="471"/>
      <c r="M384" s="471">
        <v>0</v>
      </c>
      <c r="N384" s="471">
        <v>0</v>
      </c>
      <c r="O384" s="471">
        <f t="shared" si="7"/>
        <v>0</v>
      </c>
      <c r="P384" s="472"/>
    </row>
    <row r="385" spans="1:16" x14ac:dyDescent="0.25">
      <c r="A385" s="467" t="s">
        <v>1349</v>
      </c>
      <c r="B385" s="467" t="s">
        <v>668</v>
      </c>
      <c r="C385" s="467">
        <v>48</v>
      </c>
      <c r="D385" s="467" t="s">
        <v>528</v>
      </c>
      <c r="E385" s="467" t="s">
        <v>810</v>
      </c>
      <c r="F385" s="467"/>
      <c r="G385" s="467"/>
      <c r="H385" s="484">
        <v>9629</v>
      </c>
      <c r="I385" s="467" t="s">
        <v>1368</v>
      </c>
      <c r="J385" s="484" t="s">
        <v>1301</v>
      </c>
      <c r="K385" s="467" t="s">
        <v>1729</v>
      </c>
      <c r="L385" s="471"/>
      <c r="M385" s="471">
        <v>2014</v>
      </c>
      <c r="N385" s="471">
        <v>0</v>
      </c>
      <c r="O385" s="471">
        <f t="shared" si="7"/>
        <v>0</v>
      </c>
      <c r="P385" s="472"/>
    </row>
    <row r="386" spans="1:16" x14ac:dyDescent="0.25">
      <c r="A386" s="467" t="s">
        <v>1349</v>
      </c>
      <c r="B386" s="467" t="s">
        <v>668</v>
      </c>
      <c r="C386" s="467">
        <v>48</v>
      </c>
      <c r="D386" s="467" t="s">
        <v>528</v>
      </c>
      <c r="E386" s="467" t="s">
        <v>810</v>
      </c>
      <c r="F386" s="467"/>
      <c r="G386" s="467"/>
      <c r="H386" s="484">
        <v>9629</v>
      </c>
      <c r="I386" s="467" t="s">
        <v>1368</v>
      </c>
      <c r="J386" s="484" t="s">
        <v>1302</v>
      </c>
      <c r="K386" s="467" t="s">
        <v>1731</v>
      </c>
      <c r="L386" s="471"/>
      <c r="M386" s="471">
        <v>0</v>
      </c>
      <c r="N386" s="471">
        <v>0</v>
      </c>
      <c r="O386" s="471">
        <f t="shared" si="7"/>
        <v>0</v>
      </c>
      <c r="P386" s="472"/>
    </row>
    <row r="387" spans="1:16" x14ac:dyDescent="0.25">
      <c r="A387" s="467" t="s">
        <v>1349</v>
      </c>
      <c r="B387" s="467" t="s">
        <v>668</v>
      </c>
      <c r="C387" s="467">
        <v>48</v>
      </c>
      <c r="D387" s="467" t="s">
        <v>528</v>
      </c>
      <c r="E387" s="467" t="s">
        <v>810</v>
      </c>
      <c r="F387" s="467"/>
      <c r="G387" s="467"/>
      <c r="H387" s="484">
        <v>9629</v>
      </c>
      <c r="I387" s="467" t="s">
        <v>1368</v>
      </c>
      <c r="J387" s="484" t="s">
        <v>1303</v>
      </c>
      <c r="K387" s="467" t="s">
        <v>1732</v>
      </c>
      <c r="L387" s="471"/>
      <c r="M387" s="471">
        <v>2880</v>
      </c>
      <c r="N387" s="471">
        <v>0</v>
      </c>
      <c r="O387" s="471">
        <f t="shared" si="7"/>
        <v>0</v>
      </c>
      <c r="P387" s="472"/>
    </row>
    <row r="388" spans="1:16" x14ac:dyDescent="0.25">
      <c r="A388" s="467" t="s">
        <v>1349</v>
      </c>
      <c r="B388" s="467" t="s">
        <v>668</v>
      </c>
      <c r="C388" s="467">
        <v>48</v>
      </c>
      <c r="D388" s="467" t="s">
        <v>528</v>
      </c>
      <c r="E388" s="467" t="s">
        <v>810</v>
      </c>
      <c r="F388" s="467"/>
      <c r="G388" s="467"/>
      <c r="H388" s="484">
        <v>9629</v>
      </c>
      <c r="I388" s="467" t="s">
        <v>1368</v>
      </c>
      <c r="J388" s="484" t="s">
        <v>7</v>
      </c>
      <c r="K388" s="467" t="s">
        <v>1733</v>
      </c>
      <c r="L388" s="471"/>
      <c r="M388" s="471">
        <v>0</v>
      </c>
      <c r="N388" s="471">
        <v>0</v>
      </c>
      <c r="O388" s="471">
        <f t="shared" si="7"/>
        <v>0</v>
      </c>
      <c r="P388" s="472"/>
    </row>
    <row r="389" spans="1:16" x14ac:dyDescent="0.25">
      <c r="A389" s="467" t="s">
        <v>1349</v>
      </c>
      <c r="B389" s="467" t="s">
        <v>668</v>
      </c>
      <c r="C389" s="467">
        <v>48</v>
      </c>
      <c r="D389" s="467" t="s">
        <v>528</v>
      </c>
      <c r="E389" s="467" t="s">
        <v>810</v>
      </c>
      <c r="F389" s="467"/>
      <c r="G389" s="467"/>
      <c r="H389" s="484">
        <v>9629</v>
      </c>
      <c r="I389" s="467" t="s">
        <v>1368</v>
      </c>
      <c r="J389" s="484" t="s">
        <v>1320</v>
      </c>
      <c r="K389" s="467" t="s">
        <v>1734</v>
      </c>
      <c r="L389" s="471"/>
      <c r="M389" s="471">
        <v>0</v>
      </c>
      <c r="N389" s="471">
        <v>0</v>
      </c>
      <c r="O389" s="471">
        <f t="shared" si="7"/>
        <v>0</v>
      </c>
      <c r="P389" s="472"/>
    </row>
    <row r="390" spans="1:16" x14ac:dyDescent="0.25">
      <c r="A390" s="467" t="s">
        <v>1349</v>
      </c>
      <c r="B390" s="467" t="s">
        <v>668</v>
      </c>
      <c r="C390" s="467">
        <v>48</v>
      </c>
      <c r="D390" s="467" t="s">
        <v>528</v>
      </c>
      <c r="E390" s="467" t="s">
        <v>810</v>
      </c>
      <c r="F390" s="467"/>
      <c r="G390" s="467"/>
      <c r="H390" s="484">
        <v>9629</v>
      </c>
      <c r="I390" s="467" t="s">
        <v>1368</v>
      </c>
      <c r="J390" s="484" t="s">
        <v>11</v>
      </c>
      <c r="K390" s="467" t="s">
        <v>1735</v>
      </c>
      <c r="L390" s="471"/>
      <c r="M390" s="471">
        <v>0</v>
      </c>
      <c r="N390" s="471">
        <v>0</v>
      </c>
      <c r="O390" s="471">
        <f t="shared" si="7"/>
        <v>0</v>
      </c>
      <c r="P390" s="472"/>
    </row>
    <row r="391" spans="1:16" x14ac:dyDescent="0.25">
      <c r="A391" s="467" t="s">
        <v>1349</v>
      </c>
      <c r="B391" s="467" t="s">
        <v>668</v>
      </c>
      <c r="C391" s="467">
        <v>48</v>
      </c>
      <c r="D391" s="467" t="s">
        <v>528</v>
      </c>
      <c r="E391" s="467" t="s">
        <v>810</v>
      </c>
      <c r="F391" s="467"/>
      <c r="G391" s="467"/>
      <c r="H391" s="484">
        <v>9629</v>
      </c>
      <c r="I391" s="467" t="s">
        <v>1368</v>
      </c>
      <c r="J391" s="484" t="s">
        <v>1229</v>
      </c>
      <c r="K391" s="467" t="s">
        <v>1737</v>
      </c>
      <c r="L391" s="471"/>
      <c r="M391" s="471">
        <v>0</v>
      </c>
      <c r="N391" s="471">
        <v>0</v>
      </c>
      <c r="O391" s="471">
        <f t="shared" si="7"/>
        <v>0</v>
      </c>
      <c r="P391" s="472"/>
    </row>
    <row r="392" spans="1:16" x14ac:dyDescent="0.25">
      <c r="A392" s="467" t="s">
        <v>1349</v>
      </c>
      <c r="B392" s="467" t="s">
        <v>668</v>
      </c>
      <c r="C392" s="467">
        <v>48</v>
      </c>
      <c r="D392" s="467" t="s">
        <v>528</v>
      </c>
      <c r="E392" s="467" t="s">
        <v>810</v>
      </c>
      <c r="F392" s="467"/>
      <c r="G392" s="467"/>
      <c r="H392" s="484">
        <v>9630</v>
      </c>
      <c r="I392" s="467" t="s">
        <v>2205</v>
      </c>
      <c r="J392" s="484" t="s">
        <v>1303</v>
      </c>
      <c r="K392" s="467" t="s">
        <v>1732</v>
      </c>
      <c r="L392" s="471"/>
      <c r="M392" s="471">
        <v>0</v>
      </c>
      <c r="N392" s="471">
        <v>0</v>
      </c>
      <c r="O392" s="471">
        <f t="shared" si="7"/>
        <v>0</v>
      </c>
      <c r="P392" s="472"/>
    </row>
    <row r="393" spans="1:16" x14ac:dyDescent="0.25">
      <c r="A393" s="467" t="s">
        <v>1349</v>
      </c>
      <c r="B393" s="467" t="s">
        <v>668</v>
      </c>
      <c r="C393" s="467">
        <v>48</v>
      </c>
      <c r="D393" s="467" t="s">
        <v>528</v>
      </c>
      <c r="E393" s="467" t="s">
        <v>810</v>
      </c>
      <c r="F393" s="467"/>
      <c r="G393" s="467"/>
      <c r="H393" s="484">
        <v>9630</v>
      </c>
      <c r="I393" s="467" t="s">
        <v>2205</v>
      </c>
      <c r="J393" s="484" t="s">
        <v>7</v>
      </c>
      <c r="K393" s="467" t="s">
        <v>1733</v>
      </c>
      <c r="L393" s="471"/>
      <c r="M393" s="471">
        <v>0</v>
      </c>
      <c r="N393" s="471">
        <v>0</v>
      </c>
      <c r="O393" s="471">
        <f t="shared" si="7"/>
        <v>0</v>
      </c>
      <c r="P393" s="472"/>
    </row>
    <row r="394" spans="1:16" x14ac:dyDescent="0.25">
      <c r="A394" s="467" t="s">
        <v>1349</v>
      </c>
      <c r="B394" s="467" t="s">
        <v>668</v>
      </c>
      <c r="C394" s="467">
        <v>48</v>
      </c>
      <c r="D394" s="467" t="s">
        <v>528</v>
      </c>
      <c r="E394" s="467" t="s">
        <v>810</v>
      </c>
      <c r="F394" s="467"/>
      <c r="G394" s="467"/>
      <c r="H394" s="484">
        <v>9647</v>
      </c>
      <c r="I394" s="467" t="s">
        <v>1369</v>
      </c>
      <c r="J394" s="484" t="s">
        <v>365</v>
      </c>
      <c r="K394" s="467" t="s">
        <v>1726</v>
      </c>
      <c r="L394" s="471"/>
      <c r="M394" s="471">
        <v>0</v>
      </c>
      <c r="N394" s="471">
        <v>0</v>
      </c>
      <c r="O394" s="471">
        <f t="shared" si="7"/>
        <v>0</v>
      </c>
      <c r="P394" s="472"/>
    </row>
    <row r="395" spans="1:16" x14ac:dyDescent="0.25">
      <c r="A395" s="467" t="s">
        <v>1349</v>
      </c>
      <c r="B395" s="467" t="s">
        <v>668</v>
      </c>
      <c r="C395" s="467">
        <v>48</v>
      </c>
      <c r="D395" s="467" t="s">
        <v>528</v>
      </c>
      <c r="E395" s="467" t="s">
        <v>810</v>
      </c>
      <c r="F395" s="467"/>
      <c r="G395" s="467"/>
      <c r="H395" s="484">
        <v>9647</v>
      </c>
      <c r="I395" s="467" t="s">
        <v>1369</v>
      </c>
      <c r="J395" s="484" t="s">
        <v>367</v>
      </c>
      <c r="K395" s="467" t="s">
        <v>1727</v>
      </c>
      <c r="L395" s="471"/>
      <c r="M395" s="471">
        <v>0</v>
      </c>
      <c r="N395" s="471">
        <v>0</v>
      </c>
      <c r="O395" s="471">
        <f t="shared" si="7"/>
        <v>0</v>
      </c>
      <c r="P395" s="472"/>
    </row>
    <row r="396" spans="1:16" x14ac:dyDescent="0.25">
      <c r="A396" s="467" t="s">
        <v>1349</v>
      </c>
      <c r="B396" s="467" t="s">
        <v>668</v>
      </c>
      <c r="C396" s="467">
        <v>48</v>
      </c>
      <c r="D396" s="467" t="s">
        <v>528</v>
      </c>
      <c r="E396" s="467" t="s">
        <v>810</v>
      </c>
      <c r="F396" s="467"/>
      <c r="G396" s="467"/>
      <c r="H396" s="484">
        <v>9647</v>
      </c>
      <c r="I396" s="467" t="s">
        <v>1369</v>
      </c>
      <c r="J396" s="484" t="s">
        <v>3</v>
      </c>
      <c r="K396" s="467" t="s">
        <v>1728</v>
      </c>
      <c r="L396" s="471"/>
      <c r="M396" s="471">
        <v>0</v>
      </c>
      <c r="N396" s="471">
        <v>0</v>
      </c>
      <c r="O396" s="471">
        <f t="shared" si="7"/>
        <v>0</v>
      </c>
      <c r="P396" s="472"/>
    </row>
    <row r="397" spans="1:16" x14ac:dyDescent="0.25">
      <c r="A397" s="467" t="s">
        <v>1349</v>
      </c>
      <c r="B397" s="467" t="s">
        <v>668</v>
      </c>
      <c r="C397" s="467">
        <v>48</v>
      </c>
      <c r="D397" s="467" t="s">
        <v>528</v>
      </c>
      <c r="E397" s="467" t="s">
        <v>810</v>
      </c>
      <c r="F397" s="467"/>
      <c r="G397" s="467"/>
      <c r="H397" s="484">
        <v>9647</v>
      </c>
      <c r="I397" s="467" t="s">
        <v>1369</v>
      </c>
      <c r="J397" s="484" t="s">
        <v>1302</v>
      </c>
      <c r="K397" s="467" t="s">
        <v>1731</v>
      </c>
      <c r="L397" s="471"/>
      <c r="M397" s="471">
        <v>0</v>
      </c>
      <c r="N397" s="471">
        <v>0</v>
      </c>
      <c r="O397" s="471">
        <f t="shared" si="7"/>
        <v>0</v>
      </c>
      <c r="P397" s="472"/>
    </row>
    <row r="398" spans="1:16" x14ac:dyDescent="0.25">
      <c r="A398" s="467" t="s">
        <v>1349</v>
      </c>
      <c r="B398" s="467" t="s">
        <v>668</v>
      </c>
      <c r="C398" s="467">
        <v>48</v>
      </c>
      <c r="D398" s="467" t="s">
        <v>528</v>
      </c>
      <c r="E398" s="467" t="s">
        <v>810</v>
      </c>
      <c r="F398" s="467"/>
      <c r="G398" s="467"/>
      <c r="H398" s="484">
        <v>9647</v>
      </c>
      <c r="I398" s="467" t="s">
        <v>1369</v>
      </c>
      <c r="J398" s="484" t="s">
        <v>1303</v>
      </c>
      <c r="K398" s="467" t="s">
        <v>1732</v>
      </c>
      <c r="L398" s="471"/>
      <c r="M398" s="471">
        <v>0</v>
      </c>
      <c r="N398" s="471">
        <v>0</v>
      </c>
      <c r="O398" s="471">
        <f t="shared" si="7"/>
        <v>0</v>
      </c>
      <c r="P398" s="472"/>
    </row>
    <row r="399" spans="1:16" x14ac:dyDescent="0.25">
      <c r="A399" s="467" t="s">
        <v>1349</v>
      </c>
      <c r="B399" s="467" t="s">
        <v>668</v>
      </c>
      <c r="C399" s="467">
        <v>48</v>
      </c>
      <c r="D399" s="467" t="s">
        <v>528</v>
      </c>
      <c r="E399" s="467" t="s">
        <v>810</v>
      </c>
      <c r="F399" s="467"/>
      <c r="G399" s="467"/>
      <c r="H399" s="484">
        <v>9647</v>
      </c>
      <c r="I399" s="467" t="s">
        <v>1369</v>
      </c>
      <c r="J399" s="484" t="s">
        <v>7</v>
      </c>
      <c r="K399" s="467" t="s">
        <v>1733</v>
      </c>
      <c r="L399" s="471"/>
      <c r="M399" s="471">
        <v>0</v>
      </c>
      <c r="N399" s="471">
        <v>0</v>
      </c>
      <c r="O399" s="471">
        <f t="shared" si="7"/>
        <v>0</v>
      </c>
      <c r="P399" s="472"/>
    </row>
    <row r="400" spans="1:16" x14ac:dyDescent="0.25">
      <c r="A400" s="467" t="s">
        <v>1349</v>
      </c>
      <c r="B400" s="467" t="s">
        <v>668</v>
      </c>
      <c r="C400" s="467">
        <v>48</v>
      </c>
      <c r="D400" s="467" t="s">
        <v>528</v>
      </c>
      <c r="E400" s="467" t="s">
        <v>810</v>
      </c>
      <c r="F400" s="467"/>
      <c r="G400" s="467"/>
      <c r="H400" s="484">
        <v>9647</v>
      </c>
      <c r="I400" s="467" t="s">
        <v>1369</v>
      </c>
      <c r="J400" s="484" t="s">
        <v>11</v>
      </c>
      <c r="K400" s="467" t="s">
        <v>1735</v>
      </c>
      <c r="L400" s="471"/>
      <c r="M400" s="471">
        <v>0</v>
      </c>
      <c r="N400" s="471">
        <v>0</v>
      </c>
      <c r="O400" s="471">
        <f t="shared" si="7"/>
        <v>0</v>
      </c>
      <c r="P400" s="472"/>
    </row>
    <row r="401" spans="1:16" x14ac:dyDescent="0.25">
      <c r="A401" s="467" t="s">
        <v>1349</v>
      </c>
      <c r="B401" s="467" t="s">
        <v>668</v>
      </c>
      <c r="C401" s="467">
        <v>48</v>
      </c>
      <c r="D401" s="467" t="s">
        <v>528</v>
      </c>
      <c r="E401" s="467" t="s">
        <v>810</v>
      </c>
      <c r="F401" s="467"/>
      <c r="G401" s="467"/>
      <c r="H401" s="484">
        <v>9647</v>
      </c>
      <c r="I401" s="467" t="s">
        <v>1369</v>
      </c>
      <c r="J401" s="484" t="s">
        <v>1229</v>
      </c>
      <c r="K401" s="467" t="s">
        <v>1737</v>
      </c>
      <c r="L401" s="471"/>
      <c r="M401" s="471">
        <v>0</v>
      </c>
      <c r="N401" s="471">
        <v>0</v>
      </c>
      <c r="O401" s="471">
        <f t="shared" si="7"/>
        <v>0</v>
      </c>
      <c r="P401" s="472"/>
    </row>
    <row r="402" spans="1:16" x14ac:dyDescent="0.25">
      <c r="A402" s="467" t="s">
        <v>1349</v>
      </c>
      <c r="B402" s="467" t="s">
        <v>668</v>
      </c>
      <c r="C402" s="467">
        <v>48</v>
      </c>
      <c r="D402" s="467" t="s">
        <v>528</v>
      </c>
      <c r="E402" s="467" t="s">
        <v>810</v>
      </c>
      <c r="F402" s="467"/>
      <c r="G402" s="467"/>
      <c r="H402" s="484">
        <v>9649</v>
      </c>
      <c r="I402" s="467" t="s">
        <v>1370</v>
      </c>
      <c r="J402" s="484" t="s">
        <v>1301</v>
      </c>
      <c r="K402" s="467" t="s">
        <v>1729</v>
      </c>
      <c r="L402" s="471"/>
      <c r="M402" s="471">
        <v>0</v>
      </c>
      <c r="N402" s="471">
        <v>0</v>
      </c>
      <c r="O402" s="471">
        <f t="shared" si="7"/>
        <v>0</v>
      </c>
      <c r="P402" s="472"/>
    </row>
    <row r="403" spans="1:16" x14ac:dyDescent="0.25">
      <c r="A403" s="467" t="s">
        <v>1349</v>
      </c>
      <c r="B403" s="467" t="s">
        <v>668</v>
      </c>
      <c r="C403" s="467">
        <v>49</v>
      </c>
      <c r="D403" s="467" t="s">
        <v>529</v>
      </c>
      <c r="E403" s="467" t="s">
        <v>810</v>
      </c>
      <c r="F403" s="467"/>
      <c r="G403" s="467"/>
      <c r="H403" s="484">
        <v>9615</v>
      </c>
      <c r="I403" s="467" t="s">
        <v>2204</v>
      </c>
      <c r="J403" s="484" t="s">
        <v>365</v>
      </c>
      <c r="K403" s="467" t="s">
        <v>1726</v>
      </c>
      <c r="L403" s="471"/>
      <c r="M403" s="471">
        <v>0</v>
      </c>
      <c r="N403" s="471">
        <v>0</v>
      </c>
      <c r="O403" s="471">
        <f t="shared" ref="O403:O448" si="8">+L403+N403</f>
        <v>0</v>
      </c>
      <c r="P403" s="472"/>
    </row>
    <row r="404" spans="1:16" x14ac:dyDescent="0.25">
      <c r="A404" s="467" t="s">
        <v>1349</v>
      </c>
      <c r="B404" s="467" t="s">
        <v>668</v>
      </c>
      <c r="C404" s="467">
        <v>49</v>
      </c>
      <c r="D404" s="467" t="s">
        <v>529</v>
      </c>
      <c r="E404" s="467" t="s">
        <v>810</v>
      </c>
      <c r="F404" s="467"/>
      <c r="G404" s="467"/>
      <c r="H404" s="484">
        <v>9615</v>
      </c>
      <c r="I404" s="467" t="s">
        <v>2204</v>
      </c>
      <c r="J404" s="484" t="s">
        <v>367</v>
      </c>
      <c r="K404" s="467" t="s">
        <v>1727</v>
      </c>
      <c r="L404" s="471"/>
      <c r="M404" s="471">
        <v>0</v>
      </c>
      <c r="N404" s="471">
        <v>0</v>
      </c>
      <c r="O404" s="471">
        <f t="shared" si="8"/>
        <v>0</v>
      </c>
      <c r="P404" s="472"/>
    </row>
    <row r="405" spans="1:16" x14ac:dyDescent="0.25">
      <c r="A405" s="467" t="s">
        <v>1349</v>
      </c>
      <c r="B405" s="467" t="s">
        <v>668</v>
      </c>
      <c r="C405" s="467">
        <v>49</v>
      </c>
      <c r="D405" s="467" t="s">
        <v>529</v>
      </c>
      <c r="E405" s="467" t="s">
        <v>810</v>
      </c>
      <c r="F405" s="467"/>
      <c r="G405" s="467"/>
      <c r="H405" s="484">
        <v>9615</v>
      </c>
      <c r="I405" s="467" t="s">
        <v>2204</v>
      </c>
      <c r="J405" s="484" t="s">
        <v>3</v>
      </c>
      <c r="K405" s="467" t="s">
        <v>1728</v>
      </c>
      <c r="L405" s="471"/>
      <c r="M405" s="471">
        <v>0</v>
      </c>
      <c r="N405" s="471">
        <v>0</v>
      </c>
      <c r="O405" s="471">
        <f t="shared" si="8"/>
        <v>0</v>
      </c>
      <c r="P405" s="472"/>
    </row>
    <row r="406" spans="1:16" x14ac:dyDescent="0.25">
      <c r="A406" s="467" t="s">
        <v>1349</v>
      </c>
      <c r="B406" s="467" t="s">
        <v>668</v>
      </c>
      <c r="C406" s="467">
        <v>49</v>
      </c>
      <c r="D406" s="467" t="s">
        <v>529</v>
      </c>
      <c r="E406" s="467" t="s">
        <v>810</v>
      </c>
      <c r="F406" s="467"/>
      <c r="G406" s="467"/>
      <c r="H406" s="484">
        <v>9615</v>
      </c>
      <c r="I406" s="467" t="s">
        <v>2204</v>
      </c>
      <c r="J406" s="484" t="s">
        <v>1302</v>
      </c>
      <c r="K406" s="467" t="s">
        <v>1731</v>
      </c>
      <c r="L406" s="471"/>
      <c r="M406" s="471">
        <v>0</v>
      </c>
      <c r="N406" s="471">
        <v>0</v>
      </c>
      <c r="O406" s="471">
        <f t="shared" si="8"/>
        <v>0</v>
      </c>
      <c r="P406" s="472"/>
    </row>
    <row r="407" spans="1:16" x14ac:dyDescent="0.25">
      <c r="A407" s="467" t="s">
        <v>1349</v>
      </c>
      <c r="B407" s="467" t="s">
        <v>668</v>
      </c>
      <c r="C407" s="467">
        <v>49</v>
      </c>
      <c r="D407" s="467" t="s">
        <v>529</v>
      </c>
      <c r="E407" s="467" t="s">
        <v>810</v>
      </c>
      <c r="F407" s="467"/>
      <c r="G407" s="467"/>
      <c r="H407" s="484">
        <v>9615</v>
      </c>
      <c r="I407" s="467" t="s">
        <v>2204</v>
      </c>
      <c r="J407" s="484" t="s">
        <v>1303</v>
      </c>
      <c r="K407" s="467" t="s">
        <v>1732</v>
      </c>
      <c r="L407" s="471"/>
      <c r="M407" s="471">
        <v>0</v>
      </c>
      <c r="N407" s="471">
        <v>0</v>
      </c>
      <c r="O407" s="471">
        <f t="shared" si="8"/>
        <v>0</v>
      </c>
      <c r="P407" s="472"/>
    </row>
    <row r="408" spans="1:16" x14ac:dyDescent="0.25">
      <c r="A408" s="467" t="s">
        <v>1349</v>
      </c>
      <c r="B408" s="467" t="s">
        <v>668</v>
      </c>
      <c r="C408" s="467">
        <v>49</v>
      </c>
      <c r="D408" s="467" t="s">
        <v>529</v>
      </c>
      <c r="E408" s="467" t="s">
        <v>810</v>
      </c>
      <c r="F408" s="467"/>
      <c r="G408" s="467"/>
      <c r="H408" s="484">
        <v>9615</v>
      </c>
      <c r="I408" s="467" t="s">
        <v>2204</v>
      </c>
      <c r="J408" s="484" t="s">
        <v>7</v>
      </c>
      <c r="K408" s="467" t="s">
        <v>1733</v>
      </c>
      <c r="L408" s="471"/>
      <c r="M408" s="471">
        <v>0</v>
      </c>
      <c r="N408" s="471">
        <v>0</v>
      </c>
      <c r="O408" s="471">
        <f t="shared" si="8"/>
        <v>0</v>
      </c>
      <c r="P408" s="472"/>
    </row>
    <row r="409" spans="1:16" x14ac:dyDescent="0.25">
      <c r="A409" s="467" t="s">
        <v>1349</v>
      </c>
      <c r="B409" s="467" t="s">
        <v>668</v>
      </c>
      <c r="C409" s="467">
        <v>49</v>
      </c>
      <c r="D409" s="467" t="s">
        <v>529</v>
      </c>
      <c r="E409" s="467" t="s">
        <v>810</v>
      </c>
      <c r="F409" s="467"/>
      <c r="G409" s="467"/>
      <c r="H409" s="484">
        <v>9615</v>
      </c>
      <c r="I409" s="467" t="s">
        <v>2204</v>
      </c>
      <c r="J409" s="484" t="s">
        <v>11</v>
      </c>
      <c r="K409" s="467" t="s">
        <v>1735</v>
      </c>
      <c r="L409" s="471"/>
      <c r="M409" s="471">
        <v>0</v>
      </c>
      <c r="N409" s="471">
        <v>0</v>
      </c>
      <c r="O409" s="471">
        <f t="shared" si="8"/>
        <v>0</v>
      </c>
      <c r="P409" s="472"/>
    </row>
    <row r="410" spans="1:16" x14ac:dyDescent="0.25">
      <c r="A410" s="467" t="s">
        <v>1349</v>
      </c>
      <c r="B410" s="467" t="s">
        <v>668</v>
      </c>
      <c r="C410" s="467">
        <v>49</v>
      </c>
      <c r="D410" s="467" t="s">
        <v>529</v>
      </c>
      <c r="E410" s="467" t="s">
        <v>810</v>
      </c>
      <c r="F410" s="467"/>
      <c r="G410" s="467"/>
      <c r="H410" s="484">
        <v>9615</v>
      </c>
      <c r="I410" s="467" t="s">
        <v>2204</v>
      </c>
      <c r="J410" s="484" t="s">
        <v>1229</v>
      </c>
      <c r="K410" s="467" t="s">
        <v>1737</v>
      </c>
      <c r="L410" s="471"/>
      <c r="M410" s="471">
        <v>0</v>
      </c>
      <c r="N410" s="471">
        <v>0</v>
      </c>
      <c r="O410" s="471">
        <f t="shared" si="8"/>
        <v>0</v>
      </c>
      <c r="P410" s="472"/>
    </row>
    <row r="411" spans="1:16" x14ac:dyDescent="0.25">
      <c r="A411" s="467" t="s">
        <v>1349</v>
      </c>
      <c r="B411" s="467" t="s">
        <v>668</v>
      </c>
      <c r="C411" s="467">
        <v>53</v>
      </c>
      <c r="D411" s="467" t="s">
        <v>537</v>
      </c>
      <c r="E411" s="467" t="s">
        <v>913</v>
      </c>
      <c r="F411" s="467"/>
      <c r="G411" s="467"/>
      <c r="H411" s="484">
        <v>9627</v>
      </c>
      <c r="I411" s="467" t="s">
        <v>1381</v>
      </c>
      <c r="J411" s="484" t="s">
        <v>365</v>
      </c>
      <c r="K411" s="467" t="s">
        <v>1726</v>
      </c>
      <c r="L411" s="471"/>
      <c r="M411" s="471">
        <v>0</v>
      </c>
      <c r="N411" s="471">
        <v>0</v>
      </c>
      <c r="O411" s="471">
        <f t="shared" si="8"/>
        <v>0</v>
      </c>
      <c r="P411" s="472"/>
    </row>
    <row r="412" spans="1:16" x14ac:dyDescent="0.25">
      <c r="A412" s="467" t="s">
        <v>1349</v>
      </c>
      <c r="B412" s="467" t="s">
        <v>668</v>
      </c>
      <c r="C412" s="467">
        <v>53</v>
      </c>
      <c r="D412" s="467" t="s">
        <v>537</v>
      </c>
      <c r="E412" s="467" t="s">
        <v>913</v>
      </c>
      <c r="F412" s="467"/>
      <c r="G412" s="467"/>
      <c r="H412" s="484">
        <v>9627</v>
      </c>
      <c r="I412" s="467" t="s">
        <v>1381</v>
      </c>
      <c r="J412" s="484" t="s">
        <v>367</v>
      </c>
      <c r="K412" s="467" t="s">
        <v>1727</v>
      </c>
      <c r="L412" s="471"/>
      <c r="M412" s="471">
        <v>0</v>
      </c>
      <c r="N412" s="471">
        <v>0</v>
      </c>
      <c r="O412" s="471">
        <f t="shared" si="8"/>
        <v>0</v>
      </c>
      <c r="P412" s="472"/>
    </row>
    <row r="413" spans="1:16" x14ac:dyDescent="0.25">
      <c r="A413" s="467" t="s">
        <v>1349</v>
      </c>
      <c r="B413" s="467" t="s">
        <v>668</v>
      </c>
      <c r="C413" s="467">
        <v>53</v>
      </c>
      <c r="D413" s="467" t="s">
        <v>537</v>
      </c>
      <c r="E413" s="467" t="s">
        <v>913</v>
      </c>
      <c r="F413" s="467"/>
      <c r="G413" s="467"/>
      <c r="H413" s="484">
        <v>9627</v>
      </c>
      <c r="I413" s="467" t="s">
        <v>1381</v>
      </c>
      <c r="J413" s="484" t="s">
        <v>3</v>
      </c>
      <c r="K413" s="467" t="s">
        <v>1728</v>
      </c>
      <c r="L413" s="471"/>
      <c r="M413" s="471">
        <v>0</v>
      </c>
      <c r="N413" s="471">
        <v>0</v>
      </c>
      <c r="O413" s="471">
        <f t="shared" si="8"/>
        <v>0</v>
      </c>
      <c r="P413" s="472"/>
    </row>
    <row r="414" spans="1:16" x14ac:dyDescent="0.25">
      <c r="A414" s="467" t="s">
        <v>1349</v>
      </c>
      <c r="B414" s="467" t="s">
        <v>668</v>
      </c>
      <c r="C414" s="467">
        <v>53</v>
      </c>
      <c r="D414" s="467" t="s">
        <v>537</v>
      </c>
      <c r="E414" s="467" t="s">
        <v>913</v>
      </c>
      <c r="F414" s="467"/>
      <c r="G414" s="467"/>
      <c r="H414" s="484">
        <v>9627</v>
      </c>
      <c r="I414" s="467" t="s">
        <v>1381</v>
      </c>
      <c r="J414" s="484" t="s">
        <v>1301</v>
      </c>
      <c r="K414" s="467" t="s">
        <v>1729</v>
      </c>
      <c r="L414" s="471"/>
      <c r="M414" s="471">
        <v>738</v>
      </c>
      <c r="N414" s="471">
        <v>0</v>
      </c>
      <c r="O414" s="471">
        <f t="shared" si="8"/>
        <v>0</v>
      </c>
      <c r="P414" s="472"/>
    </row>
    <row r="415" spans="1:16" x14ac:dyDescent="0.25">
      <c r="A415" s="467" t="s">
        <v>1349</v>
      </c>
      <c r="B415" s="467" t="s">
        <v>668</v>
      </c>
      <c r="C415" s="467">
        <v>53</v>
      </c>
      <c r="D415" s="467" t="s">
        <v>537</v>
      </c>
      <c r="E415" s="467" t="s">
        <v>913</v>
      </c>
      <c r="F415" s="467"/>
      <c r="G415" s="467"/>
      <c r="H415" s="484">
        <v>9627</v>
      </c>
      <c r="I415" s="467" t="s">
        <v>1381</v>
      </c>
      <c r="J415" s="484" t="s">
        <v>1302</v>
      </c>
      <c r="K415" s="467" t="s">
        <v>1731</v>
      </c>
      <c r="L415" s="471"/>
      <c r="M415" s="471">
        <v>0</v>
      </c>
      <c r="N415" s="471">
        <v>0</v>
      </c>
      <c r="O415" s="471">
        <f t="shared" si="8"/>
        <v>0</v>
      </c>
      <c r="P415" s="472"/>
    </row>
    <row r="416" spans="1:16" x14ac:dyDescent="0.25">
      <c r="A416" s="467" t="s">
        <v>1349</v>
      </c>
      <c r="B416" s="467" t="s">
        <v>668</v>
      </c>
      <c r="C416" s="467">
        <v>53</v>
      </c>
      <c r="D416" s="467" t="s">
        <v>537</v>
      </c>
      <c r="E416" s="467" t="s">
        <v>913</v>
      </c>
      <c r="F416" s="467"/>
      <c r="G416" s="467"/>
      <c r="H416" s="484">
        <v>9627</v>
      </c>
      <c r="I416" s="467" t="s">
        <v>1381</v>
      </c>
      <c r="J416" s="484" t="s">
        <v>1303</v>
      </c>
      <c r="K416" s="467" t="s">
        <v>1732</v>
      </c>
      <c r="L416" s="471"/>
      <c r="M416" s="471">
        <v>4320</v>
      </c>
      <c r="N416" s="471">
        <v>0</v>
      </c>
      <c r="O416" s="471">
        <f t="shared" si="8"/>
        <v>0</v>
      </c>
      <c r="P416" s="472"/>
    </row>
    <row r="417" spans="1:16" x14ac:dyDescent="0.25">
      <c r="A417" s="467" t="s">
        <v>1349</v>
      </c>
      <c r="B417" s="467" t="s">
        <v>668</v>
      </c>
      <c r="C417" s="467">
        <v>53</v>
      </c>
      <c r="D417" s="467" t="s">
        <v>537</v>
      </c>
      <c r="E417" s="467" t="s">
        <v>913</v>
      </c>
      <c r="F417" s="467"/>
      <c r="G417" s="467"/>
      <c r="H417" s="484">
        <v>9627</v>
      </c>
      <c r="I417" s="467" t="s">
        <v>1381</v>
      </c>
      <c r="J417" s="484" t="s">
        <v>7</v>
      </c>
      <c r="K417" s="467" t="s">
        <v>1733</v>
      </c>
      <c r="L417" s="471"/>
      <c r="M417" s="471">
        <v>0</v>
      </c>
      <c r="N417" s="471">
        <v>0</v>
      </c>
      <c r="O417" s="471">
        <f t="shared" si="8"/>
        <v>0</v>
      </c>
      <c r="P417" s="472"/>
    </row>
    <row r="418" spans="1:16" x14ac:dyDescent="0.25">
      <c r="A418" s="467" t="s">
        <v>1349</v>
      </c>
      <c r="B418" s="467" t="s">
        <v>668</v>
      </c>
      <c r="C418" s="467">
        <v>53</v>
      </c>
      <c r="D418" s="467" t="s">
        <v>537</v>
      </c>
      <c r="E418" s="467" t="s">
        <v>913</v>
      </c>
      <c r="F418" s="467"/>
      <c r="G418" s="467"/>
      <c r="H418" s="484">
        <v>9627</v>
      </c>
      <c r="I418" s="467" t="s">
        <v>1381</v>
      </c>
      <c r="J418" s="484" t="s">
        <v>1320</v>
      </c>
      <c r="K418" s="467" t="s">
        <v>1734</v>
      </c>
      <c r="L418" s="471"/>
      <c r="M418" s="471">
        <v>0</v>
      </c>
      <c r="N418" s="471">
        <v>0</v>
      </c>
      <c r="O418" s="471">
        <f t="shared" si="8"/>
        <v>0</v>
      </c>
      <c r="P418" s="472"/>
    </row>
    <row r="419" spans="1:16" x14ac:dyDescent="0.25">
      <c r="A419" s="467" t="s">
        <v>1349</v>
      </c>
      <c r="B419" s="467" t="s">
        <v>668</v>
      </c>
      <c r="C419" s="467">
        <v>53</v>
      </c>
      <c r="D419" s="467" t="s">
        <v>537</v>
      </c>
      <c r="E419" s="467" t="s">
        <v>913</v>
      </c>
      <c r="F419" s="467"/>
      <c r="G419" s="467"/>
      <c r="H419" s="484">
        <v>9627</v>
      </c>
      <c r="I419" s="467" t="s">
        <v>1381</v>
      </c>
      <c r="J419" s="484" t="s">
        <v>11</v>
      </c>
      <c r="K419" s="467" t="s">
        <v>1735</v>
      </c>
      <c r="L419" s="471"/>
      <c r="M419" s="471">
        <v>0</v>
      </c>
      <c r="N419" s="471">
        <v>0</v>
      </c>
      <c r="O419" s="471">
        <f t="shared" si="8"/>
        <v>0</v>
      </c>
      <c r="P419" s="472"/>
    </row>
    <row r="420" spans="1:16" x14ac:dyDescent="0.25">
      <c r="A420" s="467" t="s">
        <v>1349</v>
      </c>
      <c r="B420" s="467" t="s">
        <v>668</v>
      </c>
      <c r="C420" s="467">
        <v>53</v>
      </c>
      <c r="D420" s="467" t="s">
        <v>537</v>
      </c>
      <c r="E420" s="467" t="s">
        <v>913</v>
      </c>
      <c r="F420" s="467"/>
      <c r="G420" s="467"/>
      <c r="H420" s="484">
        <v>9627</v>
      </c>
      <c r="I420" s="467" t="s">
        <v>1381</v>
      </c>
      <c r="J420" s="484" t="s">
        <v>1229</v>
      </c>
      <c r="K420" s="467" t="s">
        <v>1737</v>
      </c>
      <c r="L420" s="471"/>
      <c r="M420" s="471">
        <v>0</v>
      </c>
      <c r="N420" s="471">
        <v>0</v>
      </c>
      <c r="O420" s="471">
        <f t="shared" si="8"/>
        <v>0</v>
      </c>
      <c r="P420" s="472"/>
    </row>
    <row r="421" spans="1:16" x14ac:dyDescent="0.25">
      <c r="A421" s="467" t="s">
        <v>1349</v>
      </c>
      <c r="B421" s="467" t="s">
        <v>668</v>
      </c>
      <c r="C421" s="467">
        <v>54</v>
      </c>
      <c r="D421" s="467" t="s">
        <v>789</v>
      </c>
      <c r="E421" s="467" t="s">
        <v>1295</v>
      </c>
      <c r="F421" s="467"/>
      <c r="G421" s="467"/>
      <c r="H421" s="484">
        <v>9626</v>
      </c>
      <c r="I421" s="467" t="s">
        <v>1351</v>
      </c>
      <c r="J421" s="484" t="s">
        <v>365</v>
      </c>
      <c r="K421" s="467" t="s">
        <v>1726</v>
      </c>
      <c r="L421" s="471"/>
      <c r="M421" s="471">
        <v>0</v>
      </c>
      <c r="N421" s="471">
        <v>0</v>
      </c>
      <c r="O421" s="471">
        <f t="shared" si="8"/>
        <v>0</v>
      </c>
      <c r="P421" s="472"/>
    </row>
    <row r="422" spans="1:16" x14ac:dyDescent="0.25">
      <c r="A422" s="467" t="s">
        <v>1349</v>
      </c>
      <c r="B422" s="467" t="s">
        <v>668</v>
      </c>
      <c r="C422" s="467">
        <v>54</v>
      </c>
      <c r="D422" s="467" t="s">
        <v>789</v>
      </c>
      <c r="E422" s="467" t="s">
        <v>1295</v>
      </c>
      <c r="F422" s="467"/>
      <c r="G422" s="467"/>
      <c r="H422" s="484">
        <v>9626</v>
      </c>
      <c r="I422" s="467" t="s">
        <v>1351</v>
      </c>
      <c r="J422" s="484" t="s">
        <v>367</v>
      </c>
      <c r="K422" s="467" t="s">
        <v>1727</v>
      </c>
      <c r="L422" s="471"/>
      <c r="M422" s="471">
        <v>0</v>
      </c>
      <c r="N422" s="471">
        <v>0</v>
      </c>
      <c r="O422" s="471">
        <f t="shared" si="8"/>
        <v>0</v>
      </c>
      <c r="P422" s="472"/>
    </row>
    <row r="423" spans="1:16" x14ac:dyDescent="0.25">
      <c r="A423" s="467" t="s">
        <v>1349</v>
      </c>
      <c r="B423" s="467" t="s">
        <v>668</v>
      </c>
      <c r="C423" s="467">
        <v>54</v>
      </c>
      <c r="D423" s="467" t="s">
        <v>789</v>
      </c>
      <c r="E423" s="467" t="s">
        <v>1295</v>
      </c>
      <c r="F423" s="467"/>
      <c r="G423" s="467"/>
      <c r="H423" s="484">
        <v>9626</v>
      </c>
      <c r="I423" s="467" t="s">
        <v>1351</v>
      </c>
      <c r="J423" s="484" t="s">
        <v>3</v>
      </c>
      <c r="K423" s="467" t="s">
        <v>1728</v>
      </c>
      <c r="L423" s="471"/>
      <c r="M423" s="471">
        <v>0</v>
      </c>
      <c r="N423" s="471">
        <v>0</v>
      </c>
      <c r="O423" s="471">
        <f t="shared" si="8"/>
        <v>0</v>
      </c>
      <c r="P423" s="472"/>
    </row>
    <row r="424" spans="1:16" x14ac:dyDescent="0.25">
      <c r="A424" s="467" t="s">
        <v>1349</v>
      </c>
      <c r="B424" s="467" t="s">
        <v>668</v>
      </c>
      <c r="C424" s="467">
        <v>54</v>
      </c>
      <c r="D424" s="467" t="s">
        <v>789</v>
      </c>
      <c r="E424" s="467" t="s">
        <v>1295</v>
      </c>
      <c r="F424" s="467"/>
      <c r="G424" s="467"/>
      <c r="H424" s="484">
        <v>9626</v>
      </c>
      <c r="I424" s="467" t="s">
        <v>1351</v>
      </c>
      <c r="J424" s="484" t="s">
        <v>1301</v>
      </c>
      <c r="K424" s="467" t="s">
        <v>1729</v>
      </c>
      <c r="L424" s="471"/>
      <c r="M424" s="471">
        <v>828</v>
      </c>
      <c r="N424" s="471">
        <v>0</v>
      </c>
      <c r="O424" s="471">
        <f t="shared" si="8"/>
        <v>0</v>
      </c>
      <c r="P424" s="472"/>
    </row>
    <row r="425" spans="1:16" x14ac:dyDescent="0.25">
      <c r="A425" s="467" t="s">
        <v>1349</v>
      </c>
      <c r="B425" s="467" t="s">
        <v>668</v>
      </c>
      <c r="C425" s="467">
        <v>54</v>
      </c>
      <c r="D425" s="467" t="s">
        <v>789</v>
      </c>
      <c r="E425" s="467" t="s">
        <v>1295</v>
      </c>
      <c r="F425" s="467"/>
      <c r="G425" s="467"/>
      <c r="H425" s="484">
        <v>9626</v>
      </c>
      <c r="I425" s="467" t="s">
        <v>1351</v>
      </c>
      <c r="J425" s="484" t="s">
        <v>1302</v>
      </c>
      <c r="K425" s="467" t="s">
        <v>1731</v>
      </c>
      <c r="L425" s="471"/>
      <c r="M425" s="471">
        <v>0</v>
      </c>
      <c r="N425" s="471">
        <v>0</v>
      </c>
      <c r="O425" s="471">
        <f t="shared" si="8"/>
        <v>0</v>
      </c>
      <c r="P425" s="472"/>
    </row>
    <row r="426" spans="1:16" x14ac:dyDescent="0.25">
      <c r="A426" s="467" t="s">
        <v>1349</v>
      </c>
      <c r="B426" s="467" t="s">
        <v>668</v>
      </c>
      <c r="C426" s="467">
        <v>54</v>
      </c>
      <c r="D426" s="467" t="s">
        <v>789</v>
      </c>
      <c r="E426" s="467" t="s">
        <v>1295</v>
      </c>
      <c r="F426" s="467"/>
      <c r="G426" s="467"/>
      <c r="H426" s="484">
        <v>9626</v>
      </c>
      <c r="I426" s="467" t="s">
        <v>1351</v>
      </c>
      <c r="J426" s="484" t="s">
        <v>1303</v>
      </c>
      <c r="K426" s="467" t="s">
        <v>1732</v>
      </c>
      <c r="L426" s="471"/>
      <c r="M426" s="471">
        <v>4320</v>
      </c>
      <c r="N426" s="471">
        <v>0</v>
      </c>
      <c r="O426" s="471">
        <f t="shared" si="8"/>
        <v>0</v>
      </c>
      <c r="P426" s="472"/>
    </row>
    <row r="427" spans="1:16" x14ac:dyDescent="0.25">
      <c r="A427" s="467" t="s">
        <v>1349</v>
      </c>
      <c r="B427" s="467" t="s">
        <v>668</v>
      </c>
      <c r="C427" s="467">
        <v>54</v>
      </c>
      <c r="D427" s="467" t="s">
        <v>789</v>
      </c>
      <c r="E427" s="467" t="s">
        <v>1295</v>
      </c>
      <c r="F427" s="467"/>
      <c r="G427" s="467"/>
      <c r="H427" s="484">
        <v>9626</v>
      </c>
      <c r="I427" s="467" t="s">
        <v>1351</v>
      </c>
      <c r="J427" s="484" t="s">
        <v>7</v>
      </c>
      <c r="K427" s="467" t="s">
        <v>1733</v>
      </c>
      <c r="L427" s="471"/>
      <c r="M427" s="471">
        <v>0</v>
      </c>
      <c r="N427" s="471">
        <v>0</v>
      </c>
      <c r="O427" s="471">
        <f t="shared" si="8"/>
        <v>0</v>
      </c>
      <c r="P427" s="472"/>
    </row>
    <row r="428" spans="1:16" x14ac:dyDescent="0.25">
      <c r="A428" s="467" t="s">
        <v>1349</v>
      </c>
      <c r="B428" s="467" t="s">
        <v>668</v>
      </c>
      <c r="C428" s="467">
        <v>54</v>
      </c>
      <c r="D428" s="467" t="s">
        <v>789</v>
      </c>
      <c r="E428" s="467" t="s">
        <v>1295</v>
      </c>
      <c r="F428" s="467"/>
      <c r="G428" s="467"/>
      <c r="H428" s="484">
        <v>9626</v>
      </c>
      <c r="I428" s="467" t="s">
        <v>1351</v>
      </c>
      <c r="J428" s="484" t="s">
        <v>1320</v>
      </c>
      <c r="K428" s="467" t="s">
        <v>1734</v>
      </c>
      <c r="L428" s="471"/>
      <c r="M428" s="471">
        <v>0</v>
      </c>
      <c r="N428" s="471">
        <v>0</v>
      </c>
      <c r="O428" s="471">
        <f t="shared" si="8"/>
        <v>0</v>
      </c>
      <c r="P428" s="472"/>
    </row>
    <row r="429" spans="1:16" x14ac:dyDescent="0.25">
      <c r="A429" s="467" t="s">
        <v>1349</v>
      </c>
      <c r="B429" s="467" t="s">
        <v>668</v>
      </c>
      <c r="C429" s="467">
        <v>54</v>
      </c>
      <c r="D429" s="467" t="s">
        <v>789</v>
      </c>
      <c r="E429" s="467" t="s">
        <v>1295</v>
      </c>
      <c r="F429" s="467"/>
      <c r="G429" s="467"/>
      <c r="H429" s="484">
        <v>9626</v>
      </c>
      <c r="I429" s="467" t="s">
        <v>1351</v>
      </c>
      <c r="J429" s="484" t="s">
        <v>11</v>
      </c>
      <c r="K429" s="467" t="s">
        <v>1735</v>
      </c>
      <c r="L429" s="471"/>
      <c r="M429" s="471">
        <v>0</v>
      </c>
      <c r="N429" s="471">
        <v>0</v>
      </c>
      <c r="O429" s="471">
        <f t="shared" si="8"/>
        <v>0</v>
      </c>
      <c r="P429" s="472"/>
    </row>
    <row r="430" spans="1:16" x14ac:dyDescent="0.25">
      <c r="A430" s="467" t="s">
        <v>1349</v>
      </c>
      <c r="B430" s="467" t="s">
        <v>668</v>
      </c>
      <c r="C430" s="467">
        <v>54</v>
      </c>
      <c r="D430" s="467" t="s">
        <v>789</v>
      </c>
      <c r="E430" s="467" t="s">
        <v>1295</v>
      </c>
      <c r="F430" s="467"/>
      <c r="G430" s="467"/>
      <c r="H430" s="484">
        <v>9626</v>
      </c>
      <c r="I430" s="467" t="s">
        <v>1351</v>
      </c>
      <c r="J430" s="484" t="s">
        <v>1229</v>
      </c>
      <c r="K430" s="467" t="s">
        <v>1737</v>
      </c>
      <c r="L430" s="471"/>
      <c r="M430" s="471">
        <v>0</v>
      </c>
      <c r="N430" s="471">
        <v>0</v>
      </c>
      <c r="O430" s="471">
        <f t="shared" si="8"/>
        <v>0</v>
      </c>
      <c r="P430" s="472"/>
    </row>
    <row r="431" spans="1:16" x14ac:dyDescent="0.25">
      <c r="A431" s="467" t="s">
        <v>1349</v>
      </c>
      <c r="B431" s="467" t="s">
        <v>668</v>
      </c>
      <c r="C431" s="467">
        <v>55</v>
      </c>
      <c r="D431" s="467" t="s">
        <v>629</v>
      </c>
      <c r="E431" s="467" t="s">
        <v>1074</v>
      </c>
      <c r="F431" s="467"/>
      <c r="G431" s="467"/>
      <c r="H431" s="484">
        <v>9634</v>
      </c>
      <c r="I431" s="467" t="s">
        <v>1350</v>
      </c>
      <c r="J431" s="484" t="s">
        <v>365</v>
      </c>
      <c r="K431" s="467" t="s">
        <v>1726</v>
      </c>
      <c r="L431" s="471"/>
      <c r="M431" s="471">
        <v>0</v>
      </c>
      <c r="N431" s="471">
        <v>0</v>
      </c>
      <c r="O431" s="471">
        <f t="shared" si="8"/>
        <v>0</v>
      </c>
      <c r="P431" s="472"/>
    </row>
    <row r="432" spans="1:16" x14ac:dyDescent="0.25">
      <c r="A432" s="467" t="s">
        <v>1349</v>
      </c>
      <c r="B432" s="467" t="s">
        <v>668</v>
      </c>
      <c r="C432" s="467">
        <v>55</v>
      </c>
      <c r="D432" s="467" t="s">
        <v>629</v>
      </c>
      <c r="E432" s="467" t="s">
        <v>1074</v>
      </c>
      <c r="F432" s="467"/>
      <c r="G432" s="467"/>
      <c r="H432" s="484">
        <v>9634</v>
      </c>
      <c r="I432" s="467" t="s">
        <v>1350</v>
      </c>
      <c r="J432" s="484" t="s">
        <v>367</v>
      </c>
      <c r="K432" s="467" t="s">
        <v>1727</v>
      </c>
      <c r="L432" s="471"/>
      <c r="M432" s="471">
        <v>0</v>
      </c>
      <c r="N432" s="471">
        <v>0</v>
      </c>
      <c r="O432" s="471">
        <f t="shared" si="8"/>
        <v>0</v>
      </c>
      <c r="P432" s="472"/>
    </row>
    <row r="433" spans="1:16" x14ac:dyDescent="0.25">
      <c r="A433" s="467" t="s">
        <v>1349</v>
      </c>
      <c r="B433" s="467" t="s">
        <v>668</v>
      </c>
      <c r="C433" s="467">
        <v>55</v>
      </c>
      <c r="D433" s="467" t="s">
        <v>629</v>
      </c>
      <c r="E433" s="467" t="s">
        <v>1074</v>
      </c>
      <c r="F433" s="467"/>
      <c r="G433" s="467"/>
      <c r="H433" s="484">
        <v>9634</v>
      </c>
      <c r="I433" s="467" t="s">
        <v>1350</v>
      </c>
      <c r="J433" s="484" t="s">
        <v>3</v>
      </c>
      <c r="K433" s="467" t="s">
        <v>1728</v>
      </c>
      <c r="L433" s="471"/>
      <c r="M433" s="471">
        <v>0</v>
      </c>
      <c r="N433" s="471">
        <v>0</v>
      </c>
      <c r="O433" s="471">
        <f t="shared" si="8"/>
        <v>0</v>
      </c>
      <c r="P433" s="472"/>
    </row>
    <row r="434" spans="1:16" x14ac:dyDescent="0.25">
      <c r="A434" s="467" t="s">
        <v>1349</v>
      </c>
      <c r="B434" s="467" t="s">
        <v>668</v>
      </c>
      <c r="C434" s="467">
        <v>55</v>
      </c>
      <c r="D434" s="467" t="s">
        <v>629</v>
      </c>
      <c r="E434" s="467" t="s">
        <v>1074</v>
      </c>
      <c r="F434" s="467"/>
      <c r="G434" s="467"/>
      <c r="H434" s="484">
        <v>9634</v>
      </c>
      <c r="I434" s="467" t="s">
        <v>1350</v>
      </c>
      <c r="J434" s="484" t="s">
        <v>1302</v>
      </c>
      <c r="K434" s="467" t="s">
        <v>1731</v>
      </c>
      <c r="L434" s="471"/>
      <c r="M434" s="471">
        <v>0</v>
      </c>
      <c r="N434" s="471">
        <v>0</v>
      </c>
      <c r="O434" s="471">
        <f t="shared" si="8"/>
        <v>0</v>
      </c>
      <c r="P434" s="472"/>
    </row>
    <row r="435" spans="1:16" x14ac:dyDescent="0.25">
      <c r="A435" s="467" t="s">
        <v>1349</v>
      </c>
      <c r="B435" s="467" t="s">
        <v>668</v>
      </c>
      <c r="C435" s="467">
        <v>55</v>
      </c>
      <c r="D435" s="467" t="s">
        <v>629</v>
      </c>
      <c r="E435" s="467" t="s">
        <v>1074</v>
      </c>
      <c r="F435" s="467"/>
      <c r="G435" s="467"/>
      <c r="H435" s="484">
        <v>9634</v>
      </c>
      <c r="I435" s="467" t="s">
        <v>1350</v>
      </c>
      <c r="J435" s="484" t="s">
        <v>1303</v>
      </c>
      <c r="K435" s="467" t="s">
        <v>1732</v>
      </c>
      <c r="L435" s="471"/>
      <c r="M435" s="471">
        <v>600</v>
      </c>
      <c r="N435" s="471">
        <v>0</v>
      </c>
      <c r="O435" s="471">
        <f t="shared" si="8"/>
        <v>0</v>
      </c>
      <c r="P435" s="472"/>
    </row>
    <row r="436" spans="1:16" x14ac:dyDescent="0.25">
      <c r="A436" s="467" t="s">
        <v>1349</v>
      </c>
      <c r="B436" s="467" t="s">
        <v>668</v>
      </c>
      <c r="C436" s="467">
        <v>55</v>
      </c>
      <c r="D436" s="467" t="s">
        <v>629</v>
      </c>
      <c r="E436" s="467" t="s">
        <v>1074</v>
      </c>
      <c r="F436" s="467"/>
      <c r="G436" s="467"/>
      <c r="H436" s="484">
        <v>9634</v>
      </c>
      <c r="I436" s="467" t="s">
        <v>1350</v>
      </c>
      <c r="J436" s="484" t="s">
        <v>7</v>
      </c>
      <c r="K436" s="467" t="s">
        <v>1733</v>
      </c>
      <c r="L436" s="471"/>
      <c r="M436" s="471">
        <v>0</v>
      </c>
      <c r="N436" s="471">
        <v>0</v>
      </c>
      <c r="O436" s="471">
        <f t="shared" si="8"/>
        <v>0</v>
      </c>
      <c r="P436" s="472"/>
    </row>
    <row r="437" spans="1:16" x14ac:dyDescent="0.25">
      <c r="A437" s="467" t="s">
        <v>1349</v>
      </c>
      <c r="B437" s="467" t="s">
        <v>668</v>
      </c>
      <c r="C437" s="467">
        <v>55</v>
      </c>
      <c r="D437" s="467" t="s">
        <v>629</v>
      </c>
      <c r="E437" s="467" t="s">
        <v>1074</v>
      </c>
      <c r="F437" s="467"/>
      <c r="G437" s="467"/>
      <c r="H437" s="484">
        <v>9634</v>
      </c>
      <c r="I437" s="467" t="s">
        <v>1350</v>
      </c>
      <c r="J437" s="484" t="s">
        <v>11</v>
      </c>
      <c r="K437" s="467" t="s">
        <v>1735</v>
      </c>
      <c r="L437" s="471"/>
      <c r="M437" s="471">
        <v>0</v>
      </c>
      <c r="N437" s="471">
        <v>0</v>
      </c>
      <c r="O437" s="471">
        <f t="shared" si="8"/>
        <v>0</v>
      </c>
      <c r="P437" s="472"/>
    </row>
    <row r="438" spans="1:16" x14ac:dyDescent="0.25">
      <c r="A438" s="467" t="s">
        <v>1349</v>
      </c>
      <c r="B438" s="467" t="s">
        <v>668</v>
      </c>
      <c r="C438" s="467">
        <v>55</v>
      </c>
      <c r="D438" s="467" t="s">
        <v>629</v>
      </c>
      <c r="E438" s="467" t="s">
        <v>1074</v>
      </c>
      <c r="F438" s="467"/>
      <c r="G438" s="467"/>
      <c r="H438" s="484">
        <v>9634</v>
      </c>
      <c r="I438" s="467" t="s">
        <v>1350</v>
      </c>
      <c r="J438" s="484" t="s">
        <v>1317</v>
      </c>
      <c r="K438" s="467" t="s">
        <v>1736</v>
      </c>
      <c r="L438" s="471"/>
      <c r="M438" s="471">
        <v>0</v>
      </c>
      <c r="N438" s="471">
        <v>0</v>
      </c>
      <c r="O438" s="471">
        <f t="shared" si="8"/>
        <v>0</v>
      </c>
      <c r="P438" s="472"/>
    </row>
    <row r="439" spans="1:16" x14ac:dyDescent="0.25">
      <c r="A439" s="467" t="s">
        <v>1349</v>
      </c>
      <c r="B439" s="467" t="s">
        <v>668</v>
      </c>
      <c r="C439" s="467">
        <v>55</v>
      </c>
      <c r="D439" s="467" t="s">
        <v>629</v>
      </c>
      <c r="E439" s="467" t="s">
        <v>1074</v>
      </c>
      <c r="F439" s="467"/>
      <c r="G439" s="467"/>
      <c r="H439" s="484">
        <v>9634</v>
      </c>
      <c r="I439" s="467" t="s">
        <v>1350</v>
      </c>
      <c r="J439" s="484" t="s">
        <v>1229</v>
      </c>
      <c r="K439" s="467" t="s">
        <v>1737</v>
      </c>
      <c r="L439" s="471"/>
      <c r="M439" s="471">
        <v>0</v>
      </c>
      <c r="N439" s="471">
        <v>0</v>
      </c>
      <c r="O439" s="471">
        <f t="shared" si="8"/>
        <v>0</v>
      </c>
      <c r="P439" s="472"/>
    </row>
    <row r="440" spans="1:16" x14ac:dyDescent="0.25">
      <c r="A440" s="467" t="s">
        <v>1349</v>
      </c>
      <c r="B440" s="467" t="s">
        <v>668</v>
      </c>
      <c r="C440" s="467">
        <v>56</v>
      </c>
      <c r="D440" s="467" t="s">
        <v>790</v>
      </c>
      <c r="E440" s="467" t="s">
        <v>770</v>
      </c>
      <c r="F440" s="467"/>
      <c r="G440" s="467"/>
      <c r="H440" s="484">
        <v>9635</v>
      </c>
      <c r="I440" s="467" t="s">
        <v>1354</v>
      </c>
      <c r="J440" s="484" t="s">
        <v>365</v>
      </c>
      <c r="K440" s="467" t="s">
        <v>1726</v>
      </c>
      <c r="L440" s="471"/>
      <c r="M440" s="471">
        <v>0</v>
      </c>
      <c r="N440" s="471">
        <v>0</v>
      </c>
      <c r="O440" s="471">
        <f t="shared" si="8"/>
        <v>0</v>
      </c>
      <c r="P440" s="472"/>
    </row>
    <row r="441" spans="1:16" x14ac:dyDescent="0.25">
      <c r="A441" s="467" t="s">
        <v>1349</v>
      </c>
      <c r="B441" s="467" t="s">
        <v>668</v>
      </c>
      <c r="C441" s="467">
        <v>56</v>
      </c>
      <c r="D441" s="467" t="s">
        <v>790</v>
      </c>
      <c r="E441" s="467" t="s">
        <v>770</v>
      </c>
      <c r="F441" s="467"/>
      <c r="G441" s="467"/>
      <c r="H441" s="484">
        <v>9635</v>
      </c>
      <c r="I441" s="467" t="s">
        <v>1354</v>
      </c>
      <c r="J441" s="484" t="s">
        <v>367</v>
      </c>
      <c r="K441" s="467" t="s">
        <v>1727</v>
      </c>
      <c r="L441" s="471"/>
      <c r="M441" s="471">
        <v>0</v>
      </c>
      <c r="N441" s="471">
        <v>0</v>
      </c>
      <c r="O441" s="471">
        <f t="shared" si="8"/>
        <v>0</v>
      </c>
      <c r="P441" s="472"/>
    </row>
    <row r="442" spans="1:16" x14ac:dyDescent="0.25">
      <c r="A442" s="467" t="s">
        <v>1349</v>
      </c>
      <c r="B442" s="467" t="s">
        <v>668</v>
      </c>
      <c r="C442" s="467">
        <v>56</v>
      </c>
      <c r="D442" s="467" t="s">
        <v>790</v>
      </c>
      <c r="E442" s="467" t="s">
        <v>770</v>
      </c>
      <c r="F442" s="467"/>
      <c r="G442" s="467"/>
      <c r="H442" s="484">
        <v>9635</v>
      </c>
      <c r="I442" s="467" t="s">
        <v>1354</v>
      </c>
      <c r="J442" s="484" t="s">
        <v>3</v>
      </c>
      <c r="K442" s="467" t="s">
        <v>1728</v>
      </c>
      <c r="L442" s="471"/>
      <c r="M442" s="471">
        <v>0</v>
      </c>
      <c r="N442" s="471">
        <v>0</v>
      </c>
      <c r="O442" s="471">
        <f t="shared" si="8"/>
        <v>0</v>
      </c>
      <c r="P442" s="472"/>
    </row>
    <row r="443" spans="1:16" x14ac:dyDescent="0.25">
      <c r="A443" s="467" t="s">
        <v>1349</v>
      </c>
      <c r="B443" s="467" t="s">
        <v>668</v>
      </c>
      <c r="C443" s="467">
        <v>56</v>
      </c>
      <c r="D443" s="467" t="s">
        <v>790</v>
      </c>
      <c r="E443" s="467" t="s">
        <v>770</v>
      </c>
      <c r="F443" s="467"/>
      <c r="G443" s="467"/>
      <c r="H443" s="484">
        <v>9635</v>
      </c>
      <c r="I443" s="467" t="s">
        <v>1354</v>
      </c>
      <c r="J443" s="484" t="s">
        <v>1301</v>
      </c>
      <c r="K443" s="467" t="s">
        <v>1729</v>
      </c>
      <c r="L443" s="471"/>
      <c r="M443" s="471">
        <v>566</v>
      </c>
      <c r="N443" s="471">
        <v>0</v>
      </c>
      <c r="O443" s="471">
        <f t="shared" si="8"/>
        <v>0</v>
      </c>
      <c r="P443" s="472"/>
    </row>
    <row r="444" spans="1:16" x14ac:dyDescent="0.25">
      <c r="A444" s="467" t="s">
        <v>1349</v>
      </c>
      <c r="B444" s="467" t="s">
        <v>668</v>
      </c>
      <c r="C444" s="467">
        <v>56</v>
      </c>
      <c r="D444" s="467" t="s">
        <v>790</v>
      </c>
      <c r="E444" s="467" t="s">
        <v>770</v>
      </c>
      <c r="F444" s="467"/>
      <c r="G444" s="467"/>
      <c r="H444" s="484">
        <v>9635</v>
      </c>
      <c r="I444" s="467" t="s">
        <v>1354</v>
      </c>
      <c r="J444" s="484" t="s">
        <v>1302</v>
      </c>
      <c r="K444" s="467" t="s">
        <v>1731</v>
      </c>
      <c r="L444" s="471"/>
      <c r="M444" s="471">
        <v>0</v>
      </c>
      <c r="N444" s="471">
        <v>0</v>
      </c>
      <c r="O444" s="471">
        <f t="shared" si="8"/>
        <v>0</v>
      </c>
      <c r="P444" s="472"/>
    </row>
    <row r="445" spans="1:16" x14ac:dyDescent="0.25">
      <c r="A445" s="467" t="s">
        <v>1349</v>
      </c>
      <c r="B445" s="467" t="s">
        <v>668</v>
      </c>
      <c r="C445" s="467">
        <v>56</v>
      </c>
      <c r="D445" s="467" t="s">
        <v>790</v>
      </c>
      <c r="E445" s="467" t="s">
        <v>770</v>
      </c>
      <c r="F445" s="467"/>
      <c r="G445" s="467"/>
      <c r="H445" s="484">
        <v>9635</v>
      </c>
      <c r="I445" s="467" t="s">
        <v>1354</v>
      </c>
      <c r="J445" s="484" t="s">
        <v>1303</v>
      </c>
      <c r="K445" s="467" t="s">
        <v>1732</v>
      </c>
      <c r="L445" s="471"/>
      <c r="M445" s="471">
        <v>600</v>
      </c>
      <c r="N445" s="471">
        <v>0</v>
      </c>
      <c r="O445" s="471">
        <f t="shared" si="8"/>
        <v>0</v>
      </c>
      <c r="P445" s="472"/>
    </row>
    <row r="446" spans="1:16" x14ac:dyDescent="0.25">
      <c r="A446" s="467" t="s">
        <v>1349</v>
      </c>
      <c r="B446" s="467" t="s">
        <v>668</v>
      </c>
      <c r="C446" s="467">
        <v>56</v>
      </c>
      <c r="D446" s="467" t="s">
        <v>790</v>
      </c>
      <c r="E446" s="467" t="s">
        <v>770</v>
      </c>
      <c r="F446" s="467"/>
      <c r="G446" s="467"/>
      <c r="H446" s="484">
        <v>9635</v>
      </c>
      <c r="I446" s="467" t="s">
        <v>1354</v>
      </c>
      <c r="J446" s="484" t="s">
        <v>7</v>
      </c>
      <c r="K446" s="467" t="s">
        <v>1733</v>
      </c>
      <c r="L446" s="471"/>
      <c r="M446" s="471">
        <v>0</v>
      </c>
      <c r="N446" s="471">
        <v>0</v>
      </c>
      <c r="O446" s="471">
        <f t="shared" si="8"/>
        <v>0</v>
      </c>
      <c r="P446" s="472"/>
    </row>
    <row r="447" spans="1:16" x14ac:dyDescent="0.25">
      <c r="A447" s="467" t="s">
        <v>1349</v>
      </c>
      <c r="B447" s="467" t="s">
        <v>668</v>
      </c>
      <c r="C447" s="467">
        <v>56</v>
      </c>
      <c r="D447" s="467" t="s">
        <v>790</v>
      </c>
      <c r="E447" s="467" t="s">
        <v>770</v>
      </c>
      <c r="F447" s="467"/>
      <c r="G447" s="467"/>
      <c r="H447" s="484">
        <v>9635</v>
      </c>
      <c r="I447" s="467" t="s">
        <v>1354</v>
      </c>
      <c r="J447" s="484" t="s">
        <v>11</v>
      </c>
      <c r="K447" s="467" t="s">
        <v>1735</v>
      </c>
      <c r="L447" s="471"/>
      <c r="M447" s="471">
        <v>0</v>
      </c>
      <c r="N447" s="471">
        <v>0</v>
      </c>
      <c r="O447" s="471">
        <f t="shared" si="8"/>
        <v>0</v>
      </c>
      <c r="P447" s="472"/>
    </row>
    <row r="448" spans="1:16" x14ac:dyDescent="0.25">
      <c r="A448" s="467" t="s">
        <v>1349</v>
      </c>
      <c r="B448" s="467" t="s">
        <v>668</v>
      </c>
      <c r="C448" s="467">
        <v>56</v>
      </c>
      <c r="D448" s="467" t="s">
        <v>790</v>
      </c>
      <c r="E448" s="467" t="s">
        <v>770</v>
      </c>
      <c r="F448" s="467"/>
      <c r="G448" s="467"/>
      <c r="H448" s="484">
        <v>9635</v>
      </c>
      <c r="I448" s="467" t="s">
        <v>1354</v>
      </c>
      <c r="J448" s="484" t="s">
        <v>1317</v>
      </c>
      <c r="K448" s="467" t="s">
        <v>1736</v>
      </c>
      <c r="L448" s="471"/>
      <c r="M448" s="471">
        <v>0</v>
      </c>
      <c r="N448" s="471">
        <v>0</v>
      </c>
      <c r="O448" s="471">
        <f t="shared" si="8"/>
        <v>0</v>
      </c>
      <c r="P448" s="472"/>
    </row>
    <row r="449" spans="1:16" x14ac:dyDescent="0.25">
      <c r="A449" s="467" t="s">
        <v>1349</v>
      </c>
      <c r="B449" s="467" t="s">
        <v>668</v>
      </c>
      <c r="C449" s="467">
        <v>58</v>
      </c>
      <c r="D449" s="467" t="s">
        <v>535</v>
      </c>
      <c r="E449" s="467" t="s">
        <v>1226</v>
      </c>
      <c r="F449" s="467"/>
      <c r="G449" s="467"/>
      <c r="H449" s="484">
        <v>9217</v>
      </c>
      <c r="I449" s="467" t="s">
        <v>2202</v>
      </c>
      <c r="J449" s="484" t="s">
        <v>1301</v>
      </c>
      <c r="K449" s="467" t="s">
        <v>1729</v>
      </c>
      <c r="L449" s="471"/>
      <c r="M449" s="471">
        <v>0</v>
      </c>
      <c r="N449" s="471">
        <v>0</v>
      </c>
      <c r="O449" s="471">
        <f t="shared" ref="O449:O503" si="9">+L449+N449</f>
        <v>0</v>
      </c>
      <c r="P449" s="472"/>
    </row>
    <row r="450" spans="1:16" x14ac:dyDescent="0.25">
      <c r="A450" s="467" t="s">
        <v>1349</v>
      </c>
      <c r="B450" s="467" t="s">
        <v>668</v>
      </c>
      <c r="C450" s="467">
        <v>58</v>
      </c>
      <c r="D450" s="467" t="s">
        <v>535</v>
      </c>
      <c r="E450" s="467" t="s">
        <v>1226</v>
      </c>
      <c r="F450" s="467"/>
      <c r="G450" s="467"/>
      <c r="H450" s="484">
        <v>9217</v>
      </c>
      <c r="I450" s="467" t="s">
        <v>2202</v>
      </c>
      <c r="J450" s="484" t="s">
        <v>1303</v>
      </c>
      <c r="K450" s="467" t="s">
        <v>1732</v>
      </c>
      <c r="L450" s="471"/>
      <c r="M450" s="471">
        <v>0</v>
      </c>
      <c r="N450" s="471">
        <v>0</v>
      </c>
      <c r="O450" s="471">
        <f t="shared" si="9"/>
        <v>0</v>
      </c>
      <c r="P450" s="472"/>
    </row>
    <row r="451" spans="1:16" x14ac:dyDescent="0.25">
      <c r="A451" s="467" t="s">
        <v>1349</v>
      </c>
      <c r="B451" s="467" t="s">
        <v>668</v>
      </c>
      <c r="C451" s="467">
        <v>58</v>
      </c>
      <c r="D451" s="467" t="s">
        <v>535</v>
      </c>
      <c r="E451" s="467" t="s">
        <v>1226</v>
      </c>
      <c r="F451" s="467"/>
      <c r="G451" s="467"/>
      <c r="H451" s="484">
        <v>9217</v>
      </c>
      <c r="I451" s="467" t="s">
        <v>2202</v>
      </c>
      <c r="J451" s="484" t="s">
        <v>1320</v>
      </c>
      <c r="K451" s="467" t="s">
        <v>1734</v>
      </c>
      <c r="L451" s="471"/>
      <c r="M451" s="471">
        <v>0</v>
      </c>
      <c r="N451" s="471">
        <v>0</v>
      </c>
      <c r="O451" s="471">
        <f t="shared" si="9"/>
        <v>0</v>
      </c>
      <c r="P451" s="472"/>
    </row>
    <row r="452" spans="1:16" x14ac:dyDescent="0.25">
      <c r="A452" s="467" t="s">
        <v>1349</v>
      </c>
      <c r="B452" s="467" t="s">
        <v>668</v>
      </c>
      <c r="C452" s="467">
        <v>58</v>
      </c>
      <c r="D452" s="467" t="s">
        <v>535</v>
      </c>
      <c r="E452" s="467" t="s">
        <v>1226</v>
      </c>
      <c r="F452" s="467"/>
      <c r="G452" s="467"/>
      <c r="H452" s="484">
        <v>9617</v>
      </c>
      <c r="I452" s="467" t="s">
        <v>1384</v>
      </c>
      <c r="J452" s="484" t="s">
        <v>367</v>
      </c>
      <c r="K452" s="467" t="s">
        <v>1727</v>
      </c>
      <c r="L452" s="471"/>
      <c r="M452" s="471">
        <v>0</v>
      </c>
      <c r="N452" s="471">
        <v>0</v>
      </c>
      <c r="O452" s="471">
        <f t="shared" si="9"/>
        <v>0</v>
      </c>
      <c r="P452" s="472"/>
    </row>
    <row r="453" spans="1:16" x14ac:dyDescent="0.25">
      <c r="A453" s="467" t="s">
        <v>1349</v>
      </c>
      <c r="B453" s="467" t="s">
        <v>668</v>
      </c>
      <c r="C453" s="467">
        <v>58</v>
      </c>
      <c r="D453" s="467" t="s">
        <v>535</v>
      </c>
      <c r="E453" s="467" t="s">
        <v>1226</v>
      </c>
      <c r="F453" s="467"/>
      <c r="G453" s="467"/>
      <c r="H453" s="484">
        <v>9617</v>
      </c>
      <c r="I453" s="467" t="s">
        <v>1384</v>
      </c>
      <c r="J453" s="484" t="s">
        <v>3</v>
      </c>
      <c r="K453" s="467" t="s">
        <v>1728</v>
      </c>
      <c r="L453" s="471"/>
      <c r="M453" s="471">
        <v>0</v>
      </c>
      <c r="N453" s="471">
        <v>0</v>
      </c>
      <c r="O453" s="471">
        <f t="shared" si="9"/>
        <v>0</v>
      </c>
      <c r="P453" s="472"/>
    </row>
    <row r="454" spans="1:16" x14ac:dyDescent="0.25">
      <c r="A454" s="467" t="s">
        <v>1349</v>
      </c>
      <c r="B454" s="467" t="s">
        <v>668</v>
      </c>
      <c r="C454" s="467">
        <v>58</v>
      </c>
      <c r="D454" s="467" t="s">
        <v>535</v>
      </c>
      <c r="E454" s="467" t="s">
        <v>1226</v>
      </c>
      <c r="F454" s="467"/>
      <c r="G454" s="467"/>
      <c r="H454" s="484">
        <v>9617</v>
      </c>
      <c r="I454" s="467" t="s">
        <v>1384</v>
      </c>
      <c r="J454" s="484" t="s">
        <v>1301</v>
      </c>
      <c r="K454" s="467" t="s">
        <v>1729</v>
      </c>
      <c r="L454" s="471"/>
      <c r="M454" s="471">
        <v>616</v>
      </c>
      <c r="N454" s="471">
        <v>0</v>
      </c>
      <c r="O454" s="471">
        <f t="shared" si="9"/>
        <v>0</v>
      </c>
      <c r="P454" s="472"/>
    </row>
    <row r="455" spans="1:16" x14ac:dyDescent="0.25">
      <c r="A455" s="467" t="s">
        <v>1349</v>
      </c>
      <c r="B455" s="467" t="s">
        <v>668</v>
      </c>
      <c r="C455" s="467">
        <v>58</v>
      </c>
      <c r="D455" s="467" t="s">
        <v>535</v>
      </c>
      <c r="E455" s="467" t="s">
        <v>1226</v>
      </c>
      <c r="F455" s="467"/>
      <c r="G455" s="467"/>
      <c r="H455" s="484">
        <v>9617</v>
      </c>
      <c r="I455" s="467" t="s">
        <v>1384</v>
      </c>
      <c r="J455" s="484" t="s">
        <v>1302</v>
      </c>
      <c r="K455" s="467" t="s">
        <v>1731</v>
      </c>
      <c r="L455" s="471"/>
      <c r="M455" s="471">
        <v>0</v>
      </c>
      <c r="N455" s="471">
        <v>0</v>
      </c>
      <c r="O455" s="471">
        <f t="shared" si="9"/>
        <v>0</v>
      </c>
      <c r="P455" s="472"/>
    </row>
    <row r="456" spans="1:16" x14ac:dyDescent="0.25">
      <c r="A456" s="467" t="s">
        <v>1349</v>
      </c>
      <c r="B456" s="467" t="s">
        <v>668</v>
      </c>
      <c r="C456" s="467">
        <v>58</v>
      </c>
      <c r="D456" s="467" t="s">
        <v>535</v>
      </c>
      <c r="E456" s="467" t="s">
        <v>1226</v>
      </c>
      <c r="F456" s="467"/>
      <c r="G456" s="467"/>
      <c r="H456" s="484">
        <v>9617</v>
      </c>
      <c r="I456" s="467" t="s">
        <v>1384</v>
      </c>
      <c r="J456" s="484" t="s">
        <v>1303</v>
      </c>
      <c r="K456" s="467" t="s">
        <v>1732</v>
      </c>
      <c r="L456" s="471"/>
      <c r="M456" s="471">
        <v>180</v>
      </c>
      <c r="N456" s="471">
        <v>0</v>
      </c>
      <c r="O456" s="471">
        <f t="shared" si="9"/>
        <v>0</v>
      </c>
      <c r="P456" s="472"/>
    </row>
    <row r="457" spans="1:16" x14ac:dyDescent="0.25">
      <c r="A457" s="467" t="s">
        <v>1349</v>
      </c>
      <c r="B457" s="467" t="s">
        <v>668</v>
      </c>
      <c r="C457" s="467">
        <v>58</v>
      </c>
      <c r="D457" s="467" t="s">
        <v>535</v>
      </c>
      <c r="E457" s="467" t="s">
        <v>1226</v>
      </c>
      <c r="F457" s="467"/>
      <c r="G457" s="467"/>
      <c r="H457" s="484">
        <v>9617</v>
      </c>
      <c r="I457" s="467" t="s">
        <v>1384</v>
      </c>
      <c r="J457" s="484" t="s">
        <v>7</v>
      </c>
      <c r="K457" s="467" t="s">
        <v>1733</v>
      </c>
      <c r="L457" s="471"/>
      <c r="M457" s="471">
        <v>0</v>
      </c>
      <c r="N457" s="471">
        <v>0</v>
      </c>
      <c r="O457" s="471">
        <f t="shared" si="9"/>
        <v>0</v>
      </c>
      <c r="P457" s="472"/>
    </row>
    <row r="458" spans="1:16" x14ac:dyDescent="0.25">
      <c r="A458" s="467" t="s">
        <v>1349</v>
      </c>
      <c r="B458" s="467" t="s">
        <v>668</v>
      </c>
      <c r="C458" s="467">
        <v>58</v>
      </c>
      <c r="D458" s="467" t="s">
        <v>535</v>
      </c>
      <c r="E458" s="467" t="s">
        <v>1226</v>
      </c>
      <c r="F458" s="467"/>
      <c r="G458" s="467"/>
      <c r="H458" s="484">
        <v>9617</v>
      </c>
      <c r="I458" s="467" t="s">
        <v>1384</v>
      </c>
      <c r="J458" s="484" t="s">
        <v>11</v>
      </c>
      <c r="K458" s="467" t="s">
        <v>1735</v>
      </c>
      <c r="L458" s="471"/>
      <c r="M458" s="471">
        <v>0</v>
      </c>
      <c r="N458" s="471">
        <v>0</v>
      </c>
      <c r="O458" s="471">
        <f t="shared" si="9"/>
        <v>0</v>
      </c>
      <c r="P458" s="472"/>
    </row>
    <row r="459" spans="1:16" x14ac:dyDescent="0.25">
      <c r="A459" s="467" t="s">
        <v>1349</v>
      </c>
      <c r="B459" s="467" t="s">
        <v>668</v>
      </c>
      <c r="C459" s="467">
        <v>58</v>
      </c>
      <c r="D459" s="467" t="s">
        <v>535</v>
      </c>
      <c r="E459" s="467" t="s">
        <v>1226</v>
      </c>
      <c r="F459" s="467"/>
      <c r="G459" s="467"/>
      <c r="H459" s="484">
        <v>9617</v>
      </c>
      <c r="I459" s="467" t="s">
        <v>1384</v>
      </c>
      <c r="J459" s="484" t="s">
        <v>1229</v>
      </c>
      <c r="K459" s="467" t="s">
        <v>1737</v>
      </c>
      <c r="L459" s="471"/>
      <c r="M459" s="471">
        <v>0</v>
      </c>
      <c r="N459" s="471">
        <v>0</v>
      </c>
      <c r="O459" s="471">
        <f t="shared" si="9"/>
        <v>0</v>
      </c>
      <c r="P459" s="472"/>
    </row>
    <row r="460" spans="1:16" x14ac:dyDescent="0.25">
      <c r="A460" s="467" t="s">
        <v>1349</v>
      </c>
      <c r="B460" s="467" t="s">
        <v>668</v>
      </c>
      <c r="C460" s="467">
        <v>58</v>
      </c>
      <c r="D460" s="467" t="s">
        <v>535</v>
      </c>
      <c r="E460" s="467" t="s">
        <v>1226</v>
      </c>
      <c r="F460" s="467"/>
      <c r="G460" s="467"/>
      <c r="H460" s="484">
        <v>9618</v>
      </c>
      <c r="I460" s="467" t="s">
        <v>1385</v>
      </c>
      <c r="J460" s="484" t="s">
        <v>367</v>
      </c>
      <c r="K460" s="467" t="s">
        <v>1727</v>
      </c>
      <c r="L460" s="471"/>
      <c r="M460" s="471">
        <v>0</v>
      </c>
      <c r="N460" s="471">
        <v>0</v>
      </c>
      <c r="O460" s="471">
        <f t="shared" si="9"/>
        <v>0</v>
      </c>
      <c r="P460" s="472"/>
    </row>
    <row r="461" spans="1:16" x14ac:dyDescent="0.25">
      <c r="A461" s="467" t="s">
        <v>1349</v>
      </c>
      <c r="B461" s="467" t="s">
        <v>668</v>
      </c>
      <c r="C461" s="467">
        <v>58</v>
      </c>
      <c r="D461" s="467" t="s">
        <v>535</v>
      </c>
      <c r="E461" s="467" t="s">
        <v>1226</v>
      </c>
      <c r="F461" s="467"/>
      <c r="G461" s="467"/>
      <c r="H461" s="484">
        <v>9618</v>
      </c>
      <c r="I461" s="467" t="s">
        <v>1385</v>
      </c>
      <c r="J461" s="484" t="s">
        <v>3</v>
      </c>
      <c r="K461" s="467" t="s">
        <v>1728</v>
      </c>
      <c r="L461" s="471"/>
      <c r="M461" s="471">
        <v>0</v>
      </c>
      <c r="N461" s="471">
        <v>0</v>
      </c>
      <c r="O461" s="471">
        <f t="shared" si="9"/>
        <v>0</v>
      </c>
      <c r="P461" s="472"/>
    </row>
    <row r="462" spans="1:16" x14ac:dyDescent="0.25">
      <c r="A462" s="467" t="s">
        <v>1349</v>
      </c>
      <c r="B462" s="467" t="s">
        <v>668</v>
      </c>
      <c r="C462" s="467">
        <v>58</v>
      </c>
      <c r="D462" s="467" t="s">
        <v>535</v>
      </c>
      <c r="E462" s="467" t="s">
        <v>1226</v>
      </c>
      <c r="F462" s="467"/>
      <c r="G462" s="467"/>
      <c r="H462" s="484">
        <v>9618</v>
      </c>
      <c r="I462" s="467" t="s">
        <v>1385</v>
      </c>
      <c r="J462" s="484" t="s">
        <v>1301</v>
      </c>
      <c r="K462" s="467" t="s">
        <v>1729</v>
      </c>
      <c r="L462" s="471"/>
      <c r="M462" s="471">
        <v>456</v>
      </c>
      <c r="N462" s="471">
        <v>0</v>
      </c>
      <c r="O462" s="471">
        <f t="shared" si="9"/>
        <v>0</v>
      </c>
      <c r="P462" s="472"/>
    </row>
    <row r="463" spans="1:16" x14ac:dyDescent="0.25">
      <c r="A463" s="467" t="s">
        <v>1349</v>
      </c>
      <c r="B463" s="467" t="s">
        <v>668</v>
      </c>
      <c r="C463" s="467">
        <v>58</v>
      </c>
      <c r="D463" s="467" t="s">
        <v>535</v>
      </c>
      <c r="E463" s="467" t="s">
        <v>1226</v>
      </c>
      <c r="F463" s="467"/>
      <c r="G463" s="467"/>
      <c r="H463" s="484">
        <v>9618</v>
      </c>
      <c r="I463" s="467" t="s">
        <v>1385</v>
      </c>
      <c r="J463" s="484" t="s">
        <v>1302</v>
      </c>
      <c r="K463" s="467" t="s">
        <v>1731</v>
      </c>
      <c r="L463" s="471"/>
      <c r="M463" s="471">
        <v>0</v>
      </c>
      <c r="N463" s="471">
        <v>0</v>
      </c>
      <c r="O463" s="471">
        <f t="shared" si="9"/>
        <v>0</v>
      </c>
      <c r="P463" s="472"/>
    </row>
    <row r="464" spans="1:16" x14ac:dyDescent="0.25">
      <c r="A464" s="467" t="s">
        <v>1349</v>
      </c>
      <c r="B464" s="467" t="s">
        <v>668</v>
      </c>
      <c r="C464" s="467">
        <v>58</v>
      </c>
      <c r="D464" s="467" t="s">
        <v>535</v>
      </c>
      <c r="E464" s="467" t="s">
        <v>1226</v>
      </c>
      <c r="F464" s="467"/>
      <c r="G464" s="467"/>
      <c r="H464" s="484">
        <v>9618</v>
      </c>
      <c r="I464" s="467" t="s">
        <v>1385</v>
      </c>
      <c r="J464" s="484" t="s">
        <v>1303</v>
      </c>
      <c r="K464" s="467" t="s">
        <v>1732</v>
      </c>
      <c r="L464" s="471"/>
      <c r="M464" s="471">
        <v>340</v>
      </c>
      <c r="N464" s="471">
        <v>0</v>
      </c>
      <c r="O464" s="471">
        <f t="shared" si="9"/>
        <v>0</v>
      </c>
      <c r="P464" s="472"/>
    </row>
    <row r="465" spans="1:16" x14ac:dyDescent="0.25">
      <c r="A465" s="467" t="s">
        <v>1349</v>
      </c>
      <c r="B465" s="467" t="s">
        <v>668</v>
      </c>
      <c r="C465" s="467">
        <v>58</v>
      </c>
      <c r="D465" s="467" t="s">
        <v>535</v>
      </c>
      <c r="E465" s="467" t="s">
        <v>1226</v>
      </c>
      <c r="F465" s="467"/>
      <c r="G465" s="467"/>
      <c r="H465" s="484">
        <v>9618</v>
      </c>
      <c r="I465" s="467" t="s">
        <v>1385</v>
      </c>
      <c r="J465" s="484" t="s">
        <v>7</v>
      </c>
      <c r="K465" s="467" t="s">
        <v>1733</v>
      </c>
      <c r="L465" s="471"/>
      <c r="M465" s="471">
        <v>0</v>
      </c>
      <c r="N465" s="471">
        <v>0</v>
      </c>
      <c r="O465" s="471">
        <f t="shared" si="9"/>
        <v>0</v>
      </c>
      <c r="P465" s="472"/>
    </row>
    <row r="466" spans="1:16" x14ac:dyDescent="0.25">
      <c r="A466" s="467" t="s">
        <v>1349</v>
      </c>
      <c r="B466" s="467" t="s">
        <v>668</v>
      </c>
      <c r="C466" s="467">
        <v>58</v>
      </c>
      <c r="D466" s="467" t="s">
        <v>535</v>
      </c>
      <c r="E466" s="467" t="s">
        <v>1226</v>
      </c>
      <c r="F466" s="467"/>
      <c r="G466" s="467"/>
      <c r="H466" s="484">
        <v>9618</v>
      </c>
      <c r="I466" s="467" t="s">
        <v>1385</v>
      </c>
      <c r="J466" s="484" t="s">
        <v>1320</v>
      </c>
      <c r="K466" s="467" t="s">
        <v>1734</v>
      </c>
      <c r="L466" s="471"/>
      <c r="M466" s="471">
        <v>0</v>
      </c>
      <c r="N466" s="471">
        <v>0</v>
      </c>
      <c r="O466" s="471">
        <f t="shared" si="9"/>
        <v>0</v>
      </c>
      <c r="P466" s="472"/>
    </row>
    <row r="467" spans="1:16" x14ac:dyDescent="0.25">
      <c r="A467" s="467" t="s">
        <v>1349</v>
      </c>
      <c r="B467" s="467" t="s">
        <v>668</v>
      </c>
      <c r="C467" s="467">
        <v>58</v>
      </c>
      <c r="D467" s="467" t="s">
        <v>535</v>
      </c>
      <c r="E467" s="467" t="s">
        <v>1226</v>
      </c>
      <c r="F467" s="467"/>
      <c r="G467" s="467"/>
      <c r="H467" s="484">
        <v>9618</v>
      </c>
      <c r="I467" s="467" t="s">
        <v>1385</v>
      </c>
      <c r="J467" s="484" t="s">
        <v>11</v>
      </c>
      <c r="K467" s="467" t="s">
        <v>1735</v>
      </c>
      <c r="L467" s="471"/>
      <c r="M467" s="471">
        <v>0</v>
      </c>
      <c r="N467" s="471">
        <v>0</v>
      </c>
      <c r="O467" s="471">
        <f t="shared" si="9"/>
        <v>0</v>
      </c>
      <c r="P467" s="472"/>
    </row>
    <row r="468" spans="1:16" x14ac:dyDescent="0.25">
      <c r="A468" s="467" t="s">
        <v>1349</v>
      </c>
      <c r="B468" s="467" t="s">
        <v>668</v>
      </c>
      <c r="C468" s="467">
        <v>58</v>
      </c>
      <c r="D468" s="467" t="s">
        <v>535</v>
      </c>
      <c r="E468" s="467" t="s">
        <v>1226</v>
      </c>
      <c r="F468" s="467"/>
      <c r="G468" s="467"/>
      <c r="H468" s="484">
        <v>9618</v>
      </c>
      <c r="I468" s="467" t="s">
        <v>1385</v>
      </c>
      <c r="J468" s="484" t="s">
        <v>1229</v>
      </c>
      <c r="K468" s="467" t="s">
        <v>1737</v>
      </c>
      <c r="L468" s="471"/>
      <c r="M468" s="471">
        <v>0</v>
      </c>
      <c r="N468" s="471">
        <v>0</v>
      </c>
      <c r="O468" s="471">
        <f t="shared" si="9"/>
        <v>0</v>
      </c>
      <c r="P468" s="472"/>
    </row>
    <row r="469" spans="1:16" x14ac:dyDescent="0.25">
      <c r="A469" s="467" t="s">
        <v>1349</v>
      </c>
      <c r="B469" s="467" t="s">
        <v>668</v>
      </c>
      <c r="C469" s="467">
        <v>58</v>
      </c>
      <c r="D469" s="467" t="s">
        <v>535</v>
      </c>
      <c r="E469" s="467" t="s">
        <v>1226</v>
      </c>
      <c r="F469" s="467"/>
      <c r="G469" s="467"/>
      <c r="H469" s="484">
        <v>9619</v>
      </c>
      <c r="I469" s="467" t="s">
        <v>1386</v>
      </c>
      <c r="J469" s="484" t="s">
        <v>367</v>
      </c>
      <c r="K469" s="467" t="s">
        <v>1727</v>
      </c>
      <c r="L469" s="471"/>
      <c r="M469" s="471">
        <v>0</v>
      </c>
      <c r="N469" s="471">
        <v>0</v>
      </c>
      <c r="O469" s="471">
        <f t="shared" si="9"/>
        <v>0</v>
      </c>
      <c r="P469" s="472"/>
    </row>
    <row r="470" spans="1:16" x14ac:dyDescent="0.25">
      <c r="A470" s="467" t="s">
        <v>1349</v>
      </c>
      <c r="B470" s="467" t="s">
        <v>668</v>
      </c>
      <c r="C470" s="467">
        <v>58</v>
      </c>
      <c r="D470" s="467" t="s">
        <v>535</v>
      </c>
      <c r="E470" s="467" t="s">
        <v>1226</v>
      </c>
      <c r="F470" s="467"/>
      <c r="G470" s="467"/>
      <c r="H470" s="484">
        <v>9619</v>
      </c>
      <c r="I470" s="467" t="s">
        <v>1386</v>
      </c>
      <c r="J470" s="484" t="s">
        <v>1301</v>
      </c>
      <c r="K470" s="467" t="s">
        <v>1729</v>
      </c>
      <c r="L470" s="471"/>
      <c r="M470" s="471">
        <v>0</v>
      </c>
      <c r="N470" s="471">
        <v>0</v>
      </c>
      <c r="O470" s="471">
        <f t="shared" si="9"/>
        <v>0</v>
      </c>
      <c r="P470" s="472"/>
    </row>
    <row r="471" spans="1:16" x14ac:dyDescent="0.25">
      <c r="A471" s="467" t="s">
        <v>1349</v>
      </c>
      <c r="B471" s="467" t="s">
        <v>668</v>
      </c>
      <c r="C471" s="467">
        <v>58</v>
      </c>
      <c r="D471" s="467" t="s">
        <v>535</v>
      </c>
      <c r="E471" s="467" t="s">
        <v>1226</v>
      </c>
      <c r="F471" s="467"/>
      <c r="G471" s="467"/>
      <c r="H471" s="484">
        <v>9620</v>
      </c>
      <c r="I471" s="467" t="s">
        <v>1387</v>
      </c>
      <c r="J471" s="484" t="s">
        <v>367</v>
      </c>
      <c r="K471" s="467" t="s">
        <v>1727</v>
      </c>
      <c r="L471" s="471"/>
      <c r="M471" s="471">
        <v>0</v>
      </c>
      <c r="N471" s="471">
        <v>0</v>
      </c>
      <c r="O471" s="471">
        <f t="shared" si="9"/>
        <v>0</v>
      </c>
      <c r="P471" s="472"/>
    </row>
    <row r="472" spans="1:16" x14ac:dyDescent="0.25">
      <c r="A472" s="467" t="s">
        <v>1349</v>
      </c>
      <c r="B472" s="467" t="s">
        <v>668</v>
      </c>
      <c r="C472" s="467">
        <v>58</v>
      </c>
      <c r="D472" s="467" t="s">
        <v>535</v>
      </c>
      <c r="E472" s="467" t="s">
        <v>1226</v>
      </c>
      <c r="F472" s="467"/>
      <c r="G472" s="467"/>
      <c r="H472" s="484">
        <v>9620</v>
      </c>
      <c r="I472" s="467" t="s">
        <v>1387</v>
      </c>
      <c r="J472" s="484" t="s">
        <v>3</v>
      </c>
      <c r="K472" s="467" t="s">
        <v>1728</v>
      </c>
      <c r="L472" s="471"/>
      <c r="M472" s="471">
        <v>0</v>
      </c>
      <c r="N472" s="471">
        <v>0</v>
      </c>
      <c r="O472" s="471">
        <f t="shared" si="9"/>
        <v>0</v>
      </c>
      <c r="P472" s="472"/>
    </row>
    <row r="473" spans="1:16" x14ac:dyDescent="0.25">
      <c r="A473" s="467" t="s">
        <v>1349</v>
      </c>
      <c r="B473" s="467" t="s">
        <v>668</v>
      </c>
      <c r="C473" s="467">
        <v>58</v>
      </c>
      <c r="D473" s="467" t="s">
        <v>535</v>
      </c>
      <c r="E473" s="467" t="s">
        <v>1226</v>
      </c>
      <c r="F473" s="467"/>
      <c r="G473" s="467"/>
      <c r="H473" s="484">
        <v>9620</v>
      </c>
      <c r="I473" s="467" t="s">
        <v>1387</v>
      </c>
      <c r="J473" s="484" t="s">
        <v>1301</v>
      </c>
      <c r="K473" s="467" t="s">
        <v>1729</v>
      </c>
      <c r="L473" s="471"/>
      <c r="M473" s="471">
        <v>440</v>
      </c>
      <c r="N473" s="471">
        <v>0</v>
      </c>
      <c r="O473" s="471">
        <f t="shared" si="9"/>
        <v>0</v>
      </c>
      <c r="P473" s="472"/>
    </row>
    <row r="474" spans="1:16" x14ac:dyDescent="0.25">
      <c r="A474" s="467" t="s">
        <v>1349</v>
      </c>
      <c r="B474" s="467" t="s">
        <v>668</v>
      </c>
      <c r="C474" s="467">
        <v>58</v>
      </c>
      <c r="D474" s="467" t="s">
        <v>535</v>
      </c>
      <c r="E474" s="467" t="s">
        <v>1226</v>
      </c>
      <c r="F474" s="467"/>
      <c r="G474" s="467"/>
      <c r="H474" s="484">
        <v>9620</v>
      </c>
      <c r="I474" s="467" t="s">
        <v>1387</v>
      </c>
      <c r="J474" s="484" t="s">
        <v>1302</v>
      </c>
      <c r="K474" s="467" t="s">
        <v>1731</v>
      </c>
      <c r="L474" s="471"/>
      <c r="M474" s="471">
        <v>0</v>
      </c>
      <c r="N474" s="471">
        <v>0</v>
      </c>
      <c r="O474" s="471">
        <f t="shared" si="9"/>
        <v>0</v>
      </c>
      <c r="P474" s="472"/>
    </row>
    <row r="475" spans="1:16" x14ac:dyDescent="0.25">
      <c r="A475" s="467" t="s">
        <v>1349</v>
      </c>
      <c r="B475" s="467" t="s">
        <v>668</v>
      </c>
      <c r="C475" s="467">
        <v>58</v>
      </c>
      <c r="D475" s="467" t="s">
        <v>535</v>
      </c>
      <c r="E475" s="467" t="s">
        <v>1226</v>
      </c>
      <c r="F475" s="467"/>
      <c r="G475" s="467"/>
      <c r="H475" s="484">
        <v>9620</v>
      </c>
      <c r="I475" s="467" t="s">
        <v>1387</v>
      </c>
      <c r="J475" s="484" t="s">
        <v>1303</v>
      </c>
      <c r="K475" s="467" t="s">
        <v>1732</v>
      </c>
      <c r="L475" s="471"/>
      <c r="M475" s="471">
        <v>360</v>
      </c>
      <c r="N475" s="471">
        <v>0</v>
      </c>
      <c r="O475" s="471">
        <f t="shared" si="9"/>
        <v>0</v>
      </c>
      <c r="P475" s="472"/>
    </row>
    <row r="476" spans="1:16" x14ac:dyDescent="0.25">
      <c r="A476" s="467" t="s">
        <v>1349</v>
      </c>
      <c r="B476" s="467" t="s">
        <v>668</v>
      </c>
      <c r="C476" s="467">
        <v>58</v>
      </c>
      <c r="D476" s="467" t="s">
        <v>535</v>
      </c>
      <c r="E476" s="467" t="s">
        <v>1226</v>
      </c>
      <c r="F476" s="467"/>
      <c r="G476" s="467"/>
      <c r="H476" s="484">
        <v>9620</v>
      </c>
      <c r="I476" s="467" t="s">
        <v>1387</v>
      </c>
      <c r="J476" s="484" t="s">
        <v>7</v>
      </c>
      <c r="K476" s="467" t="s">
        <v>1733</v>
      </c>
      <c r="L476" s="471"/>
      <c r="M476" s="471">
        <v>0</v>
      </c>
      <c r="N476" s="471">
        <v>0</v>
      </c>
      <c r="O476" s="471">
        <f t="shared" si="9"/>
        <v>0</v>
      </c>
      <c r="P476" s="472"/>
    </row>
    <row r="477" spans="1:16" x14ac:dyDescent="0.25">
      <c r="A477" s="467" t="s">
        <v>1349</v>
      </c>
      <c r="B477" s="467" t="s">
        <v>668</v>
      </c>
      <c r="C477" s="467">
        <v>58</v>
      </c>
      <c r="D477" s="467" t="s">
        <v>535</v>
      </c>
      <c r="E477" s="467" t="s">
        <v>1226</v>
      </c>
      <c r="F477" s="467"/>
      <c r="G477" s="467"/>
      <c r="H477" s="484">
        <v>9620</v>
      </c>
      <c r="I477" s="467" t="s">
        <v>1387</v>
      </c>
      <c r="J477" s="484" t="s">
        <v>1320</v>
      </c>
      <c r="K477" s="467" t="s">
        <v>1734</v>
      </c>
      <c r="L477" s="471"/>
      <c r="M477" s="471">
        <v>0</v>
      </c>
      <c r="N477" s="471">
        <v>0</v>
      </c>
      <c r="O477" s="471">
        <f t="shared" si="9"/>
        <v>0</v>
      </c>
      <c r="P477" s="472"/>
    </row>
    <row r="478" spans="1:16" x14ac:dyDescent="0.25">
      <c r="A478" s="467" t="s">
        <v>1349</v>
      </c>
      <c r="B478" s="467" t="s">
        <v>668</v>
      </c>
      <c r="C478" s="467">
        <v>58</v>
      </c>
      <c r="D478" s="467" t="s">
        <v>535</v>
      </c>
      <c r="E478" s="467" t="s">
        <v>1226</v>
      </c>
      <c r="F478" s="467"/>
      <c r="G478" s="467"/>
      <c r="H478" s="484">
        <v>9620</v>
      </c>
      <c r="I478" s="467" t="s">
        <v>1387</v>
      </c>
      <c r="J478" s="484" t="s">
        <v>11</v>
      </c>
      <c r="K478" s="467" t="s">
        <v>1735</v>
      </c>
      <c r="L478" s="471"/>
      <c r="M478" s="471">
        <v>0</v>
      </c>
      <c r="N478" s="471">
        <v>0</v>
      </c>
      <c r="O478" s="471">
        <f t="shared" si="9"/>
        <v>0</v>
      </c>
      <c r="P478" s="472"/>
    </row>
    <row r="479" spans="1:16" x14ac:dyDescent="0.25">
      <c r="A479" s="467" t="s">
        <v>1349</v>
      </c>
      <c r="B479" s="467" t="s">
        <v>668</v>
      </c>
      <c r="C479" s="467">
        <v>58</v>
      </c>
      <c r="D479" s="467" t="s">
        <v>535</v>
      </c>
      <c r="E479" s="467" t="s">
        <v>1226</v>
      </c>
      <c r="F479" s="467"/>
      <c r="G479" s="467"/>
      <c r="H479" s="484">
        <v>9620</v>
      </c>
      <c r="I479" s="467" t="s">
        <v>1387</v>
      </c>
      <c r="J479" s="484" t="s">
        <v>1229</v>
      </c>
      <c r="K479" s="467" t="s">
        <v>1737</v>
      </c>
      <c r="L479" s="471"/>
      <c r="M479" s="471">
        <v>0</v>
      </c>
      <c r="N479" s="471">
        <v>0</v>
      </c>
      <c r="O479" s="471">
        <f t="shared" si="9"/>
        <v>0</v>
      </c>
      <c r="P479" s="472"/>
    </row>
    <row r="480" spans="1:16" x14ac:dyDescent="0.25">
      <c r="A480" s="467" t="s">
        <v>1349</v>
      </c>
      <c r="B480" s="467" t="s">
        <v>668</v>
      </c>
      <c r="C480" s="467">
        <v>58</v>
      </c>
      <c r="D480" s="467" t="s">
        <v>535</v>
      </c>
      <c r="E480" s="467" t="s">
        <v>1226</v>
      </c>
      <c r="F480" s="467"/>
      <c r="G480" s="467"/>
      <c r="H480" s="484">
        <v>9624</v>
      </c>
      <c r="I480" s="467" t="s">
        <v>1388</v>
      </c>
      <c r="J480" s="484" t="s">
        <v>367</v>
      </c>
      <c r="K480" s="467" t="s">
        <v>1727</v>
      </c>
      <c r="L480" s="471"/>
      <c r="M480" s="471">
        <v>0</v>
      </c>
      <c r="N480" s="471">
        <v>0</v>
      </c>
      <c r="O480" s="471">
        <f t="shared" si="9"/>
        <v>0</v>
      </c>
      <c r="P480" s="472"/>
    </row>
    <row r="481" spans="1:16" x14ac:dyDescent="0.25">
      <c r="A481" s="467" t="s">
        <v>1349</v>
      </c>
      <c r="B481" s="467" t="s">
        <v>668</v>
      </c>
      <c r="C481" s="467">
        <v>58</v>
      </c>
      <c r="D481" s="467" t="s">
        <v>535</v>
      </c>
      <c r="E481" s="467" t="s">
        <v>1226</v>
      </c>
      <c r="F481" s="467"/>
      <c r="G481" s="467"/>
      <c r="H481" s="484">
        <v>9624</v>
      </c>
      <c r="I481" s="467" t="s">
        <v>1388</v>
      </c>
      <c r="J481" s="484" t="s">
        <v>1301</v>
      </c>
      <c r="K481" s="467" t="s">
        <v>1729</v>
      </c>
      <c r="L481" s="471"/>
      <c r="M481" s="471">
        <v>0</v>
      </c>
      <c r="N481" s="471">
        <v>0</v>
      </c>
      <c r="O481" s="471">
        <f t="shared" si="9"/>
        <v>0</v>
      </c>
      <c r="P481" s="472"/>
    </row>
    <row r="482" spans="1:16" x14ac:dyDescent="0.25">
      <c r="A482" s="467" t="s">
        <v>1349</v>
      </c>
      <c r="B482" s="467" t="s">
        <v>668</v>
      </c>
      <c r="C482" s="467">
        <v>58</v>
      </c>
      <c r="D482" s="467" t="s">
        <v>535</v>
      </c>
      <c r="E482" s="467" t="s">
        <v>1226</v>
      </c>
      <c r="F482" s="467"/>
      <c r="G482" s="467"/>
      <c r="H482" s="484">
        <v>9624</v>
      </c>
      <c r="I482" s="467" t="s">
        <v>1388</v>
      </c>
      <c r="J482" s="484" t="s">
        <v>1302</v>
      </c>
      <c r="K482" s="467" t="s">
        <v>1731</v>
      </c>
      <c r="L482" s="471"/>
      <c r="M482" s="471">
        <v>0</v>
      </c>
      <c r="N482" s="471">
        <v>0</v>
      </c>
      <c r="O482" s="471">
        <f t="shared" si="9"/>
        <v>0</v>
      </c>
      <c r="P482" s="472"/>
    </row>
    <row r="483" spans="1:16" x14ac:dyDescent="0.25">
      <c r="A483" s="467" t="s">
        <v>1349</v>
      </c>
      <c r="B483" s="467" t="s">
        <v>668</v>
      </c>
      <c r="C483" s="467">
        <v>58</v>
      </c>
      <c r="D483" s="467" t="s">
        <v>535</v>
      </c>
      <c r="E483" s="467" t="s">
        <v>1226</v>
      </c>
      <c r="F483" s="467"/>
      <c r="G483" s="467"/>
      <c r="H483" s="484">
        <v>9624</v>
      </c>
      <c r="I483" s="467" t="s">
        <v>1388</v>
      </c>
      <c r="J483" s="484" t="s">
        <v>1303</v>
      </c>
      <c r="K483" s="467" t="s">
        <v>1732</v>
      </c>
      <c r="L483" s="471"/>
      <c r="M483" s="471">
        <v>860</v>
      </c>
      <c r="N483" s="471">
        <v>0</v>
      </c>
      <c r="O483" s="471">
        <f t="shared" si="9"/>
        <v>0</v>
      </c>
      <c r="P483" s="472"/>
    </row>
    <row r="484" spans="1:16" x14ac:dyDescent="0.25">
      <c r="A484" s="467" t="s">
        <v>1349</v>
      </c>
      <c r="B484" s="467" t="s">
        <v>668</v>
      </c>
      <c r="C484" s="467">
        <v>58</v>
      </c>
      <c r="D484" s="467" t="s">
        <v>535</v>
      </c>
      <c r="E484" s="467" t="s">
        <v>1226</v>
      </c>
      <c r="F484" s="467"/>
      <c r="G484" s="467"/>
      <c r="H484" s="484">
        <v>9624</v>
      </c>
      <c r="I484" s="467" t="s">
        <v>1388</v>
      </c>
      <c r="J484" s="484" t="s">
        <v>7</v>
      </c>
      <c r="K484" s="467" t="s">
        <v>1733</v>
      </c>
      <c r="L484" s="471"/>
      <c r="M484" s="471">
        <v>0</v>
      </c>
      <c r="N484" s="471">
        <v>0</v>
      </c>
      <c r="O484" s="471">
        <f t="shared" si="9"/>
        <v>0</v>
      </c>
      <c r="P484" s="472"/>
    </row>
    <row r="485" spans="1:16" x14ac:dyDescent="0.25">
      <c r="A485" s="467" t="s">
        <v>1349</v>
      </c>
      <c r="B485" s="467" t="s">
        <v>668</v>
      </c>
      <c r="C485" s="467">
        <v>58</v>
      </c>
      <c r="D485" s="467" t="s">
        <v>535</v>
      </c>
      <c r="E485" s="467" t="s">
        <v>1226</v>
      </c>
      <c r="F485" s="467"/>
      <c r="G485" s="467"/>
      <c r="H485" s="484">
        <v>9624</v>
      </c>
      <c r="I485" s="467" t="s">
        <v>1388</v>
      </c>
      <c r="J485" s="484" t="s">
        <v>1320</v>
      </c>
      <c r="K485" s="467" t="s">
        <v>1734</v>
      </c>
      <c r="L485" s="471"/>
      <c r="M485" s="471">
        <v>0</v>
      </c>
      <c r="N485" s="471">
        <v>0</v>
      </c>
      <c r="O485" s="471">
        <f t="shared" si="9"/>
        <v>0</v>
      </c>
      <c r="P485" s="472"/>
    </row>
    <row r="486" spans="1:16" x14ac:dyDescent="0.25">
      <c r="A486" s="467" t="s">
        <v>1349</v>
      </c>
      <c r="B486" s="467" t="s">
        <v>668</v>
      </c>
      <c r="C486" s="467">
        <v>58</v>
      </c>
      <c r="D486" s="467" t="s">
        <v>535</v>
      </c>
      <c r="E486" s="467" t="s">
        <v>1226</v>
      </c>
      <c r="F486" s="467"/>
      <c r="G486" s="467"/>
      <c r="H486" s="484">
        <v>9624</v>
      </c>
      <c r="I486" s="467" t="s">
        <v>1388</v>
      </c>
      <c r="J486" s="484" t="s">
        <v>11</v>
      </c>
      <c r="K486" s="467" t="s">
        <v>1735</v>
      </c>
      <c r="L486" s="471"/>
      <c r="M486" s="471">
        <v>0</v>
      </c>
      <c r="N486" s="471">
        <v>0</v>
      </c>
      <c r="O486" s="471">
        <f t="shared" si="9"/>
        <v>0</v>
      </c>
      <c r="P486" s="472"/>
    </row>
    <row r="487" spans="1:16" x14ac:dyDescent="0.25">
      <c r="A487" s="467" t="s">
        <v>1349</v>
      </c>
      <c r="B487" s="467" t="s">
        <v>668</v>
      </c>
      <c r="C487" s="467">
        <v>58</v>
      </c>
      <c r="D487" s="467" t="s">
        <v>535</v>
      </c>
      <c r="E487" s="467" t="s">
        <v>1226</v>
      </c>
      <c r="F487" s="467"/>
      <c r="G487" s="467"/>
      <c r="H487" s="484">
        <v>9624</v>
      </c>
      <c r="I487" s="467" t="s">
        <v>1388</v>
      </c>
      <c r="J487" s="484" t="s">
        <v>1229</v>
      </c>
      <c r="K487" s="467" t="s">
        <v>1737</v>
      </c>
      <c r="L487" s="471"/>
      <c r="M487" s="471">
        <v>0</v>
      </c>
      <c r="N487" s="471">
        <v>0</v>
      </c>
      <c r="O487" s="471">
        <f t="shared" si="9"/>
        <v>0</v>
      </c>
      <c r="P487" s="472"/>
    </row>
    <row r="488" spans="1:16" x14ac:dyDescent="0.25">
      <c r="A488" s="467" t="s">
        <v>1349</v>
      </c>
      <c r="B488" s="467" t="s">
        <v>668</v>
      </c>
      <c r="C488" s="467">
        <v>58</v>
      </c>
      <c r="D488" s="467" t="s">
        <v>535</v>
      </c>
      <c r="E488" s="467" t="s">
        <v>1226</v>
      </c>
      <c r="F488" s="467"/>
      <c r="G488" s="467"/>
      <c r="H488" s="484">
        <v>9625</v>
      </c>
      <c r="I488" s="467" t="s">
        <v>1389</v>
      </c>
      <c r="J488" s="484" t="s">
        <v>365</v>
      </c>
      <c r="K488" s="467" t="s">
        <v>1726</v>
      </c>
      <c r="L488" s="471"/>
      <c r="M488" s="471">
        <v>0</v>
      </c>
      <c r="N488" s="471">
        <v>0</v>
      </c>
      <c r="O488" s="471">
        <f t="shared" si="9"/>
        <v>0</v>
      </c>
      <c r="P488" s="472"/>
    </row>
    <row r="489" spans="1:16" x14ac:dyDescent="0.25">
      <c r="A489" s="467" t="s">
        <v>1349</v>
      </c>
      <c r="B489" s="467" t="s">
        <v>668</v>
      </c>
      <c r="C489" s="467">
        <v>58</v>
      </c>
      <c r="D489" s="467" t="s">
        <v>535</v>
      </c>
      <c r="E489" s="467" t="s">
        <v>1226</v>
      </c>
      <c r="F489" s="467"/>
      <c r="G489" s="467"/>
      <c r="H489" s="484">
        <v>9625</v>
      </c>
      <c r="I489" s="467" t="s">
        <v>1389</v>
      </c>
      <c r="J489" s="484" t="s">
        <v>367</v>
      </c>
      <c r="K489" s="467" t="s">
        <v>1727</v>
      </c>
      <c r="L489" s="471"/>
      <c r="M489" s="471">
        <v>0</v>
      </c>
      <c r="N489" s="471">
        <v>0</v>
      </c>
      <c r="O489" s="471">
        <f t="shared" si="9"/>
        <v>0</v>
      </c>
      <c r="P489" s="472"/>
    </row>
    <row r="490" spans="1:16" x14ac:dyDescent="0.25">
      <c r="A490" s="467" t="s">
        <v>1349</v>
      </c>
      <c r="B490" s="467" t="s">
        <v>668</v>
      </c>
      <c r="C490" s="467">
        <v>58</v>
      </c>
      <c r="D490" s="467" t="s">
        <v>535</v>
      </c>
      <c r="E490" s="467" t="s">
        <v>1226</v>
      </c>
      <c r="F490" s="467"/>
      <c r="G490" s="467"/>
      <c r="H490" s="484">
        <v>9625</v>
      </c>
      <c r="I490" s="467" t="s">
        <v>1389</v>
      </c>
      <c r="J490" s="484" t="s">
        <v>1301</v>
      </c>
      <c r="K490" s="467" t="s">
        <v>1729</v>
      </c>
      <c r="L490" s="471"/>
      <c r="M490" s="471">
        <v>1352</v>
      </c>
      <c r="N490" s="471">
        <v>0</v>
      </c>
      <c r="O490" s="471">
        <f t="shared" si="9"/>
        <v>0</v>
      </c>
      <c r="P490" s="472"/>
    </row>
    <row r="491" spans="1:16" x14ac:dyDescent="0.25">
      <c r="A491" s="467" t="s">
        <v>1349</v>
      </c>
      <c r="B491" s="467" t="s">
        <v>668</v>
      </c>
      <c r="C491" s="467">
        <v>58</v>
      </c>
      <c r="D491" s="467" t="s">
        <v>535</v>
      </c>
      <c r="E491" s="467" t="s">
        <v>1226</v>
      </c>
      <c r="F491" s="467"/>
      <c r="G491" s="467"/>
      <c r="H491" s="484">
        <v>9625</v>
      </c>
      <c r="I491" s="467" t="s">
        <v>1389</v>
      </c>
      <c r="J491" s="484" t="s">
        <v>1302</v>
      </c>
      <c r="K491" s="467" t="s">
        <v>1731</v>
      </c>
      <c r="L491" s="471"/>
      <c r="M491" s="471">
        <v>0</v>
      </c>
      <c r="N491" s="471">
        <v>0</v>
      </c>
      <c r="O491" s="471">
        <f t="shared" si="9"/>
        <v>0</v>
      </c>
      <c r="P491" s="472"/>
    </row>
    <row r="492" spans="1:16" x14ac:dyDescent="0.25">
      <c r="A492" s="467" t="s">
        <v>1349</v>
      </c>
      <c r="B492" s="467" t="s">
        <v>668</v>
      </c>
      <c r="C492" s="467">
        <v>58</v>
      </c>
      <c r="D492" s="467" t="s">
        <v>535</v>
      </c>
      <c r="E492" s="467" t="s">
        <v>1226</v>
      </c>
      <c r="F492" s="467"/>
      <c r="G492" s="467"/>
      <c r="H492" s="484">
        <v>9625</v>
      </c>
      <c r="I492" s="467" t="s">
        <v>1389</v>
      </c>
      <c r="J492" s="484" t="s">
        <v>1303</v>
      </c>
      <c r="K492" s="467" t="s">
        <v>1732</v>
      </c>
      <c r="L492" s="471"/>
      <c r="M492" s="471">
        <v>360</v>
      </c>
      <c r="N492" s="471">
        <v>0</v>
      </c>
      <c r="O492" s="471">
        <f t="shared" si="9"/>
        <v>0</v>
      </c>
      <c r="P492" s="472"/>
    </row>
    <row r="493" spans="1:16" x14ac:dyDescent="0.25">
      <c r="A493" s="467" t="s">
        <v>1349</v>
      </c>
      <c r="B493" s="467" t="s">
        <v>668</v>
      </c>
      <c r="C493" s="467">
        <v>58</v>
      </c>
      <c r="D493" s="467" t="s">
        <v>535</v>
      </c>
      <c r="E493" s="467" t="s">
        <v>1226</v>
      </c>
      <c r="F493" s="467"/>
      <c r="G493" s="467"/>
      <c r="H493" s="484">
        <v>9625</v>
      </c>
      <c r="I493" s="467" t="s">
        <v>1389</v>
      </c>
      <c r="J493" s="484" t="s">
        <v>7</v>
      </c>
      <c r="K493" s="467" t="s">
        <v>1733</v>
      </c>
      <c r="L493" s="471"/>
      <c r="M493" s="471">
        <v>0</v>
      </c>
      <c r="N493" s="471">
        <v>0</v>
      </c>
      <c r="O493" s="471">
        <f t="shared" si="9"/>
        <v>0</v>
      </c>
      <c r="P493" s="472"/>
    </row>
    <row r="494" spans="1:16" x14ac:dyDescent="0.25">
      <c r="A494" s="467" t="s">
        <v>1349</v>
      </c>
      <c r="B494" s="467" t="s">
        <v>668</v>
      </c>
      <c r="C494" s="467">
        <v>58</v>
      </c>
      <c r="D494" s="467" t="s">
        <v>535</v>
      </c>
      <c r="E494" s="467" t="s">
        <v>1226</v>
      </c>
      <c r="F494" s="467"/>
      <c r="G494" s="467"/>
      <c r="H494" s="484">
        <v>9625</v>
      </c>
      <c r="I494" s="467" t="s">
        <v>1389</v>
      </c>
      <c r="J494" s="484" t="s">
        <v>11</v>
      </c>
      <c r="K494" s="467" t="s">
        <v>1735</v>
      </c>
      <c r="L494" s="471"/>
      <c r="M494" s="471">
        <v>0</v>
      </c>
      <c r="N494" s="471">
        <v>0</v>
      </c>
      <c r="O494" s="471">
        <f t="shared" si="9"/>
        <v>0</v>
      </c>
      <c r="P494" s="472"/>
    </row>
    <row r="495" spans="1:16" x14ac:dyDescent="0.25">
      <c r="A495" s="467" t="s">
        <v>1349</v>
      </c>
      <c r="B495" s="467" t="s">
        <v>668</v>
      </c>
      <c r="C495" s="467">
        <v>58</v>
      </c>
      <c r="D495" s="467" t="s">
        <v>535</v>
      </c>
      <c r="E495" s="467" t="s">
        <v>1226</v>
      </c>
      <c r="F495" s="467"/>
      <c r="G495" s="467"/>
      <c r="H495" s="484">
        <v>9625</v>
      </c>
      <c r="I495" s="467" t="s">
        <v>1389</v>
      </c>
      <c r="J495" s="484" t="s">
        <v>1229</v>
      </c>
      <c r="K495" s="467" t="s">
        <v>1737</v>
      </c>
      <c r="L495" s="471"/>
      <c r="M495" s="471">
        <v>0</v>
      </c>
      <c r="N495" s="471">
        <v>0</v>
      </c>
      <c r="O495" s="471">
        <f t="shared" si="9"/>
        <v>0</v>
      </c>
      <c r="P495" s="472"/>
    </row>
    <row r="496" spans="1:16" x14ac:dyDescent="0.25">
      <c r="A496" s="467" t="s">
        <v>1349</v>
      </c>
      <c r="B496" s="467" t="s">
        <v>668</v>
      </c>
      <c r="C496" s="467">
        <v>58</v>
      </c>
      <c r="D496" s="467" t="s">
        <v>535</v>
      </c>
      <c r="E496" s="467" t="s">
        <v>1226</v>
      </c>
      <c r="F496" s="467"/>
      <c r="G496" s="467"/>
      <c r="H496" s="484">
        <v>9631</v>
      </c>
      <c r="I496" s="467" t="s">
        <v>1390</v>
      </c>
      <c r="J496" s="484" t="s">
        <v>365</v>
      </c>
      <c r="K496" s="467" t="s">
        <v>1726</v>
      </c>
      <c r="L496" s="471"/>
      <c r="M496" s="471">
        <v>0</v>
      </c>
      <c r="N496" s="471">
        <v>0</v>
      </c>
      <c r="O496" s="471">
        <f t="shared" si="9"/>
        <v>0</v>
      </c>
      <c r="P496" s="472"/>
    </row>
    <row r="497" spans="1:16" x14ac:dyDescent="0.25">
      <c r="A497" s="467" t="s">
        <v>1349</v>
      </c>
      <c r="B497" s="467" t="s">
        <v>668</v>
      </c>
      <c r="C497" s="467">
        <v>58</v>
      </c>
      <c r="D497" s="467" t="s">
        <v>535</v>
      </c>
      <c r="E497" s="467" t="s">
        <v>1226</v>
      </c>
      <c r="F497" s="467"/>
      <c r="G497" s="467"/>
      <c r="H497" s="484">
        <v>9631</v>
      </c>
      <c r="I497" s="467" t="s">
        <v>1390</v>
      </c>
      <c r="J497" s="484" t="s">
        <v>367</v>
      </c>
      <c r="K497" s="467" t="s">
        <v>1727</v>
      </c>
      <c r="L497" s="471"/>
      <c r="M497" s="471">
        <v>0</v>
      </c>
      <c r="N497" s="471">
        <v>0</v>
      </c>
      <c r="O497" s="471">
        <f t="shared" si="9"/>
        <v>0</v>
      </c>
      <c r="P497" s="472"/>
    </row>
    <row r="498" spans="1:16" x14ac:dyDescent="0.25">
      <c r="A498" s="467" t="s">
        <v>1349</v>
      </c>
      <c r="B498" s="467" t="s">
        <v>668</v>
      </c>
      <c r="C498" s="467">
        <v>58</v>
      </c>
      <c r="D498" s="467" t="s">
        <v>535</v>
      </c>
      <c r="E498" s="467" t="s">
        <v>1226</v>
      </c>
      <c r="F498" s="467"/>
      <c r="G498" s="467"/>
      <c r="H498" s="484">
        <v>9631</v>
      </c>
      <c r="I498" s="467" t="s">
        <v>1390</v>
      </c>
      <c r="J498" s="484" t="s">
        <v>3</v>
      </c>
      <c r="K498" s="467" t="s">
        <v>1728</v>
      </c>
      <c r="L498" s="471"/>
      <c r="M498" s="471">
        <v>0</v>
      </c>
      <c r="N498" s="471">
        <v>0</v>
      </c>
      <c r="O498" s="471">
        <f t="shared" si="9"/>
        <v>0</v>
      </c>
      <c r="P498" s="472"/>
    </row>
    <row r="499" spans="1:16" x14ac:dyDescent="0.25">
      <c r="A499" s="467" t="s">
        <v>1349</v>
      </c>
      <c r="B499" s="467" t="s">
        <v>668</v>
      </c>
      <c r="C499" s="467">
        <v>58</v>
      </c>
      <c r="D499" s="467" t="s">
        <v>535</v>
      </c>
      <c r="E499" s="467" t="s">
        <v>1226</v>
      </c>
      <c r="F499" s="467"/>
      <c r="G499" s="467"/>
      <c r="H499" s="484">
        <v>9631</v>
      </c>
      <c r="I499" s="467" t="s">
        <v>1390</v>
      </c>
      <c r="J499" s="484" t="s">
        <v>1301</v>
      </c>
      <c r="K499" s="467" t="s">
        <v>1729</v>
      </c>
      <c r="L499" s="471"/>
      <c r="M499" s="471">
        <v>1408</v>
      </c>
      <c r="N499" s="471">
        <v>0</v>
      </c>
      <c r="O499" s="471">
        <f t="shared" si="9"/>
        <v>0</v>
      </c>
      <c r="P499" s="472"/>
    </row>
    <row r="500" spans="1:16" x14ac:dyDescent="0.25">
      <c r="A500" s="467" t="s">
        <v>1349</v>
      </c>
      <c r="B500" s="467" t="s">
        <v>668</v>
      </c>
      <c r="C500" s="467">
        <v>58</v>
      </c>
      <c r="D500" s="467" t="s">
        <v>535</v>
      </c>
      <c r="E500" s="467" t="s">
        <v>1226</v>
      </c>
      <c r="F500" s="467"/>
      <c r="G500" s="467"/>
      <c r="H500" s="484">
        <v>9631</v>
      </c>
      <c r="I500" s="467" t="s">
        <v>1390</v>
      </c>
      <c r="J500" s="484" t="s">
        <v>1302</v>
      </c>
      <c r="K500" s="467" t="s">
        <v>1731</v>
      </c>
      <c r="L500" s="471"/>
      <c r="M500" s="471">
        <v>0</v>
      </c>
      <c r="N500" s="471">
        <v>0</v>
      </c>
      <c r="O500" s="471">
        <f t="shared" si="9"/>
        <v>0</v>
      </c>
      <c r="P500" s="472"/>
    </row>
    <row r="501" spans="1:16" x14ac:dyDescent="0.25">
      <c r="A501" s="467" t="s">
        <v>1349</v>
      </c>
      <c r="B501" s="467" t="s">
        <v>668</v>
      </c>
      <c r="C501" s="467">
        <v>58</v>
      </c>
      <c r="D501" s="467" t="s">
        <v>535</v>
      </c>
      <c r="E501" s="467" t="s">
        <v>1226</v>
      </c>
      <c r="F501" s="467"/>
      <c r="G501" s="467"/>
      <c r="H501" s="484">
        <v>9631</v>
      </c>
      <c r="I501" s="467" t="s">
        <v>1390</v>
      </c>
      <c r="J501" s="484" t="s">
        <v>1303</v>
      </c>
      <c r="K501" s="467" t="s">
        <v>1732</v>
      </c>
      <c r="L501" s="471"/>
      <c r="M501" s="471">
        <v>3840</v>
      </c>
      <c r="N501" s="471">
        <v>0</v>
      </c>
      <c r="O501" s="471">
        <f t="shared" si="9"/>
        <v>0</v>
      </c>
      <c r="P501" s="472"/>
    </row>
    <row r="502" spans="1:16" x14ac:dyDescent="0.25">
      <c r="A502" s="467" t="s">
        <v>1349</v>
      </c>
      <c r="B502" s="467" t="s">
        <v>668</v>
      </c>
      <c r="C502" s="467">
        <v>58</v>
      </c>
      <c r="D502" s="467" t="s">
        <v>535</v>
      </c>
      <c r="E502" s="467" t="s">
        <v>1226</v>
      </c>
      <c r="F502" s="467"/>
      <c r="G502" s="467"/>
      <c r="H502" s="484">
        <v>9631</v>
      </c>
      <c r="I502" s="467" t="s">
        <v>1390</v>
      </c>
      <c r="J502" s="484" t="s">
        <v>7</v>
      </c>
      <c r="K502" s="467" t="s">
        <v>1733</v>
      </c>
      <c r="L502" s="471"/>
      <c r="M502" s="471">
        <v>0</v>
      </c>
      <c r="N502" s="471">
        <v>0</v>
      </c>
      <c r="O502" s="471">
        <f t="shared" si="9"/>
        <v>0</v>
      </c>
      <c r="P502" s="472"/>
    </row>
    <row r="503" spans="1:16" x14ac:dyDescent="0.25">
      <c r="A503" s="467" t="s">
        <v>1349</v>
      </c>
      <c r="B503" s="467" t="s">
        <v>668</v>
      </c>
      <c r="C503" s="467">
        <v>58</v>
      </c>
      <c r="D503" s="467" t="s">
        <v>535</v>
      </c>
      <c r="E503" s="467" t="s">
        <v>1226</v>
      </c>
      <c r="F503" s="467"/>
      <c r="G503" s="467"/>
      <c r="H503" s="484">
        <v>9631</v>
      </c>
      <c r="I503" s="467" t="s">
        <v>1390</v>
      </c>
      <c r="J503" s="484" t="s">
        <v>1320</v>
      </c>
      <c r="K503" s="467" t="s">
        <v>1734</v>
      </c>
      <c r="L503" s="471"/>
      <c r="M503" s="471">
        <v>0</v>
      </c>
      <c r="N503" s="471">
        <v>0</v>
      </c>
      <c r="O503" s="471">
        <f t="shared" si="9"/>
        <v>0</v>
      </c>
      <c r="P503" s="472"/>
    </row>
    <row r="504" spans="1:16" x14ac:dyDescent="0.25">
      <c r="A504" s="467" t="s">
        <v>1349</v>
      </c>
      <c r="B504" s="467" t="s">
        <v>668</v>
      </c>
      <c r="C504" s="467">
        <v>58</v>
      </c>
      <c r="D504" s="467" t="s">
        <v>535</v>
      </c>
      <c r="E504" s="467" t="s">
        <v>1226</v>
      </c>
      <c r="F504" s="467"/>
      <c r="G504" s="467"/>
      <c r="H504" s="484">
        <v>9631</v>
      </c>
      <c r="I504" s="467" t="s">
        <v>1390</v>
      </c>
      <c r="J504" s="484" t="s">
        <v>11</v>
      </c>
      <c r="K504" s="467" t="s">
        <v>1735</v>
      </c>
      <c r="L504" s="471"/>
      <c r="M504" s="471">
        <v>0</v>
      </c>
      <c r="N504" s="471">
        <v>0</v>
      </c>
      <c r="O504" s="471">
        <f t="shared" ref="O504:O548" si="10">+L504+N504</f>
        <v>0</v>
      </c>
      <c r="P504" s="472"/>
    </row>
    <row r="505" spans="1:16" x14ac:dyDescent="0.25">
      <c r="A505" s="467" t="s">
        <v>1349</v>
      </c>
      <c r="B505" s="467" t="s">
        <v>668</v>
      </c>
      <c r="C505" s="467">
        <v>58</v>
      </c>
      <c r="D505" s="467" t="s">
        <v>535</v>
      </c>
      <c r="E505" s="467" t="s">
        <v>1226</v>
      </c>
      <c r="F505" s="467"/>
      <c r="G505" s="467"/>
      <c r="H505" s="484">
        <v>9631</v>
      </c>
      <c r="I505" s="467" t="s">
        <v>1390</v>
      </c>
      <c r="J505" s="484" t="s">
        <v>1229</v>
      </c>
      <c r="K505" s="467" t="s">
        <v>1737</v>
      </c>
      <c r="L505" s="471"/>
      <c r="M505" s="471">
        <v>0</v>
      </c>
      <c r="N505" s="471">
        <v>0</v>
      </c>
      <c r="O505" s="471">
        <f t="shared" si="10"/>
        <v>0</v>
      </c>
      <c r="P505" s="472"/>
    </row>
    <row r="506" spans="1:16" x14ac:dyDescent="0.25">
      <c r="A506" s="467" t="s">
        <v>1349</v>
      </c>
      <c r="B506" s="467" t="s">
        <v>668</v>
      </c>
      <c r="C506" s="467">
        <v>58</v>
      </c>
      <c r="D506" s="467" t="s">
        <v>535</v>
      </c>
      <c r="E506" s="467" t="s">
        <v>1226</v>
      </c>
      <c r="F506" s="467"/>
      <c r="G506" s="467"/>
      <c r="H506" s="484">
        <v>9637</v>
      </c>
      <c r="I506" s="467" t="s">
        <v>1391</v>
      </c>
      <c r="J506" s="484" t="s">
        <v>367</v>
      </c>
      <c r="K506" s="467" t="s">
        <v>1727</v>
      </c>
      <c r="L506" s="471"/>
      <c r="M506" s="471">
        <v>0</v>
      </c>
      <c r="N506" s="471">
        <v>0</v>
      </c>
      <c r="O506" s="471">
        <f t="shared" si="10"/>
        <v>0</v>
      </c>
      <c r="P506" s="472"/>
    </row>
    <row r="507" spans="1:16" x14ac:dyDescent="0.25">
      <c r="A507" s="467" t="s">
        <v>1349</v>
      </c>
      <c r="B507" s="467" t="s">
        <v>668</v>
      </c>
      <c r="C507" s="467">
        <v>58</v>
      </c>
      <c r="D507" s="467" t="s">
        <v>535</v>
      </c>
      <c r="E507" s="467" t="s">
        <v>1226</v>
      </c>
      <c r="F507" s="467"/>
      <c r="G507" s="467"/>
      <c r="H507" s="484">
        <v>9637</v>
      </c>
      <c r="I507" s="467" t="s">
        <v>1391</v>
      </c>
      <c r="J507" s="484" t="s">
        <v>3</v>
      </c>
      <c r="K507" s="467" t="s">
        <v>1728</v>
      </c>
      <c r="L507" s="471"/>
      <c r="M507" s="471">
        <v>0</v>
      </c>
      <c r="N507" s="471">
        <v>0</v>
      </c>
      <c r="O507" s="471">
        <f t="shared" si="10"/>
        <v>0</v>
      </c>
      <c r="P507" s="472"/>
    </row>
    <row r="508" spans="1:16" x14ac:dyDescent="0.25">
      <c r="A508" s="467" t="s">
        <v>1349</v>
      </c>
      <c r="B508" s="467" t="s">
        <v>668</v>
      </c>
      <c r="C508" s="467">
        <v>58</v>
      </c>
      <c r="D508" s="467" t="s">
        <v>535</v>
      </c>
      <c r="E508" s="467" t="s">
        <v>1226</v>
      </c>
      <c r="F508" s="467"/>
      <c r="G508" s="467"/>
      <c r="H508" s="484">
        <v>9637</v>
      </c>
      <c r="I508" s="467" t="s">
        <v>1391</v>
      </c>
      <c r="J508" s="484" t="s">
        <v>1301</v>
      </c>
      <c r="K508" s="467" t="s">
        <v>1729</v>
      </c>
      <c r="L508" s="471"/>
      <c r="M508" s="471">
        <v>0</v>
      </c>
      <c r="N508" s="471">
        <v>0</v>
      </c>
      <c r="O508" s="471">
        <f t="shared" si="10"/>
        <v>0</v>
      </c>
      <c r="P508" s="472"/>
    </row>
    <row r="509" spans="1:16" x14ac:dyDescent="0.25">
      <c r="A509" s="467" t="s">
        <v>1349</v>
      </c>
      <c r="B509" s="467" t="s">
        <v>668</v>
      </c>
      <c r="C509" s="467">
        <v>58</v>
      </c>
      <c r="D509" s="467" t="s">
        <v>535</v>
      </c>
      <c r="E509" s="467" t="s">
        <v>1226</v>
      </c>
      <c r="F509" s="467"/>
      <c r="G509" s="467"/>
      <c r="H509" s="484">
        <v>9637</v>
      </c>
      <c r="I509" s="467" t="s">
        <v>1391</v>
      </c>
      <c r="J509" s="484" t="s">
        <v>1303</v>
      </c>
      <c r="K509" s="467" t="s">
        <v>1732</v>
      </c>
      <c r="L509" s="471"/>
      <c r="M509" s="471">
        <v>360</v>
      </c>
      <c r="N509" s="471">
        <v>0</v>
      </c>
      <c r="O509" s="471">
        <f t="shared" si="10"/>
        <v>0</v>
      </c>
      <c r="P509" s="472"/>
    </row>
    <row r="510" spans="1:16" x14ac:dyDescent="0.25">
      <c r="A510" s="467" t="s">
        <v>1349</v>
      </c>
      <c r="B510" s="467" t="s">
        <v>668</v>
      </c>
      <c r="C510" s="467">
        <v>58</v>
      </c>
      <c r="D510" s="467" t="s">
        <v>535</v>
      </c>
      <c r="E510" s="467" t="s">
        <v>1226</v>
      </c>
      <c r="F510" s="467"/>
      <c r="G510" s="467"/>
      <c r="H510" s="484">
        <v>9637</v>
      </c>
      <c r="I510" s="467" t="s">
        <v>1391</v>
      </c>
      <c r="J510" s="484" t="s">
        <v>1229</v>
      </c>
      <c r="K510" s="467" t="s">
        <v>1737</v>
      </c>
      <c r="L510" s="471"/>
      <c r="M510" s="471">
        <v>0</v>
      </c>
      <c r="N510" s="471">
        <v>0</v>
      </c>
      <c r="O510" s="471">
        <f t="shared" si="10"/>
        <v>0</v>
      </c>
      <c r="P510" s="472"/>
    </row>
    <row r="511" spans="1:16" x14ac:dyDescent="0.25">
      <c r="A511" s="467" t="s">
        <v>1349</v>
      </c>
      <c r="B511" s="467" t="s">
        <v>668</v>
      </c>
      <c r="C511" s="467">
        <v>58</v>
      </c>
      <c r="D511" s="467" t="s">
        <v>535</v>
      </c>
      <c r="E511" s="467" t="s">
        <v>1226</v>
      </c>
      <c r="F511" s="467"/>
      <c r="G511" s="467"/>
      <c r="H511" s="484">
        <v>9638</v>
      </c>
      <c r="I511" s="467" t="s">
        <v>1392</v>
      </c>
      <c r="J511" s="484" t="s">
        <v>365</v>
      </c>
      <c r="K511" s="467" t="s">
        <v>1726</v>
      </c>
      <c r="L511" s="471"/>
      <c r="M511" s="471">
        <v>0</v>
      </c>
      <c r="N511" s="471">
        <v>0</v>
      </c>
      <c r="O511" s="471">
        <f t="shared" si="10"/>
        <v>0</v>
      </c>
      <c r="P511" s="472"/>
    </row>
    <row r="512" spans="1:16" x14ac:dyDescent="0.25">
      <c r="A512" s="467" t="s">
        <v>1349</v>
      </c>
      <c r="B512" s="467" t="s">
        <v>668</v>
      </c>
      <c r="C512" s="467">
        <v>58</v>
      </c>
      <c r="D512" s="467" t="s">
        <v>535</v>
      </c>
      <c r="E512" s="467" t="s">
        <v>1226</v>
      </c>
      <c r="F512" s="467"/>
      <c r="G512" s="467"/>
      <c r="H512" s="484">
        <v>9638</v>
      </c>
      <c r="I512" s="467" t="s">
        <v>1392</v>
      </c>
      <c r="J512" s="484" t="s">
        <v>367</v>
      </c>
      <c r="K512" s="467" t="s">
        <v>1727</v>
      </c>
      <c r="L512" s="471"/>
      <c r="M512" s="471">
        <v>0</v>
      </c>
      <c r="N512" s="471">
        <v>0</v>
      </c>
      <c r="O512" s="471">
        <f t="shared" si="10"/>
        <v>0</v>
      </c>
      <c r="P512" s="472"/>
    </row>
    <row r="513" spans="1:16" x14ac:dyDescent="0.25">
      <c r="A513" s="467" t="s">
        <v>1349</v>
      </c>
      <c r="B513" s="467" t="s">
        <v>668</v>
      </c>
      <c r="C513" s="467">
        <v>58</v>
      </c>
      <c r="D513" s="467" t="s">
        <v>535</v>
      </c>
      <c r="E513" s="467" t="s">
        <v>1226</v>
      </c>
      <c r="F513" s="467"/>
      <c r="G513" s="467"/>
      <c r="H513" s="484">
        <v>9638</v>
      </c>
      <c r="I513" s="467" t="s">
        <v>1392</v>
      </c>
      <c r="J513" s="484" t="s">
        <v>3</v>
      </c>
      <c r="K513" s="467" t="s">
        <v>1728</v>
      </c>
      <c r="L513" s="471"/>
      <c r="M513" s="471">
        <v>0</v>
      </c>
      <c r="N513" s="471">
        <v>0</v>
      </c>
      <c r="O513" s="471">
        <f t="shared" si="10"/>
        <v>0</v>
      </c>
      <c r="P513" s="472"/>
    </row>
    <row r="514" spans="1:16" x14ac:dyDescent="0.25">
      <c r="A514" s="467" t="s">
        <v>1349</v>
      </c>
      <c r="B514" s="467" t="s">
        <v>668</v>
      </c>
      <c r="C514" s="467">
        <v>58</v>
      </c>
      <c r="D514" s="467" t="s">
        <v>535</v>
      </c>
      <c r="E514" s="467" t="s">
        <v>1226</v>
      </c>
      <c r="F514" s="467"/>
      <c r="G514" s="467"/>
      <c r="H514" s="484">
        <v>9638</v>
      </c>
      <c r="I514" s="467" t="s">
        <v>1392</v>
      </c>
      <c r="J514" s="484" t="s">
        <v>1301</v>
      </c>
      <c r="K514" s="467" t="s">
        <v>1729</v>
      </c>
      <c r="L514" s="471"/>
      <c r="M514" s="471">
        <v>0</v>
      </c>
      <c r="N514" s="471">
        <v>0</v>
      </c>
      <c r="O514" s="471">
        <f t="shared" si="10"/>
        <v>0</v>
      </c>
      <c r="P514" s="472"/>
    </row>
    <row r="515" spans="1:16" x14ac:dyDescent="0.25">
      <c r="A515" s="467" t="s">
        <v>1349</v>
      </c>
      <c r="B515" s="467" t="s">
        <v>668</v>
      </c>
      <c r="C515" s="467">
        <v>58</v>
      </c>
      <c r="D515" s="467" t="s">
        <v>535</v>
      </c>
      <c r="E515" s="467" t="s">
        <v>1226</v>
      </c>
      <c r="F515" s="467"/>
      <c r="G515" s="467"/>
      <c r="H515" s="484">
        <v>9638</v>
      </c>
      <c r="I515" s="467" t="s">
        <v>1392</v>
      </c>
      <c r="J515" s="484" t="s">
        <v>1302</v>
      </c>
      <c r="K515" s="467" t="s">
        <v>1731</v>
      </c>
      <c r="L515" s="471"/>
      <c r="M515" s="471">
        <v>0</v>
      </c>
      <c r="N515" s="471">
        <v>0</v>
      </c>
      <c r="O515" s="471">
        <f t="shared" si="10"/>
        <v>0</v>
      </c>
      <c r="P515" s="472"/>
    </row>
    <row r="516" spans="1:16" x14ac:dyDescent="0.25">
      <c r="A516" s="467" t="s">
        <v>1349</v>
      </c>
      <c r="B516" s="467" t="s">
        <v>668</v>
      </c>
      <c r="C516" s="467">
        <v>58</v>
      </c>
      <c r="D516" s="467" t="s">
        <v>535</v>
      </c>
      <c r="E516" s="467" t="s">
        <v>1226</v>
      </c>
      <c r="F516" s="467"/>
      <c r="G516" s="467"/>
      <c r="H516" s="484">
        <v>9638</v>
      </c>
      <c r="I516" s="467" t="s">
        <v>1392</v>
      </c>
      <c r="J516" s="484" t="s">
        <v>1303</v>
      </c>
      <c r="K516" s="467" t="s">
        <v>1732</v>
      </c>
      <c r="L516" s="471"/>
      <c r="M516" s="471">
        <v>768</v>
      </c>
      <c r="N516" s="471">
        <v>0</v>
      </c>
      <c r="O516" s="471">
        <f t="shared" si="10"/>
        <v>0</v>
      </c>
      <c r="P516" s="472"/>
    </row>
    <row r="517" spans="1:16" x14ac:dyDescent="0.25">
      <c r="A517" s="467" t="s">
        <v>1349</v>
      </c>
      <c r="B517" s="467" t="s">
        <v>668</v>
      </c>
      <c r="C517" s="467">
        <v>58</v>
      </c>
      <c r="D517" s="467" t="s">
        <v>535</v>
      </c>
      <c r="E517" s="467" t="s">
        <v>1226</v>
      </c>
      <c r="F517" s="467"/>
      <c r="G517" s="467"/>
      <c r="H517" s="484">
        <v>9638</v>
      </c>
      <c r="I517" s="467" t="s">
        <v>1392</v>
      </c>
      <c r="J517" s="484" t="s">
        <v>7</v>
      </c>
      <c r="K517" s="467" t="s">
        <v>1733</v>
      </c>
      <c r="L517" s="471"/>
      <c r="M517" s="471">
        <v>0</v>
      </c>
      <c r="N517" s="471">
        <v>0</v>
      </c>
      <c r="O517" s="471">
        <f t="shared" si="10"/>
        <v>0</v>
      </c>
      <c r="P517" s="472"/>
    </row>
    <row r="518" spans="1:16" x14ac:dyDescent="0.25">
      <c r="A518" s="467" t="s">
        <v>1349</v>
      </c>
      <c r="B518" s="467" t="s">
        <v>668</v>
      </c>
      <c r="C518" s="467">
        <v>58</v>
      </c>
      <c r="D518" s="467" t="s">
        <v>535</v>
      </c>
      <c r="E518" s="467" t="s">
        <v>1226</v>
      </c>
      <c r="F518" s="467"/>
      <c r="G518" s="467"/>
      <c r="H518" s="484">
        <v>9638</v>
      </c>
      <c r="I518" s="467" t="s">
        <v>1392</v>
      </c>
      <c r="J518" s="484" t="s">
        <v>11</v>
      </c>
      <c r="K518" s="467" t="s">
        <v>1735</v>
      </c>
      <c r="L518" s="471"/>
      <c r="M518" s="471">
        <v>0</v>
      </c>
      <c r="N518" s="471">
        <v>0</v>
      </c>
      <c r="O518" s="471">
        <f t="shared" si="10"/>
        <v>0</v>
      </c>
      <c r="P518" s="472"/>
    </row>
    <row r="519" spans="1:16" x14ac:dyDescent="0.25">
      <c r="A519" s="467" t="s">
        <v>1349</v>
      </c>
      <c r="B519" s="467" t="s">
        <v>668</v>
      </c>
      <c r="C519" s="467">
        <v>58</v>
      </c>
      <c r="D519" s="467" t="s">
        <v>535</v>
      </c>
      <c r="E519" s="467" t="s">
        <v>1226</v>
      </c>
      <c r="F519" s="467"/>
      <c r="G519" s="467"/>
      <c r="H519" s="484">
        <v>9638</v>
      </c>
      <c r="I519" s="467" t="s">
        <v>1392</v>
      </c>
      <c r="J519" s="484" t="s">
        <v>1229</v>
      </c>
      <c r="K519" s="467" t="s">
        <v>1737</v>
      </c>
      <c r="L519" s="471"/>
      <c r="M519" s="471">
        <v>0</v>
      </c>
      <c r="N519" s="471">
        <v>0</v>
      </c>
      <c r="O519" s="471">
        <f t="shared" si="10"/>
        <v>0</v>
      </c>
      <c r="P519" s="472"/>
    </row>
    <row r="520" spans="1:16" x14ac:dyDescent="0.25">
      <c r="A520" s="467" t="s">
        <v>1349</v>
      </c>
      <c r="B520" s="467" t="s">
        <v>668</v>
      </c>
      <c r="C520" s="467">
        <v>58</v>
      </c>
      <c r="D520" s="467" t="s">
        <v>535</v>
      </c>
      <c r="E520" s="467" t="s">
        <v>1226</v>
      </c>
      <c r="F520" s="467"/>
      <c r="G520" s="467"/>
      <c r="H520" s="484">
        <v>9645</v>
      </c>
      <c r="I520" s="467" t="s">
        <v>2203</v>
      </c>
      <c r="J520" s="484" t="s">
        <v>365</v>
      </c>
      <c r="K520" s="467" t="s">
        <v>1726</v>
      </c>
      <c r="L520" s="471"/>
      <c r="M520" s="471">
        <v>0</v>
      </c>
      <c r="N520" s="471">
        <v>0</v>
      </c>
      <c r="O520" s="471">
        <f t="shared" si="10"/>
        <v>0</v>
      </c>
      <c r="P520" s="472"/>
    </row>
    <row r="521" spans="1:16" x14ac:dyDescent="0.25">
      <c r="A521" s="467" t="s">
        <v>1349</v>
      </c>
      <c r="B521" s="467" t="s">
        <v>668</v>
      </c>
      <c r="C521" s="467">
        <v>58</v>
      </c>
      <c r="D521" s="467" t="s">
        <v>535</v>
      </c>
      <c r="E521" s="467" t="s">
        <v>1226</v>
      </c>
      <c r="F521" s="467"/>
      <c r="G521" s="467"/>
      <c r="H521" s="484">
        <v>9645</v>
      </c>
      <c r="I521" s="467" t="s">
        <v>2203</v>
      </c>
      <c r="J521" s="484" t="s">
        <v>367</v>
      </c>
      <c r="K521" s="467" t="s">
        <v>1727</v>
      </c>
      <c r="L521" s="471"/>
      <c r="M521" s="471">
        <v>0</v>
      </c>
      <c r="N521" s="471">
        <v>0</v>
      </c>
      <c r="O521" s="471">
        <f t="shared" si="10"/>
        <v>0</v>
      </c>
      <c r="P521" s="472"/>
    </row>
    <row r="522" spans="1:16" x14ac:dyDescent="0.25">
      <c r="A522" s="467" t="s">
        <v>1349</v>
      </c>
      <c r="B522" s="467" t="s">
        <v>668</v>
      </c>
      <c r="C522" s="467">
        <v>58</v>
      </c>
      <c r="D522" s="467" t="s">
        <v>535</v>
      </c>
      <c r="E522" s="467" t="s">
        <v>1226</v>
      </c>
      <c r="F522" s="467"/>
      <c r="G522" s="467"/>
      <c r="H522" s="484">
        <v>9645</v>
      </c>
      <c r="I522" s="467" t="s">
        <v>2203</v>
      </c>
      <c r="J522" s="484" t="s">
        <v>3</v>
      </c>
      <c r="K522" s="467" t="s">
        <v>1728</v>
      </c>
      <c r="L522" s="471"/>
      <c r="M522" s="471">
        <v>0</v>
      </c>
      <c r="N522" s="471">
        <v>0</v>
      </c>
      <c r="O522" s="471">
        <f t="shared" si="10"/>
        <v>0</v>
      </c>
      <c r="P522" s="472"/>
    </row>
    <row r="523" spans="1:16" x14ac:dyDescent="0.25">
      <c r="A523" s="467" t="s">
        <v>1349</v>
      </c>
      <c r="B523" s="467" t="s">
        <v>668</v>
      </c>
      <c r="C523" s="467">
        <v>58</v>
      </c>
      <c r="D523" s="467" t="s">
        <v>535</v>
      </c>
      <c r="E523" s="467" t="s">
        <v>1226</v>
      </c>
      <c r="F523" s="467"/>
      <c r="G523" s="467"/>
      <c r="H523" s="484">
        <v>9645</v>
      </c>
      <c r="I523" s="467" t="s">
        <v>2203</v>
      </c>
      <c r="J523" s="484" t="s">
        <v>1303</v>
      </c>
      <c r="K523" s="467" t="s">
        <v>1732</v>
      </c>
      <c r="L523" s="471"/>
      <c r="M523" s="471">
        <v>0</v>
      </c>
      <c r="N523" s="471">
        <v>0</v>
      </c>
      <c r="O523" s="471">
        <f t="shared" si="10"/>
        <v>0</v>
      </c>
      <c r="P523" s="472"/>
    </row>
    <row r="524" spans="1:16" x14ac:dyDescent="0.25">
      <c r="A524" s="467" t="s">
        <v>1349</v>
      </c>
      <c r="B524" s="467" t="s">
        <v>668</v>
      </c>
      <c r="C524" s="467">
        <v>59</v>
      </c>
      <c r="D524" s="467" t="s">
        <v>666</v>
      </c>
      <c r="E524" s="467" t="s">
        <v>1295</v>
      </c>
      <c r="F524" s="467"/>
      <c r="G524" s="467"/>
      <c r="H524" s="484">
        <v>9502</v>
      </c>
      <c r="I524" s="467" t="s">
        <v>1352</v>
      </c>
      <c r="J524" s="484" t="s">
        <v>792</v>
      </c>
      <c r="K524" s="467" t="s">
        <v>1727</v>
      </c>
      <c r="L524" s="471"/>
      <c r="M524" s="471">
        <v>0</v>
      </c>
      <c r="N524" s="471">
        <v>0</v>
      </c>
      <c r="O524" s="471">
        <f t="shared" si="10"/>
        <v>0</v>
      </c>
      <c r="P524" s="472"/>
    </row>
    <row r="525" spans="1:16" x14ac:dyDescent="0.25">
      <c r="A525" s="467" t="s">
        <v>1349</v>
      </c>
      <c r="B525" s="467" t="s">
        <v>668</v>
      </c>
      <c r="C525" s="467">
        <v>59</v>
      </c>
      <c r="D525" s="467" t="s">
        <v>666</v>
      </c>
      <c r="E525" s="467" t="s">
        <v>1295</v>
      </c>
      <c r="F525" s="467"/>
      <c r="G525" s="467"/>
      <c r="H525" s="484">
        <v>9502</v>
      </c>
      <c r="I525" s="467" t="s">
        <v>1352</v>
      </c>
      <c r="J525" s="484" t="s">
        <v>793</v>
      </c>
      <c r="K525" s="467" t="s">
        <v>1728</v>
      </c>
      <c r="L525" s="471"/>
      <c r="M525" s="471">
        <v>0</v>
      </c>
      <c r="N525" s="471">
        <v>0</v>
      </c>
      <c r="O525" s="471">
        <f t="shared" si="10"/>
        <v>0</v>
      </c>
      <c r="P525" s="472"/>
    </row>
    <row r="526" spans="1:16" x14ac:dyDescent="0.25">
      <c r="A526" s="467" t="s">
        <v>1349</v>
      </c>
      <c r="B526" s="467" t="s">
        <v>668</v>
      </c>
      <c r="C526" s="467">
        <v>59</v>
      </c>
      <c r="D526" s="467" t="s">
        <v>666</v>
      </c>
      <c r="E526" s="467" t="s">
        <v>1295</v>
      </c>
      <c r="F526" s="467"/>
      <c r="G526" s="467"/>
      <c r="H526" s="484">
        <v>9502</v>
      </c>
      <c r="I526" s="467" t="s">
        <v>1352</v>
      </c>
      <c r="J526" s="484" t="s">
        <v>19</v>
      </c>
      <c r="K526" s="467" t="s">
        <v>1729</v>
      </c>
      <c r="L526" s="471"/>
      <c r="M526" s="471">
        <v>559</v>
      </c>
      <c r="N526" s="471">
        <v>0</v>
      </c>
      <c r="O526" s="471">
        <f t="shared" si="10"/>
        <v>0</v>
      </c>
      <c r="P526" s="472"/>
    </row>
    <row r="527" spans="1:16" x14ac:dyDescent="0.25">
      <c r="A527" s="467" t="s">
        <v>1349</v>
      </c>
      <c r="B527" s="467" t="s">
        <v>668</v>
      </c>
      <c r="C527" s="467">
        <v>59</v>
      </c>
      <c r="D527" s="467" t="s">
        <v>666</v>
      </c>
      <c r="E527" s="467" t="s">
        <v>1295</v>
      </c>
      <c r="F527" s="467"/>
      <c r="G527" s="467"/>
      <c r="H527" s="484">
        <v>9502</v>
      </c>
      <c r="I527" s="467" t="s">
        <v>1352</v>
      </c>
      <c r="J527" s="484" t="s">
        <v>20</v>
      </c>
      <c r="K527" s="467" t="s">
        <v>1733</v>
      </c>
      <c r="L527" s="471"/>
      <c r="M527" s="471">
        <v>0</v>
      </c>
      <c r="N527" s="471">
        <v>0</v>
      </c>
      <c r="O527" s="471">
        <f t="shared" si="10"/>
        <v>0</v>
      </c>
      <c r="P527" s="472"/>
    </row>
    <row r="528" spans="1:16" x14ac:dyDescent="0.25">
      <c r="A528" s="467" t="s">
        <v>1349</v>
      </c>
      <c r="B528" s="467" t="s">
        <v>668</v>
      </c>
      <c r="C528" s="467">
        <v>59</v>
      </c>
      <c r="D528" s="467" t="s">
        <v>666</v>
      </c>
      <c r="E528" s="467" t="s">
        <v>1295</v>
      </c>
      <c r="F528" s="467"/>
      <c r="G528" s="467"/>
      <c r="H528" s="484">
        <v>9502</v>
      </c>
      <c r="I528" s="467" t="s">
        <v>1352</v>
      </c>
      <c r="J528" s="484" t="s">
        <v>21</v>
      </c>
      <c r="K528" s="467" t="s">
        <v>1734</v>
      </c>
      <c r="L528" s="471"/>
      <c r="M528" s="471">
        <v>180</v>
      </c>
      <c r="N528" s="471">
        <v>0</v>
      </c>
      <c r="O528" s="471">
        <f t="shared" si="10"/>
        <v>0</v>
      </c>
      <c r="P528" s="472"/>
    </row>
    <row r="529" spans="1:16" x14ac:dyDescent="0.25">
      <c r="A529" s="467" t="s">
        <v>1349</v>
      </c>
      <c r="B529" s="467" t="s">
        <v>668</v>
      </c>
      <c r="C529" s="467">
        <v>59</v>
      </c>
      <c r="D529" s="467" t="s">
        <v>666</v>
      </c>
      <c r="E529" s="467" t="s">
        <v>1295</v>
      </c>
      <c r="F529" s="467"/>
      <c r="G529" s="467"/>
      <c r="H529" s="484">
        <v>9502</v>
      </c>
      <c r="I529" s="467" t="s">
        <v>1352</v>
      </c>
      <c r="J529" s="484" t="s">
        <v>1353</v>
      </c>
      <c r="K529" s="467" t="s">
        <v>1735</v>
      </c>
      <c r="L529" s="471"/>
      <c r="M529" s="471">
        <v>0</v>
      </c>
      <c r="N529" s="471">
        <v>0</v>
      </c>
      <c r="O529" s="471">
        <f t="shared" si="10"/>
        <v>0</v>
      </c>
      <c r="P529" s="472"/>
    </row>
    <row r="530" spans="1:16" x14ac:dyDescent="0.25">
      <c r="A530" s="467" t="s">
        <v>1349</v>
      </c>
      <c r="B530" s="467" t="s">
        <v>668</v>
      </c>
      <c r="C530" s="467">
        <v>59</v>
      </c>
      <c r="D530" s="467" t="s">
        <v>666</v>
      </c>
      <c r="E530" s="467" t="s">
        <v>1295</v>
      </c>
      <c r="F530" s="467"/>
      <c r="G530" s="467"/>
      <c r="H530" s="484">
        <v>9502</v>
      </c>
      <c r="I530" s="467" t="s">
        <v>1352</v>
      </c>
      <c r="J530" s="484" t="s">
        <v>22</v>
      </c>
      <c r="K530" s="467" t="s">
        <v>1737</v>
      </c>
      <c r="L530" s="471"/>
      <c r="M530" s="471">
        <v>0</v>
      </c>
      <c r="N530" s="471">
        <v>0</v>
      </c>
      <c r="O530" s="471">
        <f t="shared" si="10"/>
        <v>0</v>
      </c>
      <c r="P530" s="472"/>
    </row>
    <row r="531" spans="1:16" x14ac:dyDescent="0.25">
      <c r="A531" s="467" t="s">
        <v>1349</v>
      </c>
      <c r="B531" s="467" t="s">
        <v>668</v>
      </c>
      <c r="C531" s="467">
        <v>82</v>
      </c>
      <c r="D531" s="467" t="s">
        <v>664</v>
      </c>
      <c r="E531" s="467" t="s">
        <v>1077</v>
      </c>
      <c r="F531" s="467"/>
      <c r="G531" s="467"/>
      <c r="H531" s="484">
        <v>9209</v>
      </c>
      <c r="I531" s="467" t="s">
        <v>1315</v>
      </c>
      <c r="J531" s="484" t="s">
        <v>365</v>
      </c>
      <c r="K531" s="467" t="s">
        <v>1726</v>
      </c>
      <c r="L531" s="471"/>
      <c r="M531" s="471">
        <v>0</v>
      </c>
      <c r="N531" s="471">
        <v>0</v>
      </c>
      <c r="O531" s="471">
        <f t="shared" si="10"/>
        <v>0</v>
      </c>
      <c r="P531" s="472"/>
    </row>
    <row r="532" spans="1:16" x14ac:dyDescent="0.25">
      <c r="A532" s="467" t="s">
        <v>1349</v>
      </c>
      <c r="B532" s="467" t="s">
        <v>668</v>
      </c>
      <c r="C532" s="467">
        <v>82</v>
      </c>
      <c r="D532" s="467" t="s">
        <v>664</v>
      </c>
      <c r="E532" s="467" t="s">
        <v>1077</v>
      </c>
      <c r="F532" s="467"/>
      <c r="G532" s="467"/>
      <c r="H532" s="484">
        <v>9209</v>
      </c>
      <c r="I532" s="467" t="s">
        <v>1315</v>
      </c>
      <c r="J532" s="484" t="s">
        <v>367</v>
      </c>
      <c r="K532" s="467" t="s">
        <v>1727</v>
      </c>
      <c r="L532" s="471"/>
      <c r="M532" s="471">
        <v>0</v>
      </c>
      <c r="N532" s="471">
        <v>0</v>
      </c>
      <c r="O532" s="471">
        <f t="shared" si="10"/>
        <v>0</v>
      </c>
      <c r="P532" s="472"/>
    </row>
    <row r="533" spans="1:16" x14ac:dyDescent="0.25">
      <c r="A533" s="467" t="s">
        <v>1349</v>
      </c>
      <c r="B533" s="467" t="s">
        <v>668</v>
      </c>
      <c r="C533" s="467">
        <v>82</v>
      </c>
      <c r="D533" s="467" t="s">
        <v>664</v>
      </c>
      <c r="E533" s="467" t="s">
        <v>1077</v>
      </c>
      <c r="F533" s="467"/>
      <c r="G533" s="467"/>
      <c r="H533" s="484">
        <v>9209</v>
      </c>
      <c r="I533" s="467" t="s">
        <v>1315</v>
      </c>
      <c r="J533" s="484" t="s">
        <v>3</v>
      </c>
      <c r="K533" s="467" t="s">
        <v>1728</v>
      </c>
      <c r="L533" s="471"/>
      <c r="M533" s="471">
        <v>0</v>
      </c>
      <c r="N533" s="471">
        <v>0</v>
      </c>
      <c r="O533" s="471">
        <f t="shared" si="10"/>
        <v>0</v>
      </c>
      <c r="P533" s="472"/>
    </row>
    <row r="534" spans="1:16" x14ac:dyDescent="0.25">
      <c r="A534" s="467" t="s">
        <v>1349</v>
      </c>
      <c r="B534" s="467" t="s">
        <v>668</v>
      </c>
      <c r="C534" s="467">
        <v>82</v>
      </c>
      <c r="D534" s="467" t="s">
        <v>664</v>
      </c>
      <c r="E534" s="467" t="s">
        <v>1077</v>
      </c>
      <c r="F534" s="467"/>
      <c r="G534" s="467"/>
      <c r="H534" s="484">
        <v>9209</v>
      </c>
      <c r="I534" s="467" t="s">
        <v>1315</v>
      </c>
      <c r="J534" s="484" t="s">
        <v>1301</v>
      </c>
      <c r="K534" s="467" t="s">
        <v>1729</v>
      </c>
      <c r="L534" s="471"/>
      <c r="M534" s="471">
        <v>0</v>
      </c>
      <c r="N534" s="471">
        <v>0</v>
      </c>
      <c r="O534" s="471">
        <f t="shared" si="10"/>
        <v>0</v>
      </c>
      <c r="P534" s="472"/>
    </row>
    <row r="535" spans="1:16" x14ac:dyDescent="0.25">
      <c r="A535" s="467" t="s">
        <v>1349</v>
      </c>
      <c r="B535" s="467" t="s">
        <v>668</v>
      </c>
      <c r="C535" s="467">
        <v>82</v>
      </c>
      <c r="D535" s="467" t="s">
        <v>664</v>
      </c>
      <c r="E535" s="467" t="s">
        <v>1077</v>
      </c>
      <c r="F535" s="467"/>
      <c r="G535" s="467"/>
      <c r="H535" s="484">
        <v>9209</v>
      </c>
      <c r="I535" s="467" t="s">
        <v>1315</v>
      </c>
      <c r="J535" s="484" t="s">
        <v>1316</v>
      </c>
      <c r="K535" s="467" t="s">
        <v>1730</v>
      </c>
      <c r="L535" s="471"/>
      <c r="M535" s="471">
        <v>0</v>
      </c>
      <c r="N535" s="471">
        <v>0</v>
      </c>
      <c r="O535" s="471">
        <f t="shared" si="10"/>
        <v>0</v>
      </c>
      <c r="P535" s="472"/>
    </row>
    <row r="536" spans="1:16" x14ac:dyDescent="0.25">
      <c r="A536" s="467" t="s">
        <v>1349</v>
      </c>
      <c r="B536" s="467" t="s">
        <v>668</v>
      </c>
      <c r="C536" s="467">
        <v>82</v>
      </c>
      <c r="D536" s="467" t="s">
        <v>664</v>
      </c>
      <c r="E536" s="467" t="s">
        <v>1077</v>
      </c>
      <c r="F536" s="467"/>
      <c r="G536" s="467"/>
      <c r="H536" s="484">
        <v>9209</v>
      </c>
      <c r="I536" s="467" t="s">
        <v>1315</v>
      </c>
      <c r="J536" s="484" t="s">
        <v>1302</v>
      </c>
      <c r="K536" s="467" t="s">
        <v>1731</v>
      </c>
      <c r="L536" s="471"/>
      <c r="M536" s="471">
        <v>0</v>
      </c>
      <c r="N536" s="471">
        <v>0</v>
      </c>
      <c r="O536" s="471">
        <f t="shared" si="10"/>
        <v>0</v>
      </c>
      <c r="P536" s="472"/>
    </row>
    <row r="537" spans="1:16" x14ac:dyDescent="0.25">
      <c r="A537" s="467" t="s">
        <v>1349</v>
      </c>
      <c r="B537" s="467" t="s">
        <v>668</v>
      </c>
      <c r="C537" s="467">
        <v>82</v>
      </c>
      <c r="D537" s="467" t="s">
        <v>664</v>
      </c>
      <c r="E537" s="467" t="s">
        <v>1077</v>
      </c>
      <c r="F537" s="467"/>
      <c r="G537" s="467"/>
      <c r="H537" s="484">
        <v>9209</v>
      </c>
      <c r="I537" s="467" t="s">
        <v>1315</v>
      </c>
      <c r="J537" s="484" t="s">
        <v>1303</v>
      </c>
      <c r="K537" s="467" t="s">
        <v>1732</v>
      </c>
      <c r="L537" s="471"/>
      <c r="M537" s="471">
        <v>0</v>
      </c>
      <c r="N537" s="471">
        <v>0</v>
      </c>
      <c r="O537" s="471">
        <f t="shared" si="10"/>
        <v>0</v>
      </c>
      <c r="P537" s="472"/>
    </row>
    <row r="538" spans="1:16" x14ac:dyDescent="0.25">
      <c r="A538" s="467" t="s">
        <v>1349</v>
      </c>
      <c r="B538" s="467" t="s">
        <v>668</v>
      </c>
      <c r="C538" s="467">
        <v>82</v>
      </c>
      <c r="D538" s="467" t="s">
        <v>664</v>
      </c>
      <c r="E538" s="467" t="s">
        <v>1077</v>
      </c>
      <c r="F538" s="467"/>
      <c r="G538" s="467"/>
      <c r="H538" s="484">
        <v>9209</v>
      </c>
      <c r="I538" s="467" t="s">
        <v>1315</v>
      </c>
      <c r="J538" s="484" t="s">
        <v>7</v>
      </c>
      <c r="K538" s="467" t="s">
        <v>1733</v>
      </c>
      <c r="L538" s="471"/>
      <c r="M538" s="471">
        <v>0</v>
      </c>
      <c r="N538" s="471">
        <v>0</v>
      </c>
      <c r="O538" s="471">
        <f t="shared" si="10"/>
        <v>0</v>
      </c>
      <c r="P538" s="472"/>
    </row>
    <row r="539" spans="1:16" x14ac:dyDescent="0.25">
      <c r="A539" s="467" t="s">
        <v>1349</v>
      </c>
      <c r="B539" s="467" t="s">
        <v>668</v>
      </c>
      <c r="C539" s="467">
        <v>82</v>
      </c>
      <c r="D539" s="467" t="s">
        <v>664</v>
      </c>
      <c r="E539" s="467" t="s">
        <v>1077</v>
      </c>
      <c r="F539" s="467"/>
      <c r="G539" s="467"/>
      <c r="H539" s="484">
        <v>9209</v>
      </c>
      <c r="I539" s="467" t="s">
        <v>1315</v>
      </c>
      <c r="J539" s="484" t="s">
        <v>11</v>
      </c>
      <c r="K539" s="467" t="s">
        <v>1735</v>
      </c>
      <c r="L539" s="471"/>
      <c r="M539" s="471">
        <v>0</v>
      </c>
      <c r="N539" s="471">
        <v>0</v>
      </c>
      <c r="O539" s="471">
        <f t="shared" si="10"/>
        <v>0</v>
      </c>
      <c r="P539" s="472"/>
    </row>
    <row r="540" spans="1:16" x14ac:dyDescent="0.25">
      <c r="A540" s="467" t="s">
        <v>1349</v>
      </c>
      <c r="B540" s="467" t="s">
        <v>668</v>
      </c>
      <c r="C540" s="467">
        <v>82</v>
      </c>
      <c r="D540" s="467" t="s">
        <v>664</v>
      </c>
      <c r="E540" s="467" t="s">
        <v>1077</v>
      </c>
      <c r="F540" s="467"/>
      <c r="G540" s="467"/>
      <c r="H540" s="484">
        <v>9209</v>
      </c>
      <c r="I540" s="467" t="s">
        <v>1315</v>
      </c>
      <c r="J540" s="484" t="s">
        <v>1317</v>
      </c>
      <c r="K540" s="467" t="s">
        <v>1736</v>
      </c>
      <c r="L540" s="471"/>
      <c r="M540" s="471">
        <v>0</v>
      </c>
      <c r="N540" s="471">
        <v>0</v>
      </c>
      <c r="O540" s="471">
        <f t="shared" si="10"/>
        <v>0</v>
      </c>
      <c r="P540" s="472"/>
    </row>
    <row r="541" spans="1:16" x14ac:dyDescent="0.25">
      <c r="A541" s="467" t="s">
        <v>1349</v>
      </c>
      <c r="B541" s="467" t="s">
        <v>668</v>
      </c>
      <c r="C541" s="467">
        <v>82</v>
      </c>
      <c r="D541" s="467" t="s">
        <v>664</v>
      </c>
      <c r="E541" s="467" t="s">
        <v>1077</v>
      </c>
      <c r="F541" s="467"/>
      <c r="G541" s="467"/>
      <c r="H541" s="484">
        <v>9209</v>
      </c>
      <c r="I541" s="467" t="s">
        <v>1315</v>
      </c>
      <c r="J541" s="484" t="s">
        <v>1229</v>
      </c>
      <c r="K541" s="467" t="s">
        <v>1737</v>
      </c>
      <c r="L541" s="471"/>
      <c r="M541" s="471">
        <v>0</v>
      </c>
      <c r="N541" s="471">
        <v>0</v>
      </c>
      <c r="O541" s="471">
        <f t="shared" si="10"/>
        <v>0</v>
      </c>
      <c r="P541" s="472"/>
    </row>
    <row r="542" spans="1:16" x14ac:dyDescent="0.25">
      <c r="A542" s="467" t="s">
        <v>1349</v>
      </c>
      <c r="B542" s="467" t="s">
        <v>668</v>
      </c>
      <c r="C542" s="467">
        <v>94</v>
      </c>
      <c r="D542" s="467" t="s">
        <v>665</v>
      </c>
      <c r="E542" s="467" t="s">
        <v>1074</v>
      </c>
      <c r="F542" s="467"/>
      <c r="G542" s="467"/>
      <c r="H542" s="484">
        <v>9610</v>
      </c>
      <c r="I542" s="467" t="s">
        <v>1355</v>
      </c>
      <c r="J542" s="484" t="s">
        <v>3</v>
      </c>
      <c r="K542" s="467" t="s">
        <v>1728</v>
      </c>
      <c r="L542" s="471"/>
      <c r="M542" s="471">
        <v>0</v>
      </c>
      <c r="N542" s="471">
        <v>0</v>
      </c>
      <c r="O542" s="471">
        <f t="shared" si="10"/>
        <v>0</v>
      </c>
      <c r="P542" s="472"/>
    </row>
    <row r="543" spans="1:16" x14ac:dyDescent="0.25">
      <c r="A543" s="467" t="s">
        <v>1349</v>
      </c>
      <c r="B543" s="467" t="s">
        <v>668</v>
      </c>
      <c r="C543" s="467">
        <v>94</v>
      </c>
      <c r="D543" s="467" t="s">
        <v>665</v>
      </c>
      <c r="E543" s="467" t="s">
        <v>1074</v>
      </c>
      <c r="F543" s="467"/>
      <c r="G543" s="467"/>
      <c r="H543" s="484">
        <v>9610</v>
      </c>
      <c r="I543" s="467" t="s">
        <v>1355</v>
      </c>
      <c r="J543" s="484" t="s">
        <v>1301</v>
      </c>
      <c r="K543" s="467" t="s">
        <v>1729</v>
      </c>
      <c r="L543" s="471"/>
      <c r="M543" s="471">
        <v>276</v>
      </c>
      <c r="N543" s="471">
        <v>0</v>
      </c>
      <c r="O543" s="471">
        <f t="shared" si="10"/>
        <v>0</v>
      </c>
      <c r="P543" s="472"/>
    </row>
    <row r="544" spans="1:16" x14ac:dyDescent="0.25">
      <c r="A544" s="467" t="s">
        <v>1349</v>
      </c>
      <c r="B544" s="467" t="s">
        <v>668</v>
      </c>
      <c r="C544" s="467">
        <v>94</v>
      </c>
      <c r="D544" s="467" t="s">
        <v>665</v>
      </c>
      <c r="E544" s="467" t="s">
        <v>1074</v>
      </c>
      <c r="F544" s="467"/>
      <c r="G544" s="467"/>
      <c r="H544" s="484">
        <v>9610</v>
      </c>
      <c r="I544" s="467" t="s">
        <v>1355</v>
      </c>
      <c r="J544" s="484" t="s">
        <v>1302</v>
      </c>
      <c r="K544" s="467" t="s">
        <v>1731</v>
      </c>
      <c r="L544" s="471"/>
      <c r="M544" s="471">
        <v>0</v>
      </c>
      <c r="N544" s="471">
        <v>0</v>
      </c>
      <c r="O544" s="471">
        <f t="shared" si="10"/>
        <v>0</v>
      </c>
      <c r="P544" s="472"/>
    </row>
    <row r="545" spans="1:16" x14ac:dyDescent="0.25">
      <c r="A545" s="467" t="s">
        <v>1349</v>
      </c>
      <c r="B545" s="467" t="s">
        <v>668</v>
      </c>
      <c r="C545" s="467">
        <v>94</v>
      </c>
      <c r="D545" s="467" t="s">
        <v>665</v>
      </c>
      <c r="E545" s="467" t="s">
        <v>1074</v>
      </c>
      <c r="F545" s="467"/>
      <c r="G545" s="467"/>
      <c r="H545" s="484">
        <v>9610</v>
      </c>
      <c r="I545" s="467" t="s">
        <v>1355</v>
      </c>
      <c r="J545" s="484" t="s">
        <v>1303</v>
      </c>
      <c r="K545" s="467" t="s">
        <v>1732</v>
      </c>
      <c r="L545" s="471"/>
      <c r="M545" s="471">
        <v>180</v>
      </c>
      <c r="N545" s="471">
        <v>0</v>
      </c>
      <c r="O545" s="471">
        <f t="shared" si="10"/>
        <v>0</v>
      </c>
      <c r="P545" s="472"/>
    </row>
    <row r="546" spans="1:16" x14ac:dyDescent="0.25">
      <c r="A546" s="467" t="s">
        <v>1349</v>
      </c>
      <c r="B546" s="467" t="s">
        <v>668</v>
      </c>
      <c r="C546" s="467">
        <v>94</v>
      </c>
      <c r="D546" s="467" t="s">
        <v>665</v>
      </c>
      <c r="E546" s="467" t="s">
        <v>1074</v>
      </c>
      <c r="F546" s="467"/>
      <c r="G546" s="467"/>
      <c r="H546" s="484">
        <v>9610</v>
      </c>
      <c r="I546" s="467" t="s">
        <v>1355</v>
      </c>
      <c r="J546" s="484" t="s">
        <v>7</v>
      </c>
      <c r="K546" s="467" t="s">
        <v>1733</v>
      </c>
      <c r="L546" s="471"/>
      <c r="M546" s="471">
        <v>0</v>
      </c>
      <c r="N546" s="471">
        <v>0</v>
      </c>
      <c r="O546" s="471">
        <f t="shared" si="10"/>
        <v>0</v>
      </c>
      <c r="P546" s="472"/>
    </row>
    <row r="547" spans="1:16" x14ac:dyDescent="0.25">
      <c r="A547" s="467" t="s">
        <v>1349</v>
      </c>
      <c r="B547" s="467" t="s">
        <v>668</v>
      </c>
      <c r="C547" s="467">
        <v>94</v>
      </c>
      <c r="D547" s="467" t="s">
        <v>665</v>
      </c>
      <c r="E547" s="467" t="s">
        <v>1074</v>
      </c>
      <c r="F547" s="467"/>
      <c r="G547" s="467"/>
      <c r="H547" s="484">
        <v>9610</v>
      </c>
      <c r="I547" s="467" t="s">
        <v>1355</v>
      </c>
      <c r="J547" s="484" t="s">
        <v>11</v>
      </c>
      <c r="K547" s="467" t="s">
        <v>1735</v>
      </c>
      <c r="L547" s="471"/>
      <c r="M547" s="471">
        <v>0</v>
      </c>
      <c r="N547" s="471">
        <v>0</v>
      </c>
      <c r="O547" s="471">
        <f t="shared" si="10"/>
        <v>0</v>
      </c>
      <c r="P547" s="472"/>
    </row>
    <row r="548" spans="1:16" x14ac:dyDescent="0.25">
      <c r="A548" s="467" t="s">
        <v>1349</v>
      </c>
      <c r="B548" s="467" t="s">
        <v>668</v>
      </c>
      <c r="C548" s="467">
        <v>94</v>
      </c>
      <c r="D548" s="467" t="s">
        <v>665</v>
      </c>
      <c r="E548" s="467" t="s">
        <v>1074</v>
      </c>
      <c r="F548" s="467"/>
      <c r="G548" s="467"/>
      <c r="H548" s="484">
        <v>9610</v>
      </c>
      <c r="I548" s="467" t="s">
        <v>1355</v>
      </c>
      <c r="J548" s="484" t="s">
        <v>1229</v>
      </c>
      <c r="K548" s="467" t="s">
        <v>1737</v>
      </c>
      <c r="L548" s="471"/>
      <c r="M548" s="471">
        <v>0</v>
      </c>
      <c r="N548" s="471">
        <v>0</v>
      </c>
      <c r="O548" s="471">
        <f t="shared" si="10"/>
        <v>0</v>
      </c>
      <c r="P548" s="472"/>
    </row>
    <row r="549" spans="1:16" x14ac:dyDescent="0.25">
      <c r="N549" s="424"/>
      <c r="O549" s="424"/>
      <c r="P549" s="424"/>
    </row>
    <row r="550" spans="1:16" x14ac:dyDescent="0.25">
      <c r="N550" s="424"/>
      <c r="O550" s="424"/>
      <c r="P550" s="424"/>
    </row>
  </sheetData>
  <autoFilter ref="A5:P439">
    <sortState ref="A6:N616">
      <sortCondition ref="B5:B616"/>
    </sortState>
  </autoFilter>
  <pageMargins left="0.39370078740157483" right="0.48947916666666669" top="0.43307086614173229" bottom="0.31496062992125984" header="0.31496062992125984" footer="0.19685039370078741"/>
  <pageSetup paperSize="9" scale="37" fitToHeight="0" orientation="landscape" r:id="rId1"/>
  <headerFooter>
    <oddHeader>&amp;R&amp;"Times New Roman,Regular"Lisa 2a - kinnisvara haldusamet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A2" sqref="A2"/>
    </sheetView>
  </sheetViews>
  <sheetFormatPr defaultColWidth="9.140625" defaultRowHeight="15" x14ac:dyDescent="0.25"/>
  <cols>
    <col min="1" max="1" width="39.28515625" style="411" bestFit="1" customWidth="1"/>
    <col min="2" max="2" width="23.28515625" style="411" customWidth="1"/>
    <col min="3" max="3" width="11.85546875" style="411" customWidth="1"/>
    <col min="4" max="4" width="13.5703125" style="411" customWidth="1"/>
    <col min="5" max="16384" width="9.140625" style="411"/>
  </cols>
  <sheetData>
    <row r="1" spans="1:4" x14ac:dyDescent="0.25">
      <c r="C1" s="411" t="s">
        <v>1038</v>
      </c>
    </row>
    <row r="2" spans="1:4" x14ac:dyDescent="0.25">
      <c r="A2" s="412" t="s">
        <v>1622</v>
      </c>
    </row>
    <row r="4" spans="1:4" ht="25.5" customHeight="1" x14ac:dyDescent="0.25">
      <c r="A4" s="429" t="s">
        <v>436</v>
      </c>
      <c r="B4" s="520"/>
      <c r="C4" s="520"/>
      <c r="D4" s="520"/>
    </row>
    <row r="6" spans="1:4" ht="57.75" thickBot="1" x14ac:dyDescent="0.3">
      <c r="A6" s="425" t="s">
        <v>437</v>
      </c>
      <c r="B6" s="426" t="s">
        <v>497</v>
      </c>
      <c r="C6" s="426" t="s">
        <v>438</v>
      </c>
      <c r="D6" s="426" t="s">
        <v>439</v>
      </c>
    </row>
    <row r="7" spans="1:4" ht="15.75" thickTop="1" x14ac:dyDescent="0.25">
      <c r="A7" s="419"/>
      <c r="B7" s="419"/>
      <c r="C7" s="420">
        <v>0</v>
      </c>
      <c r="D7" s="420">
        <v>0</v>
      </c>
    </row>
    <row r="8" spans="1:4" x14ac:dyDescent="0.25">
      <c r="A8" s="413"/>
      <c r="B8" s="413"/>
      <c r="C8" s="414">
        <v>0</v>
      </c>
      <c r="D8" s="414">
        <v>0</v>
      </c>
    </row>
    <row r="9" spans="1:4" x14ac:dyDescent="0.25">
      <c r="A9" s="413"/>
      <c r="B9" s="413"/>
      <c r="C9" s="414">
        <v>0</v>
      </c>
      <c r="D9" s="414">
        <v>0</v>
      </c>
    </row>
    <row r="10" spans="1:4" x14ac:dyDescent="0.25">
      <c r="A10" s="413"/>
      <c r="B10" s="413"/>
      <c r="C10" s="414">
        <v>0</v>
      </c>
      <c r="D10" s="414">
        <v>0</v>
      </c>
    </row>
    <row r="11" spans="1:4" x14ac:dyDescent="0.25">
      <c r="A11" s="413"/>
      <c r="B11" s="413"/>
      <c r="C11" s="414">
        <v>0</v>
      </c>
      <c r="D11" s="414">
        <v>0</v>
      </c>
    </row>
    <row r="12" spans="1:4" x14ac:dyDescent="0.25">
      <c r="A12" s="413"/>
      <c r="B12" s="413"/>
      <c r="C12" s="414">
        <v>0</v>
      </c>
      <c r="D12" s="414">
        <v>0</v>
      </c>
    </row>
    <row r="13" spans="1:4" x14ac:dyDescent="0.25">
      <c r="A13" s="413"/>
      <c r="B13" s="413"/>
      <c r="C13" s="414">
        <v>0</v>
      </c>
      <c r="D13" s="414">
        <v>0</v>
      </c>
    </row>
    <row r="14" spans="1:4" x14ac:dyDescent="0.25">
      <c r="A14" s="413"/>
      <c r="B14" s="413"/>
      <c r="C14" s="414">
        <v>0</v>
      </c>
      <c r="D14" s="414">
        <v>0</v>
      </c>
    </row>
    <row r="15" spans="1:4" x14ac:dyDescent="0.25">
      <c r="A15" s="413"/>
      <c r="B15" s="413"/>
      <c r="C15" s="414">
        <v>0</v>
      </c>
      <c r="D15" s="414">
        <v>0</v>
      </c>
    </row>
    <row r="16" spans="1:4" x14ac:dyDescent="0.25">
      <c r="A16" s="413"/>
      <c r="B16" s="413"/>
      <c r="C16" s="414">
        <v>0</v>
      </c>
      <c r="D16" s="414">
        <v>0</v>
      </c>
    </row>
    <row r="17" spans="1:4" x14ac:dyDescent="0.25">
      <c r="A17" s="413"/>
      <c r="B17" s="413"/>
      <c r="C17" s="414">
        <v>0</v>
      </c>
      <c r="D17" s="414">
        <v>0</v>
      </c>
    </row>
    <row r="18" spans="1:4" x14ac:dyDescent="0.25">
      <c r="A18" s="413"/>
      <c r="B18" s="413"/>
      <c r="C18" s="414">
        <v>0</v>
      </c>
      <c r="D18" s="414">
        <v>0</v>
      </c>
    </row>
    <row r="19" spans="1:4" x14ac:dyDescent="0.25">
      <c r="A19" s="413"/>
      <c r="B19" s="413"/>
      <c r="C19" s="414">
        <v>0</v>
      </c>
      <c r="D19" s="414">
        <v>0</v>
      </c>
    </row>
    <row r="20" spans="1:4" x14ac:dyDescent="0.25">
      <c r="A20" s="413"/>
      <c r="B20" s="413"/>
      <c r="C20" s="414">
        <v>0</v>
      </c>
      <c r="D20" s="414">
        <v>0</v>
      </c>
    </row>
    <row r="21" spans="1:4" x14ac:dyDescent="0.25">
      <c r="A21" s="413"/>
      <c r="B21" s="413"/>
      <c r="C21" s="414">
        <v>0</v>
      </c>
      <c r="D21" s="414">
        <v>0</v>
      </c>
    </row>
    <row r="22" spans="1:4" x14ac:dyDescent="0.25">
      <c r="A22" s="413"/>
      <c r="B22" s="413"/>
      <c r="C22" s="414">
        <v>0</v>
      </c>
      <c r="D22" s="414">
        <v>0</v>
      </c>
    </row>
    <row r="23" spans="1:4" x14ac:dyDescent="0.25">
      <c r="A23" s="413"/>
      <c r="B23" s="413"/>
      <c r="C23" s="414">
        <v>0</v>
      </c>
      <c r="D23" s="414">
        <v>0</v>
      </c>
    </row>
    <row r="24" spans="1:4" x14ac:dyDescent="0.25">
      <c r="A24" s="413"/>
      <c r="B24" s="413"/>
      <c r="C24" s="414">
        <v>0</v>
      </c>
      <c r="D24" s="414">
        <v>0</v>
      </c>
    </row>
    <row r="25" spans="1:4" ht="15.75" thickBot="1" x14ac:dyDescent="0.3">
      <c r="A25" s="421"/>
      <c r="B25" s="421"/>
      <c r="C25" s="422">
        <v>0</v>
      </c>
      <c r="D25" s="422">
        <v>0</v>
      </c>
    </row>
    <row r="26" spans="1:4" ht="15.75" thickTop="1" x14ac:dyDescent="0.25">
      <c r="A26" s="427" t="s">
        <v>440</v>
      </c>
      <c r="B26" s="427"/>
      <c r="C26" s="428">
        <f>SUM(C7:C25)</f>
        <v>0</v>
      </c>
      <c r="D26" s="428">
        <f>SUM(D7:D25)</f>
        <v>0</v>
      </c>
    </row>
    <row r="28" spans="1:4" x14ac:dyDescent="0.25">
      <c r="A28" s="415" t="s">
        <v>441</v>
      </c>
      <c r="B28" s="416"/>
      <c r="C28" s="417"/>
      <c r="D28" s="418"/>
    </row>
    <row r="29" spans="1:4" ht="136.5" customHeight="1" x14ac:dyDescent="0.25">
      <c r="A29" s="521"/>
      <c r="B29" s="522"/>
      <c r="C29" s="522"/>
      <c r="D29" s="523"/>
    </row>
    <row r="30" spans="1:4" ht="14.25" customHeight="1" x14ac:dyDescent="0.25"/>
  </sheetData>
  <mergeCells count="2">
    <mergeCell ref="B4:D4"/>
    <mergeCell ref="A29:D29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zoomScaleNormal="100" workbookViewId="0">
      <selection activeCell="B1" sqref="B1"/>
    </sheetView>
  </sheetViews>
  <sheetFormatPr defaultColWidth="9.140625" defaultRowHeight="12.75" x14ac:dyDescent="0.2"/>
  <cols>
    <col min="1" max="1" width="5.28515625" style="269" customWidth="1"/>
    <col min="2" max="3" width="21" style="269" customWidth="1"/>
    <col min="4" max="4" width="20.85546875" style="269" customWidth="1"/>
    <col min="5" max="5" width="13.5703125" style="269" customWidth="1"/>
    <col min="6" max="6" width="10.5703125" style="269" customWidth="1"/>
    <col min="7" max="7" width="10.85546875" style="269" customWidth="1"/>
    <col min="8" max="8" width="9" style="269" customWidth="1"/>
    <col min="9" max="9" width="9.140625" style="269"/>
    <col min="10" max="10" width="7" style="269" customWidth="1"/>
    <col min="11" max="11" width="11.5703125" style="269" customWidth="1"/>
    <col min="12" max="12" width="18.5703125" style="281" customWidth="1"/>
    <col min="13" max="16384" width="9.140625" style="269"/>
  </cols>
  <sheetData>
    <row r="1" spans="1:12" ht="18.75" x14ac:dyDescent="0.3">
      <c r="B1" s="284" t="s">
        <v>1623</v>
      </c>
      <c r="C1" s="284"/>
      <c r="D1" s="273"/>
      <c r="E1" s="274"/>
      <c r="F1" s="274"/>
      <c r="G1" s="274"/>
      <c r="H1" s="274"/>
      <c r="I1" s="274"/>
      <c r="J1" s="274"/>
      <c r="K1" s="275" t="s">
        <v>1039</v>
      </c>
      <c r="L1" s="279"/>
    </row>
    <row r="2" spans="1:12" ht="18.75" x14ac:dyDescent="0.3">
      <c r="B2" s="380"/>
      <c r="C2" s="380"/>
      <c r="D2" s="381"/>
      <c r="E2" s="274"/>
      <c r="F2" s="274"/>
      <c r="G2" s="274"/>
      <c r="H2" s="274"/>
      <c r="I2" s="274"/>
      <c r="J2" s="274"/>
      <c r="K2" s="275"/>
      <c r="L2" s="279"/>
    </row>
    <row r="3" spans="1:12" x14ac:dyDescent="0.2">
      <c r="B3" s="274" t="s">
        <v>377</v>
      </c>
      <c r="C3" s="274"/>
      <c r="D3" s="274"/>
      <c r="E3" s="274"/>
      <c r="F3" s="274"/>
      <c r="G3" s="274"/>
      <c r="H3" s="274"/>
      <c r="I3" s="274"/>
      <c r="J3" s="274"/>
      <c r="K3" s="275"/>
      <c r="L3" s="279"/>
    </row>
    <row r="4" spans="1:12" s="271" customFormat="1" ht="56.45" customHeight="1" x14ac:dyDescent="0.2">
      <c r="A4" s="366" t="s">
        <v>378</v>
      </c>
      <c r="B4" s="367" t="s">
        <v>630</v>
      </c>
      <c r="C4" s="367" t="s">
        <v>631</v>
      </c>
      <c r="D4" s="368" t="s">
        <v>500</v>
      </c>
      <c r="E4" s="368" t="s">
        <v>496</v>
      </c>
      <c r="F4" s="368" t="s">
        <v>499</v>
      </c>
      <c r="G4" s="369" t="s">
        <v>379</v>
      </c>
      <c r="H4" s="368" t="s">
        <v>380</v>
      </c>
      <c r="I4" s="368" t="s">
        <v>498</v>
      </c>
      <c r="J4" s="368" t="s">
        <v>381</v>
      </c>
      <c r="K4" s="368" t="s">
        <v>382</v>
      </c>
      <c r="L4" s="370" t="s">
        <v>501</v>
      </c>
    </row>
    <row r="5" spans="1:12" x14ac:dyDescent="0.2">
      <c r="A5" s="272"/>
      <c r="B5" s="285"/>
      <c r="C5" s="285"/>
      <c r="D5" s="285"/>
      <c r="E5" s="285"/>
      <c r="F5" s="361"/>
      <c r="G5" s="286"/>
      <c r="H5" s="286"/>
      <c r="I5" s="287" t="s">
        <v>383</v>
      </c>
      <c r="J5" s="286"/>
      <c r="K5" s="287" t="s">
        <v>383</v>
      </c>
      <c r="L5" s="288"/>
    </row>
    <row r="6" spans="1:12" x14ac:dyDescent="0.2">
      <c r="A6" s="272">
        <v>1</v>
      </c>
      <c r="B6" s="285"/>
      <c r="C6" s="285"/>
      <c r="D6" s="285"/>
      <c r="E6" s="285"/>
      <c r="F6" s="362"/>
      <c r="G6" s="289"/>
      <c r="H6" s="286"/>
      <c r="I6" s="364">
        <f>F6*H6</f>
        <v>0</v>
      </c>
      <c r="J6" s="365"/>
      <c r="K6" s="364">
        <f>SUM(I6:J6)</f>
        <v>0</v>
      </c>
      <c r="L6" s="288"/>
    </row>
    <row r="7" spans="1:12" x14ac:dyDescent="0.2">
      <c r="A7" s="272">
        <v>2</v>
      </c>
      <c r="B7" s="285"/>
      <c r="C7" s="285"/>
      <c r="D7" s="285"/>
      <c r="E7" s="285"/>
      <c r="F7" s="362"/>
      <c r="G7" s="289"/>
      <c r="H7" s="286"/>
      <c r="I7" s="364">
        <f t="shared" ref="I7" si="0">F7*H7</f>
        <v>0</v>
      </c>
      <c r="J7" s="361"/>
      <c r="K7" s="364">
        <f t="shared" ref="K7" si="1">SUM(I7:J7)</f>
        <v>0</v>
      </c>
      <c r="L7" s="288"/>
    </row>
    <row r="8" spans="1:12" x14ac:dyDescent="0.2">
      <c r="A8" s="272">
        <v>3</v>
      </c>
      <c r="B8" s="285"/>
      <c r="C8" s="285"/>
      <c r="D8" s="285"/>
      <c r="E8" s="285"/>
      <c r="F8" s="362"/>
      <c r="G8" s="289"/>
      <c r="H8" s="286"/>
      <c r="I8" s="364">
        <f t="shared" ref="I8:I26" si="2">F8*H8</f>
        <v>0</v>
      </c>
      <c r="J8" s="365"/>
      <c r="K8" s="364">
        <f t="shared" ref="K8:K26" si="3">SUM(I8:J8)</f>
        <v>0</v>
      </c>
      <c r="L8" s="288"/>
    </row>
    <row r="9" spans="1:12" x14ac:dyDescent="0.2">
      <c r="A9" s="272">
        <v>4</v>
      </c>
      <c r="B9" s="285"/>
      <c r="C9" s="285"/>
      <c r="D9" s="285"/>
      <c r="E9" s="285"/>
      <c r="F9" s="362"/>
      <c r="G9" s="289"/>
      <c r="H9" s="286"/>
      <c r="I9" s="364">
        <f t="shared" si="2"/>
        <v>0</v>
      </c>
      <c r="J9" s="365"/>
      <c r="K9" s="364">
        <f t="shared" si="3"/>
        <v>0</v>
      </c>
      <c r="L9" s="288"/>
    </row>
    <row r="10" spans="1:12" x14ac:dyDescent="0.2">
      <c r="A10" s="272">
        <v>5</v>
      </c>
      <c r="B10" s="285"/>
      <c r="C10" s="285"/>
      <c r="D10" s="285"/>
      <c r="E10" s="285"/>
      <c r="F10" s="362"/>
      <c r="G10" s="289"/>
      <c r="H10" s="286"/>
      <c r="I10" s="364">
        <f t="shared" si="2"/>
        <v>0</v>
      </c>
      <c r="J10" s="365"/>
      <c r="K10" s="364">
        <f t="shared" si="3"/>
        <v>0</v>
      </c>
      <c r="L10" s="288"/>
    </row>
    <row r="11" spans="1:12" x14ac:dyDescent="0.2">
      <c r="A11" s="272">
        <v>6</v>
      </c>
      <c r="B11" s="285"/>
      <c r="C11" s="285"/>
      <c r="D11" s="285"/>
      <c r="E11" s="285"/>
      <c r="F11" s="362"/>
      <c r="G11" s="289"/>
      <c r="H11" s="286"/>
      <c r="I11" s="364">
        <f t="shared" si="2"/>
        <v>0</v>
      </c>
      <c r="J11" s="365"/>
      <c r="K11" s="364">
        <f t="shared" si="3"/>
        <v>0</v>
      </c>
      <c r="L11" s="288"/>
    </row>
    <row r="12" spans="1:12" x14ac:dyDescent="0.2">
      <c r="A12" s="272">
        <v>7</v>
      </c>
      <c r="B12" s="285"/>
      <c r="C12" s="285"/>
      <c r="D12" s="285"/>
      <c r="E12" s="285"/>
      <c r="F12" s="362"/>
      <c r="G12" s="289"/>
      <c r="H12" s="286"/>
      <c r="I12" s="364">
        <f t="shared" si="2"/>
        <v>0</v>
      </c>
      <c r="J12" s="365"/>
      <c r="K12" s="364">
        <f t="shared" si="3"/>
        <v>0</v>
      </c>
      <c r="L12" s="288"/>
    </row>
    <row r="13" spans="1:12" x14ac:dyDescent="0.2">
      <c r="A13" s="272">
        <v>8</v>
      </c>
      <c r="B13" s="285"/>
      <c r="C13" s="285"/>
      <c r="D13" s="285"/>
      <c r="E13" s="285"/>
      <c r="F13" s="362"/>
      <c r="G13" s="289"/>
      <c r="H13" s="286"/>
      <c r="I13" s="364">
        <f t="shared" si="2"/>
        <v>0</v>
      </c>
      <c r="J13" s="365"/>
      <c r="K13" s="364">
        <f t="shared" si="3"/>
        <v>0</v>
      </c>
      <c r="L13" s="288"/>
    </row>
    <row r="14" spans="1:12" x14ac:dyDescent="0.2">
      <c r="A14" s="272">
        <v>9</v>
      </c>
      <c r="B14" s="285"/>
      <c r="C14" s="285"/>
      <c r="D14" s="285"/>
      <c r="E14" s="285"/>
      <c r="F14" s="362"/>
      <c r="G14" s="289"/>
      <c r="H14" s="286"/>
      <c r="I14" s="364">
        <f t="shared" si="2"/>
        <v>0</v>
      </c>
      <c r="J14" s="365"/>
      <c r="K14" s="364">
        <f t="shared" si="3"/>
        <v>0</v>
      </c>
      <c r="L14" s="288"/>
    </row>
    <row r="15" spans="1:12" x14ac:dyDescent="0.2">
      <c r="A15" s="272">
        <v>10</v>
      </c>
      <c r="B15" s="285"/>
      <c r="C15" s="285"/>
      <c r="D15" s="290"/>
      <c r="E15" s="285"/>
      <c r="F15" s="362"/>
      <c r="G15" s="289"/>
      <c r="H15" s="286"/>
      <c r="I15" s="364">
        <f t="shared" si="2"/>
        <v>0</v>
      </c>
      <c r="J15" s="361"/>
      <c r="K15" s="364">
        <f t="shared" si="3"/>
        <v>0</v>
      </c>
      <c r="L15" s="288"/>
    </row>
    <row r="16" spans="1:12" x14ac:dyDescent="0.2">
      <c r="A16" s="272">
        <v>11</v>
      </c>
      <c r="B16" s="285"/>
      <c r="C16" s="285"/>
      <c r="D16" s="291"/>
      <c r="E16" s="285"/>
      <c r="F16" s="361"/>
      <c r="G16" s="286"/>
      <c r="H16" s="286"/>
      <c r="I16" s="364">
        <f t="shared" si="2"/>
        <v>0</v>
      </c>
      <c r="J16" s="361"/>
      <c r="K16" s="364">
        <f t="shared" si="3"/>
        <v>0</v>
      </c>
      <c r="L16" s="288"/>
    </row>
    <row r="17" spans="1:16" x14ac:dyDescent="0.2">
      <c r="A17" s="272">
        <v>12</v>
      </c>
      <c r="B17" s="285"/>
      <c r="C17" s="285"/>
      <c r="D17" s="285"/>
      <c r="E17" s="285"/>
      <c r="F17" s="362"/>
      <c r="G17" s="289"/>
      <c r="H17" s="287"/>
      <c r="I17" s="364">
        <f t="shared" si="2"/>
        <v>0</v>
      </c>
      <c r="J17" s="361"/>
      <c r="K17" s="364">
        <f t="shared" si="3"/>
        <v>0</v>
      </c>
      <c r="L17" s="288"/>
    </row>
    <row r="18" spans="1:16" x14ac:dyDescent="0.2">
      <c r="A18" s="272">
        <v>13</v>
      </c>
      <c r="B18" s="285"/>
      <c r="C18" s="285"/>
      <c r="D18" s="285"/>
      <c r="E18" s="285"/>
      <c r="F18" s="362"/>
      <c r="G18" s="289"/>
      <c r="H18" s="286"/>
      <c r="I18" s="364">
        <f t="shared" si="2"/>
        <v>0</v>
      </c>
      <c r="J18" s="361"/>
      <c r="K18" s="364">
        <f t="shared" si="3"/>
        <v>0</v>
      </c>
      <c r="L18" s="288"/>
    </row>
    <row r="19" spans="1:16" x14ac:dyDescent="0.2">
      <c r="A19" s="272">
        <v>14</v>
      </c>
      <c r="B19" s="285"/>
      <c r="C19" s="285"/>
      <c r="D19" s="285"/>
      <c r="E19" s="285"/>
      <c r="F19" s="362"/>
      <c r="G19" s="289"/>
      <c r="H19" s="286"/>
      <c r="I19" s="364">
        <f t="shared" si="2"/>
        <v>0</v>
      </c>
      <c r="J19" s="361"/>
      <c r="K19" s="364">
        <f t="shared" si="3"/>
        <v>0</v>
      </c>
      <c r="L19" s="288"/>
    </row>
    <row r="20" spans="1:16" x14ac:dyDescent="0.2">
      <c r="A20" s="272">
        <v>15</v>
      </c>
      <c r="B20" s="285"/>
      <c r="C20" s="285"/>
      <c r="D20" s="285"/>
      <c r="E20" s="285"/>
      <c r="F20" s="362"/>
      <c r="G20" s="289"/>
      <c r="H20" s="286"/>
      <c r="I20" s="364">
        <f t="shared" si="2"/>
        <v>0</v>
      </c>
      <c r="J20" s="361"/>
      <c r="K20" s="364">
        <f t="shared" si="3"/>
        <v>0</v>
      </c>
      <c r="L20" s="288"/>
    </row>
    <row r="21" spans="1:16" x14ac:dyDescent="0.2">
      <c r="A21" s="272">
        <v>16</v>
      </c>
      <c r="B21" s="272"/>
      <c r="C21" s="272"/>
      <c r="D21" s="272"/>
      <c r="E21" s="272"/>
      <c r="F21" s="363"/>
      <c r="G21" s="292"/>
      <c r="H21" s="292"/>
      <c r="I21" s="364">
        <f t="shared" si="2"/>
        <v>0</v>
      </c>
      <c r="J21" s="363"/>
      <c r="K21" s="364">
        <f t="shared" si="3"/>
        <v>0</v>
      </c>
      <c r="L21" s="293"/>
    </row>
    <row r="22" spans="1:16" x14ac:dyDescent="0.2">
      <c r="A22" s="272">
        <v>17</v>
      </c>
      <c r="B22" s="272"/>
      <c r="C22" s="272"/>
      <c r="D22" s="272"/>
      <c r="E22" s="272"/>
      <c r="F22" s="363"/>
      <c r="G22" s="292"/>
      <c r="H22" s="292"/>
      <c r="I22" s="364">
        <f t="shared" si="2"/>
        <v>0</v>
      </c>
      <c r="J22" s="363"/>
      <c r="K22" s="364">
        <f t="shared" si="3"/>
        <v>0</v>
      </c>
      <c r="L22" s="293"/>
    </row>
    <row r="23" spans="1:16" x14ac:dyDescent="0.2">
      <c r="A23" s="272">
        <v>18</v>
      </c>
      <c r="B23" s="272"/>
      <c r="C23" s="272"/>
      <c r="D23" s="272"/>
      <c r="E23" s="272"/>
      <c r="F23" s="363"/>
      <c r="G23" s="292"/>
      <c r="H23" s="292"/>
      <c r="I23" s="364">
        <f t="shared" si="2"/>
        <v>0</v>
      </c>
      <c r="J23" s="363"/>
      <c r="K23" s="364">
        <f t="shared" si="3"/>
        <v>0</v>
      </c>
      <c r="L23" s="293"/>
    </row>
    <row r="24" spans="1:16" x14ac:dyDescent="0.2">
      <c r="A24" s="272">
        <v>19</v>
      </c>
      <c r="B24" s="272"/>
      <c r="C24" s="272"/>
      <c r="D24" s="272"/>
      <c r="E24" s="272"/>
      <c r="F24" s="363"/>
      <c r="G24" s="292"/>
      <c r="H24" s="292"/>
      <c r="I24" s="364">
        <f t="shared" si="2"/>
        <v>0</v>
      </c>
      <c r="J24" s="363"/>
      <c r="K24" s="364">
        <f t="shared" si="3"/>
        <v>0</v>
      </c>
      <c r="L24" s="293"/>
    </row>
    <row r="25" spans="1:16" x14ac:dyDescent="0.2">
      <c r="A25" s="272">
        <v>20</v>
      </c>
      <c r="B25" s="272"/>
      <c r="C25" s="272"/>
      <c r="D25" s="272"/>
      <c r="E25" s="272"/>
      <c r="F25" s="363"/>
      <c r="G25" s="292"/>
      <c r="H25" s="292"/>
      <c r="I25" s="364">
        <f t="shared" si="2"/>
        <v>0</v>
      </c>
      <c r="J25" s="363"/>
      <c r="K25" s="364">
        <f t="shared" si="3"/>
        <v>0</v>
      </c>
      <c r="L25" s="293"/>
    </row>
    <row r="26" spans="1:16" x14ac:dyDescent="0.2">
      <c r="A26" s="272">
        <v>21</v>
      </c>
      <c r="B26" s="272"/>
      <c r="C26" s="272"/>
      <c r="D26" s="272"/>
      <c r="E26" s="272"/>
      <c r="F26" s="363"/>
      <c r="G26" s="292"/>
      <c r="H26" s="292"/>
      <c r="I26" s="364">
        <f t="shared" si="2"/>
        <v>0</v>
      </c>
      <c r="J26" s="363"/>
      <c r="K26" s="364">
        <f t="shared" si="3"/>
        <v>0</v>
      </c>
      <c r="L26" s="293"/>
    </row>
    <row r="27" spans="1:16" x14ac:dyDescent="0.2">
      <c r="A27" s="382" t="s">
        <v>384</v>
      </c>
      <c r="B27" s="383"/>
      <c r="C27" s="383"/>
      <c r="D27" s="382"/>
      <c r="E27" s="382"/>
      <c r="F27" s="384"/>
      <c r="G27" s="384"/>
      <c r="H27" s="384">
        <f>SUM(H5:H26)</f>
        <v>0</v>
      </c>
      <c r="I27" s="385">
        <f>SUM(I5:I26)</f>
        <v>0</v>
      </c>
      <c r="J27" s="385">
        <f>SUM(J5:J26)</f>
        <v>0</v>
      </c>
      <c r="K27" s="385">
        <f>SUM(K5:K26)</f>
        <v>0</v>
      </c>
      <c r="L27" s="294"/>
    </row>
    <row r="28" spans="1:16" x14ac:dyDescent="0.2">
      <c r="A28" s="275"/>
      <c r="D28" s="275"/>
      <c r="E28" s="276"/>
      <c r="F28" s="276"/>
      <c r="G28" s="276"/>
      <c r="H28" s="277" t="s">
        <v>383</v>
      </c>
      <c r="I28" s="277" t="s">
        <v>383</v>
      </c>
      <c r="J28" s="277" t="s">
        <v>383</v>
      </c>
      <c r="K28" s="277" t="s">
        <v>383</v>
      </c>
      <c r="L28" s="280"/>
    </row>
    <row r="29" spans="1:16" x14ac:dyDescent="0.2">
      <c r="D29" s="386" t="s">
        <v>1171</v>
      </c>
      <c r="E29" s="387"/>
      <c r="F29" s="275"/>
      <c r="G29" s="386"/>
      <c r="H29" s="386"/>
      <c r="I29" s="386"/>
      <c r="J29" s="388" t="s">
        <v>495</v>
      </c>
      <c r="K29" s="389">
        <f>K27*12</f>
        <v>0</v>
      </c>
      <c r="L29" s="282" t="s">
        <v>383</v>
      </c>
      <c r="P29" s="278"/>
    </row>
    <row r="30" spans="1:16" x14ac:dyDescent="0.2">
      <c r="A30" s="274" t="s">
        <v>385</v>
      </c>
      <c r="D30" s="386" t="s">
        <v>1171</v>
      </c>
      <c r="E30" s="387"/>
      <c r="F30" s="275"/>
      <c r="G30" s="275"/>
      <c r="H30" s="275"/>
      <c r="J30" s="283" t="s">
        <v>502</v>
      </c>
      <c r="K30" s="390">
        <f>+K29*0.33</f>
        <v>0</v>
      </c>
      <c r="L30" s="282" t="s">
        <v>383</v>
      </c>
    </row>
    <row r="31" spans="1:16" x14ac:dyDescent="0.2">
      <c r="D31" s="386" t="s">
        <v>1171</v>
      </c>
      <c r="E31" s="387"/>
      <c r="F31" s="275"/>
      <c r="G31" s="350"/>
      <c r="H31" s="350"/>
      <c r="I31" s="351"/>
      <c r="J31" s="352" t="s">
        <v>503</v>
      </c>
      <c r="K31" s="391">
        <f>+K29*0.008</f>
        <v>0</v>
      </c>
      <c r="L31" s="353" t="s">
        <v>383</v>
      </c>
    </row>
    <row r="32" spans="1:16" x14ac:dyDescent="0.2">
      <c r="D32" s="275"/>
      <c r="E32" s="275"/>
      <c r="F32" s="275"/>
      <c r="G32" s="275"/>
      <c r="H32" s="275"/>
      <c r="I32" s="275"/>
      <c r="J32" s="275"/>
      <c r="K32" s="275"/>
      <c r="L32" s="275"/>
    </row>
    <row r="33" spans="4:12" x14ac:dyDescent="0.2">
      <c r="D33" s="270"/>
      <c r="E33" s="270"/>
      <c r="F33" s="270"/>
      <c r="G33" s="270"/>
      <c r="H33" s="270"/>
      <c r="I33" s="270"/>
      <c r="J33" s="270"/>
      <c r="K33" s="270"/>
      <c r="L33" s="270"/>
    </row>
  </sheetData>
  <phoneticPr fontId="55" type="noConversion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workbookViewId="0">
      <selection activeCell="A4" sqref="A4"/>
    </sheetView>
  </sheetViews>
  <sheetFormatPr defaultColWidth="9.140625" defaultRowHeight="12.75" x14ac:dyDescent="0.2"/>
  <cols>
    <col min="1" max="1" width="4.5703125" style="336" customWidth="1"/>
    <col min="2" max="3" width="19.7109375" style="336" customWidth="1"/>
    <col min="4" max="4" width="8.85546875" style="336" customWidth="1"/>
    <col min="5" max="5" width="11.7109375" style="336" customWidth="1"/>
    <col min="6" max="6" width="12" style="337" customWidth="1"/>
    <col min="7" max="7" width="8.140625" style="336" customWidth="1"/>
    <col min="8" max="8" width="11" style="337" bestFit="1" customWidth="1"/>
    <col min="9" max="9" width="10.85546875" style="337" customWidth="1"/>
    <col min="10" max="10" width="11.7109375" style="337" customWidth="1"/>
    <col min="11" max="11" width="26.28515625" style="337" customWidth="1"/>
    <col min="12" max="16384" width="9.140625" style="336"/>
  </cols>
  <sheetData>
    <row r="1" spans="1:11" ht="24.75" customHeight="1" x14ac:dyDescent="0.2">
      <c r="A1" s="394"/>
      <c r="B1" s="395"/>
      <c r="C1" s="395"/>
      <c r="D1" s="395"/>
      <c r="E1" s="395"/>
      <c r="I1" s="337" t="s">
        <v>1040</v>
      </c>
    </row>
    <row r="2" spans="1:11" x14ac:dyDescent="0.2">
      <c r="A2" s="336" t="s">
        <v>386</v>
      </c>
    </row>
    <row r="4" spans="1:11" s="338" customFormat="1" x14ac:dyDescent="0.2">
      <c r="A4" s="338" t="s">
        <v>1624</v>
      </c>
      <c r="F4" s="339"/>
      <c r="H4" s="339"/>
      <c r="I4" s="339"/>
      <c r="J4" s="339"/>
      <c r="K4" s="339"/>
    </row>
    <row r="6" spans="1:11" s="340" customFormat="1" ht="36" x14ac:dyDescent="0.2">
      <c r="A6" s="392" t="s">
        <v>387</v>
      </c>
      <c r="B6" s="392" t="s">
        <v>630</v>
      </c>
      <c r="C6" s="392" t="s">
        <v>631</v>
      </c>
      <c r="D6" s="392" t="s">
        <v>663</v>
      </c>
      <c r="E6" s="392" t="s">
        <v>388</v>
      </c>
      <c r="F6" s="393" t="s">
        <v>389</v>
      </c>
      <c r="G6" s="392" t="s">
        <v>380</v>
      </c>
      <c r="H6" s="393" t="s">
        <v>658</v>
      </c>
      <c r="I6" s="393" t="s">
        <v>659</v>
      </c>
      <c r="J6" s="393" t="s">
        <v>390</v>
      </c>
      <c r="K6" s="393" t="s">
        <v>660</v>
      </c>
    </row>
    <row r="7" spans="1:11" s="340" customFormat="1" ht="12" x14ac:dyDescent="0.2">
      <c r="A7" s="392"/>
      <c r="B7" s="392"/>
      <c r="C7" s="392"/>
      <c r="D7" s="392"/>
      <c r="E7" s="392"/>
      <c r="F7" s="393"/>
      <c r="G7" s="392"/>
      <c r="H7" s="393"/>
      <c r="I7" s="393"/>
      <c r="J7" s="393"/>
      <c r="K7" s="393"/>
    </row>
    <row r="8" spans="1:11" x14ac:dyDescent="0.2">
      <c r="A8" s="357"/>
      <c r="B8" s="358" t="s">
        <v>661</v>
      </c>
      <c r="C8" s="358" t="s">
        <v>662</v>
      </c>
      <c r="D8" s="358" t="s">
        <v>391</v>
      </c>
      <c r="E8" s="358" t="s">
        <v>392</v>
      </c>
      <c r="F8" s="359">
        <v>1250</v>
      </c>
      <c r="G8" s="358">
        <v>1.0952380952380953</v>
      </c>
      <c r="H8" s="359">
        <f>+F8*G8</f>
        <v>1369.0476190476193</v>
      </c>
      <c r="I8" s="359">
        <v>20</v>
      </c>
      <c r="J8" s="359">
        <f>SUM(H8:I8)</f>
        <v>1389.0476190476193</v>
      </c>
      <c r="K8" s="360"/>
    </row>
    <row r="9" spans="1:11" x14ac:dyDescent="0.2">
      <c r="A9" s="357"/>
      <c r="B9" s="358"/>
      <c r="C9" s="358"/>
      <c r="D9" s="358"/>
      <c r="E9" s="358"/>
      <c r="F9" s="359"/>
      <c r="G9" s="358"/>
      <c r="H9" s="359" t="s">
        <v>383</v>
      </c>
      <c r="I9" s="359"/>
      <c r="J9" s="359" t="s">
        <v>383</v>
      </c>
      <c r="K9" s="360"/>
    </row>
    <row r="10" spans="1:11" x14ac:dyDescent="0.2">
      <c r="A10" s="341">
        <v>1</v>
      </c>
      <c r="B10" s="341"/>
      <c r="C10" s="341"/>
      <c r="D10" s="341"/>
      <c r="E10" s="341"/>
      <c r="F10" s="355"/>
      <c r="G10" s="354"/>
      <c r="H10" s="355">
        <f>+F10*G10</f>
        <v>0</v>
      </c>
      <c r="I10" s="355"/>
      <c r="J10" s="355">
        <f t="shared" ref="J10:J27" si="0">SUM(H10:I10)</f>
        <v>0</v>
      </c>
      <c r="K10" s="356"/>
    </row>
    <row r="11" spans="1:11" x14ac:dyDescent="0.2">
      <c r="A11" s="341">
        <v>2</v>
      </c>
      <c r="B11" s="341"/>
      <c r="C11" s="341"/>
      <c r="D11" s="341"/>
      <c r="E11" s="341"/>
      <c r="F11" s="355"/>
      <c r="G11" s="354"/>
      <c r="H11" s="355">
        <f t="shared" ref="H11:H27" si="1">+F11*G11</f>
        <v>0</v>
      </c>
      <c r="I11" s="355"/>
      <c r="J11" s="355">
        <f t="shared" si="0"/>
        <v>0</v>
      </c>
      <c r="K11" s="356"/>
    </row>
    <row r="12" spans="1:11" x14ac:dyDescent="0.2">
      <c r="A12" s="341">
        <v>3</v>
      </c>
      <c r="B12" s="341"/>
      <c r="C12" s="341"/>
      <c r="D12" s="341"/>
      <c r="E12" s="341"/>
      <c r="F12" s="355"/>
      <c r="G12" s="354"/>
      <c r="H12" s="355">
        <f t="shared" si="1"/>
        <v>0</v>
      </c>
      <c r="I12" s="355"/>
      <c r="J12" s="355">
        <f t="shared" si="0"/>
        <v>0</v>
      </c>
      <c r="K12" s="356"/>
    </row>
    <row r="13" spans="1:11" x14ac:dyDescent="0.2">
      <c r="A13" s="341">
        <v>4</v>
      </c>
      <c r="B13" s="341"/>
      <c r="C13" s="341"/>
      <c r="D13" s="341"/>
      <c r="E13" s="341"/>
      <c r="F13" s="355"/>
      <c r="G13" s="354"/>
      <c r="H13" s="355">
        <f t="shared" si="1"/>
        <v>0</v>
      </c>
      <c r="I13" s="355"/>
      <c r="J13" s="355">
        <f t="shared" si="0"/>
        <v>0</v>
      </c>
      <c r="K13" s="356"/>
    </row>
    <row r="14" spans="1:11" x14ac:dyDescent="0.2">
      <c r="A14" s="341">
        <v>5</v>
      </c>
      <c r="B14" s="341"/>
      <c r="C14" s="341"/>
      <c r="D14" s="341"/>
      <c r="E14" s="341"/>
      <c r="F14" s="355"/>
      <c r="G14" s="354"/>
      <c r="H14" s="355">
        <f t="shared" si="1"/>
        <v>0</v>
      </c>
      <c r="I14" s="355"/>
      <c r="J14" s="355">
        <f t="shared" si="0"/>
        <v>0</v>
      </c>
      <c r="K14" s="356"/>
    </row>
    <row r="15" spans="1:11" x14ac:dyDescent="0.2">
      <c r="A15" s="341">
        <v>6</v>
      </c>
      <c r="B15" s="341"/>
      <c r="C15" s="341"/>
      <c r="D15" s="341"/>
      <c r="E15" s="341"/>
      <c r="F15" s="355"/>
      <c r="G15" s="354"/>
      <c r="H15" s="355">
        <f t="shared" si="1"/>
        <v>0</v>
      </c>
      <c r="I15" s="355"/>
      <c r="J15" s="355">
        <f t="shared" si="0"/>
        <v>0</v>
      </c>
      <c r="K15" s="356"/>
    </row>
    <row r="16" spans="1:11" x14ac:dyDescent="0.2">
      <c r="A16" s="341">
        <v>7</v>
      </c>
      <c r="B16" s="341"/>
      <c r="C16" s="341"/>
      <c r="D16" s="341"/>
      <c r="E16" s="341"/>
      <c r="F16" s="355"/>
      <c r="G16" s="354"/>
      <c r="H16" s="355">
        <f t="shared" si="1"/>
        <v>0</v>
      </c>
      <c r="I16" s="355"/>
      <c r="J16" s="355">
        <f t="shared" si="0"/>
        <v>0</v>
      </c>
      <c r="K16" s="356"/>
    </row>
    <row r="17" spans="1:11" x14ac:dyDescent="0.2">
      <c r="A17" s="341">
        <v>8</v>
      </c>
      <c r="B17" s="341"/>
      <c r="C17" s="341"/>
      <c r="D17" s="341"/>
      <c r="E17" s="341"/>
      <c r="F17" s="355"/>
      <c r="G17" s="354"/>
      <c r="H17" s="355">
        <f t="shared" si="1"/>
        <v>0</v>
      </c>
      <c r="I17" s="355"/>
      <c r="J17" s="355">
        <f t="shared" si="0"/>
        <v>0</v>
      </c>
      <c r="K17" s="356"/>
    </row>
    <row r="18" spans="1:11" x14ac:dyDescent="0.2">
      <c r="A18" s="341">
        <v>9</v>
      </c>
      <c r="B18" s="341"/>
      <c r="C18" s="341"/>
      <c r="D18" s="341"/>
      <c r="E18" s="341"/>
      <c r="F18" s="355"/>
      <c r="G18" s="354"/>
      <c r="H18" s="355">
        <f t="shared" si="1"/>
        <v>0</v>
      </c>
      <c r="I18" s="355"/>
      <c r="J18" s="355">
        <f t="shared" si="0"/>
        <v>0</v>
      </c>
      <c r="K18" s="356"/>
    </row>
    <row r="19" spans="1:11" x14ac:dyDescent="0.2">
      <c r="A19" s="341">
        <v>10</v>
      </c>
      <c r="B19" s="341"/>
      <c r="C19" s="341"/>
      <c r="D19" s="341"/>
      <c r="E19" s="341"/>
      <c r="F19" s="355"/>
      <c r="G19" s="354"/>
      <c r="H19" s="355">
        <f t="shared" si="1"/>
        <v>0</v>
      </c>
      <c r="I19" s="355"/>
      <c r="J19" s="355">
        <f t="shared" si="0"/>
        <v>0</v>
      </c>
      <c r="K19" s="356"/>
    </row>
    <row r="20" spans="1:11" x14ac:dyDescent="0.2">
      <c r="A20" s="341">
        <v>11</v>
      </c>
      <c r="B20" s="341"/>
      <c r="C20" s="341"/>
      <c r="D20" s="341"/>
      <c r="E20" s="341"/>
      <c r="F20" s="355"/>
      <c r="G20" s="354"/>
      <c r="H20" s="355">
        <f t="shared" si="1"/>
        <v>0</v>
      </c>
      <c r="I20" s="355"/>
      <c r="J20" s="355">
        <f t="shared" si="0"/>
        <v>0</v>
      </c>
      <c r="K20" s="356"/>
    </row>
    <row r="21" spans="1:11" x14ac:dyDescent="0.2">
      <c r="A21" s="341">
        <v>12</v>
      </c>
      <c r="B21" s="341"/>
      <c r="C21" s="341"/>
      <c r="D21" s="341"/>
      <c r="E21" s="341"/>
      <c r="F21" s="355"/>
      <c r="G21" s="354"/>
      <c r="H21" s="355">
        <f t="shared" si="1"/>
        <v>0</v>
      </c>
      <c r="I21" s="355"/>
      <c r="J21" s="355">
        <f t="shared" si="0"/>
        <v>0</v>
      </c>
      <c r="K21" s="356"/>
    </row>
    <row r="22" spans="1:11" x14ac:dyDescent="0.2">
      <c r="A22" s="341">
        <v>13</v>
      </c>
      <c r="B22" s="341"/>
      <c r="C22" s="341"/>
      <c r="D22" s="341"/>
      <c r="E22" s="341"/>
      <c r="F22" s="355"/>
      <c r="G22" s="354"/>
      <c r="H22" s="355">
        <f t="shared" si="1"/>
        <v>0</v>
      </c>
      <c r="I22" s="355"/>
      <c r="J22" s="355">
        <f t="shared" si="0"/>
        <v>0</v>
      </c>
      <c r="K22" s="356"/>
    </row>
    <row r="23" spans="1:11" x14ac:dyDescent="0.2">
      <c r="A23" s="341">
        <v>14</v>
      </c>
      <c r="B23" s="341"/>
      <c r="C23" s="341"/>
      <c r="D23" s="341"/>
      <c r="E23" s="341"/>
      <c r="F23" s="355"/>
      <c r="G23" s="354"/>
      <c r="H23" s="355">
        <f t="shared" si="1"/>
        <v>0</v>
      </c>
      <c r="I23" s="355"/>
      <c r="J23" s="355">
        <f t="shared" si="0"/>
        <v>0</v>
      </c>
      <c r="K23" s="356"/>
    </row>
    <row r="24" spans="1:11" x14ac:dyDescent="0.2">
      <c r="A24" s="341">
        <v>15</v>
      </c>
      <c r="B24" s="341"/>
      <c r="C24" s="341"/>
      <c r="D24" s="341"/>
      <c r="E24" s="341"/>
      <c r="F24" s="355"/>
      <c r="G24" s="354"/>
      <c r="H24" s="355">
        <f t="shared" si="1"/>
        <v>0</v>
      </c>
      <c r="I24" s="355"/>
      <c r="J24" s="355">
        <f t="shared" si="0"/>
        <v>0</v>
      </c>
      <c r="K24" s="356"/>
    </row>
    <row r="25" spans="1:11" x14ac:dyDescent="0.2">
      <c r="A25" s="341">
        <v>16</v>
      </c>
      <c r="B25" s="341"/>
      <c r="C25" s="341"/>
      <c r="D25" s="341"/>
      <c r="E25" s="341"/>
      <c r="F25" s="355"/>
      <c r="G25" s="354"/>
      <c r="H25" s="355">
        <f t="shared" si="1"/>
        <v>0</v>
      </c>
      <c r="I25" s="355"/>
      <c r="J25" s="355">
        <f t="shared" si="0"/>
        <v>0</v>
      </c>
      <c r="K25" s="356"/>
    </row>
    <row r="26" spans="1:11" x14ac:dyDescent="0.2">
      <c r="A26" s="341">
        <v>17</v>
      </c>
      <c r="B26" s="341"/>
      <c r="C26" s="341"/>
      <c r="D26" s="341"/>
      <c r="E26" s="341"/>
      <c r="F26" s="355"/>
      <c r="G26" s="354"/>
      <c r="H26" s="355">
        <f t="shared" si="1"/>
        <v>0</v>
      </c>
      <c r="I26" s="355"/>
      <c r="J26" s="355">
        <f t="shared" si="0"/>
        <v>0</v>
      </c>
      <c r="K26" s="356"/>
    </row>
    <row r="27" spans="1:11" x14ac:dyDescent="0.2">
      <c r="A27" s="341">
        <v>18</v>
      </c>
      <c r="B27" s="341"/>
      <c r="C27" s="341"/>
      <c r="D27" s="341"/>
      <c r="E27" s="341"/>
      <c r="F27" s="355"/>
      <c r="G27" s="354"/>
      <c r="H27" s="355">
        <f t="shared" si="1"/>
        <v>0</v>
      </c>
      <c r="I27" s="355"/>
      <c r="J27" s="355">
        <f t="shared" si="0"/>
        <v>0</v>
      </c>
      <c r="K27" s="356"/>
    </row>
    <row r="28" spans="1:11" s="338" customFormat="1" x14ac:dyDescent="0.2">
      <c r="A28" s="342"/>
      <c r="B28" s="396" t="s">
        <v>170</v>
      </c>
      <c r="C28" s="396"/>
      <c r="D28" s="396"/>
      <c r="E28" s="396"/>
      <c r="F28" s="397"/>
      <c r="G28" s="398">
        <f t="shared" ref="G28:J28" si="2">SUM(G10:G27)</f>
        <v>0</v>
      </c>
      <c r="H28" s="399">
        <f t="shared" si="2"/>
        <v>0</v>
      </c>
      <c r="I28" s="399">
        <f t="shared" si="2"/>
        <v>0</v>
      </c>
      <c r="J28" s="399">
        <f t="shared" si="2"/>
        <v>0</v>
      </c>
      <c r="K28" s="397"/>
    </row>
    <row r="29" spans="1:11" s="343" customFormat="1" ht="12" x14ac:dyDescent="0.2">
      <c r="A29" s="343" t="s">
        <v>385</v>
      </c>
      <c r="F29" s="344"/>
      <c r="G29" s="343" t="s">
        <v>393</v>
      </c>
      <c r="H29" s="343" t="s">
        <v>393</v>
      </c>
      <c r="I29" s="343" t="s">
        <v>393</v>
      </c>
      <c r="J29" s="343" t="s">
        <v>393</v>
      </c>
      <c r="K29" s="345" t="s">
        <v>393</v>
      </c>
    </row>
    <row r="30" spans="1:11" x14ac:dyDescent="0.2">
      <c r="A30" s="336" t="s">
        <v>394</v>
      </c>
      <c r="F30" s="336"/>
      <c r="H30" s="336"/>
      <c r="I30" s="336"/>
      <c r="J30" s="336"/>
      <c r="K30" s="336"/>
    </row>
    <row r="31" spans="1:11" x14ac:dyDescent="0.2">
      <c r="G31" s="387"/>
      <c r="H31" s="387"/>
      <c r="I31" s="388" t="s">
        <v>495</v>
      </c>
      <c r="J31" s="389">
        <f>+J28</f>
        <v>0</v>
      </c>
      <c r="K31" s="281"/>
    </row>
    <row r="32" spans="1:11" x14ac:dyDescent="0.2">
      <c r="G32" s="387"/>
      <c r="H32" s="387"/>
      <c r="I32" s="400" t="s">
        <v>502</v>
      </c>
      <c r="J32" s="389">
        <f>+J31*0.33</f>
        <v>0</v>
      </c>
      <c r="K32" s="281"/>
    </row>
    <row r="33" spans="1:11" x14ac:dyDescent="0.2">
      <c r="A33" s="345"/>
      <c r="G33" s="387"/>
      <c r="H33" s="387"/>
      <c r="I33" s="388" t="s">
        <v>503</v>
      </c>
      <c r="J33" s="389">
        <f>+J31*0.008</f>
        <v>0</v>
      </c>
      <c r="K33" s="281"/>
    </row>
    <row r="35" spans="1:11" x14ac:dyDescent="0.2">
      <c r="A35" s="345"/>
    </row>
  </sheetData>
  <phoneticPr fontId="55" type="noConversion"/>
  <pageMargins left="0.74803149606299213" right="0.28000000000000003" top="0.61" bottom="0.34" header="0.51181102362204722" footer="0.25"/>
  <pageSetup paperSize="9" scale="96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zoomScaleNormal="100" workbookViewId="0">
      <selection activeCell="A7" sqref="A7"/>
    </sheetView>
  </sheetViews>
  <sheetFormatPr defaultColWidth="9.140625" defaultRowHeight="12.75" x14ac:dyDescent="0.2"/>
  <cols>
    <col min="1" max="1" width="75.7109375" style="296" customWidth="1"/>
    <col min="2" max="2" width="10.85546875" style="315" customWidth="1"/>
    <col min="3" max="3" width="10.140625" style="296" customWidth="1"/>
    <col min="4" max="4" width="19" style="296" customWidth="1"/>
    <col min="5" max="5" width="10.42578125" style="296" customWidth="1"/>
    <col min="6" max="6" width="10.7109375" style="296" customWidth="1"/>
    <col min="7" max="7" width="8.7109375" style="296" customWidth="1"/>
    <col min="8" max="10" width="9.140625" style="296"/>
    <col min="11" max="11" width="10.7109375" style="296" customWidth="1"/>
    <col min="12" max="12" width="29.5703125" style="296" customWidth="1"/>
    <col min="13" max="13" width="11" style="296" customWidth="1"/>
    <col min="14" max="14" width="12.140625" style="296" customWidth="1"/>
    <col min="15" max="15" width="11.5703125" style="296" customWidth="1"/>
    <col min="16" max="16" width="11.7109375" style="296" customWidth="1"/>
    <col min="17" max="16384" width="9.140625" style="296"/>
  </cols>
  <sheetData>
    <row r="1" spans="1:17" ht="16.5" thickBot="1" x14ac:dyDescent="0.3">
      <c r="A1" s="295" t="s">
        <v>1618</v>
      </c>
      <c r="B1" s="296" t="s">
        <v>1041</v>
      </c>
      <c r="D1" s="524" t="s">
        <v>507</v>
      </c>
      <c r="E1" s="524"/>
      <c r="F1" s="295" t="s">
        <v>1619</v>
      </c>
      <c r="L1" s="295" t="s">
        <v>1620</v>
      </c>
      <c r="P1" s="296" t="s">
        <v>1041</v>
      </c>
    </row>
    <row r="2" spans="1:17" s="314" customFormat="1" ht="50.25" customHeight="1" x14ac:dyDescent="0.2">
      <c r="A2" s="512" t="s">
        <v>395</v>
      </c>
      <c r="B2" s="327" t="s">
        <v>396</v>
      </c>
      <c r="C2" s="310" t="s">
        <v>1617</v>
      </c>
      <c r="D2" s="311" t="s">
        <v>397</v>
      </c>
      <c r="E2" s="312" t="s">
        <v>398</v>
      </c>
      <c r="F2" s="313" t="s">
        <v>1067</v>
      </c>
      <c r="G2" s="309" t="s">
        <v>1068</v>
      </c>
      <c r="H2" s="309" t="s">
        <v>1066</v>
      </c>
      <c r="I2" s="309" t="s">
        <v>1069</v>
      </c>
      <c r="J2" s="309" t="s">
        <v>1064</v>
      </c>
      <c r="K2" s="310" t="s">
        <v>1065</v>
      </c>
      <c r="L2" s="401" t="s">
        <v>508</v>
      </c>
      <c r="M2" s="312" t="s">
        <v>398</v>
      </c>
      <c r="N2" s="309" t="s">
        <v>509</v>
      </c>
      <c r="O2" s="309" t="s">
        <v>399</v>
      </c>
      <c r="P2" s="309" t="s">
        <v>1621</v>
      </c>
    </row>
    <row r="3" spans="1:17" ht="13.5" thickBot="1" x14ac:dyDescent="0.25">
      <c r="A3" s="318" t="s">
        <v>400</v>
      </c>
      <c r="B3" s="328">
        <v>583</v>
      </c>
      <c r="C3" s="319"/>
      <c r="D3" s="439" t="s">
        <v>1063</v>
      </c>
      <c r="E3" s="321"/>
      <c r="F3" s="321"/>
      <c r="G3" s="321"/>
      <c r="H3" s="321"/>
      <c r="I3" s="321"/>
      <c r="J3" s="321"/>
      <c r="K3" s="323"/>
      <c r="L3" s="299"/>
      <c r="M3" s="300"/>
      <c r="N3" s="300"/>
      <c r="O3" s="300"/>
    </row>
    <row r="4" spans="1:17" ht="13.5" thickTop="1" x14ac:dyDescent="0.2">
      <c r="A4" s="316" t="s">
        <v>401</v>
      </c>
      <c r="B4" s="329"/>
      <c r="C4" s="404">
        <v>0</v>
      </c>
      <c r="D4" s="325" t="s">
        <v>402</v>
      </c>
      <c r="E4" s="317"/>
      <c r="F4" s="317"/>
      <c r="G4" s="317"/>
      <c r="H4" s="317"/>
      <c r="I4" s="317"/>
      <c r="J4" s="317"/>
      <c r="K4" s="324"/>
      <c r="L4" s="299" t="s">
        <v>403</v>
      </c>
      <c r="M4" s="300"/>
      <c r="N4" s="300"/>
      <c r="O4" s="300"/>
      <c r="P4" s="375">
        <v>0</v>
      </c>
      <c r="Q4" s="298" t="s">
        <v>1173</v>
      </c>
    </row>
    <row r="5" spans="1:17" x14ac:dyDescent="0.2">
      <c r="A5" s="299" t="s">
        <v>404</v>
      </c>
      <c r="B5" s="330"/>
      <c r="C5" s="404">
        <v>0</v>
      </c>
      <c r="D5" s="326" t="s">
        <v>405</v>
      </c>
      <c r="E5" s="300"/>
      <c r="F5" s="300"/>
      <c r="G5" s="300"/>
      <c r="H5" s="300"/>
      <c r="I5" s="300"/>
      <c r="J5" s="300"/>
      <c r="K5" s="305"/>
      <c r="L5" s="299"/>
      <c r="M5" s="300"/>
      <c r="N5" s="300"/>
      <c r="O5" s="300"/>
      <c r="P5" s="375"/>
      <c r="Q5" s="298"/>
    </row>
    <row r="6" spans="1:17" x14ac:dyDescent="0.2">
      <c r="A6" s="299" t="s">
        <v>406</v>
      </c>
      <c r="B6" s="330"/>
      <c r="C6" s="404">
        <v>0</v>
      </c>
      <c r="D6" s="326" t="s">
        <v>407</v>
      </c>
      <c r="E6" s="300"/>
      <c r="F6" s="300"/>
      <c r="G6" s="300"/>
      <c r="H6" s="300"/>
      <c r="I6" s="300"/>
      <c r="J6" s="300"/>
      <c r="K6" s="305"/>
      <c r="L6" s="299"/>
      <c r="M6" s="300"/>
      <c r="N6" s="300"/>
      <c r="O6" s="300"/>
      <c r="P6" s="298"/>
    </row>
    <row r="7" spans="1:17" x14ac:dyDescent="0.2">
      <c r="A7" s="299" t="s">
        <v>505</v>
      </c>
      <c r="B7" s="330"/>
      <c r="C7" s="404">
        <v>0</v>
      </c>
      <c r="D7" s="326" t="s">
        <v>408</v>
      </c>
      <c r="E7" s="300"/>
      <c r="F7" s="300"/>
      <c r="G7" s="300"/>
      <c r="H7" s="300"/>
      <c r="I7" s="300"/>
      <c r="J7" s="300"/>
      <c r="K7" s="305"/>
      <c r="L7" s="299" t="s">
        <v>409</v>
      </c>
      <c r="M7" s="300"/>
      <c r="N7" s="300"/>
      <c r="O7" s="300"/>
      <c r="P7" s="375">
        <v>0</v>
      </c>
      <c r="Q7" s="298" t="s">
        <v>1173</v>
      </c>
    </row>
    <row r="8" spans="1:17" ht="14.25" customHeight="1" x14ac:dyDescent="0.2">
      <c r="A8" s="299" t="s">
        <v>410</v>
      </c>
      <c r="B8" s="330"/>
      <c r="C8" s="404">
        <v>0</v>
      </c>
      <c r="D8" s="326" t="s">
        <v>411</v>
      </c>
      <c r="E8" s="300"/>
      <c r="F8" s="300"/>
      <c r="G8" s="300"/>
      <c r="H8" s="300"/>
      <c r="I8" s="300"/>
      <c r="J8" s="300"/>
      <c r="K8" s="305"/>
      <c r="L8" s="299"/>
      <c r="M8" s="300"/>
      <c r="N8" s="300"/>
      <c r="O8" s="300"/>
      <c r="P8" s="298"/>
    </row>
    <row r="9" spans="1:17" x14ac:dyDescent="0.2">
      <c r="A9" s="299" t="s">
        <v>412</v>
      </c>
      <c r="B9" s="330"/>
      <c r="C9" s="404">
        <v>0</v>
      </c>
      <c r="D9" s="326" t="s">
        <v>413</v>
      </c>
      <c r="E9" s="300"/>
      <c r="F9" s="300"/>
      <c r="G9" s="300"/>
      <c r="H9" s="300"/>
      <c r="I9" s="300"/>
      <c r="J9" s="300"/>
      <c r="K9" s="305"/>
      <c r="L9" s="299" t="s">
        <v>414</v>
      </c>
      <c r="M9" s="300"/>
      <c r="N9" s="300"/>
      <c r="O9" s="300"/>
      <c r="P9" s="375">
        <v>0</v>
      </c>
      <c r="Q9" s="298" t="s">
        <v>1173</v>
      </c>
    </row>
    <row r="10" spans="1:17" x14ac:dyDescent="0.2">
      <c r="A10" s="299" t="s">
        <v>415</v>
      </c>
      <c r="B10" s="330"/>
      <c r="C10" s="404">
        <v>0</v>
      </c>
      <c r="D10" s="326" t="s">
        <v>416</v>
      </c>
      <c r="E10" s="300"/>
      <c r="F10" s="300"/>
      <c r="G10" s="300"/>
      <c r="H10" s="300"/>
      <c r="I10" s="300"/>
      <c r="J10" s="300"/>
      <c r="K10" s="305"/>
      <c r="L10" s="299"/>
      <c r="M10" s="300"/>
      <c r="N10" s="300"/>
      <c r="O10" s="300"/>
      <c r="P10" s="298"/>
    </row>
    <row r="11" spans="1:17" x14ac:dyDescent="0.2">
      <c r="A11" s="299" t="s">
        <v>417</v>
      </c>
      <c r="B11" s="330"/>
      <c r="C11" s="404">
        <v>0</v>
      </c>
      <c r="D11" s="326" t="s">
        <v>418</v>
      </c>
      <c r="E11" s="300"/>
      <c r="F11" s="300"/>
      <c r="G11" s="300"/>
      <c r="H11" s="300"/>
      <c r="I11" s="300"/>
      <c r="J11" s="300"/>
      <c r="K11" s="305"/>
      <c r="L11" s="299"/>
      <c r="M11" s="300"/>
      <c r="N11" s="300"/>
      <c r="O11" s="300"/>
      <c r="P11" s="298"/>
    </row>
    <row r="12" spans="1:17" x14ac:dyDescent="0.2">
      <c r="A12" s="299" t="s">
        <v>419</v>
      </c>
      <c r="B12" s="330"/>
      <c r="C12" s="404">
        <v>0</v>
      </c>
      <c r="D12" s="326" t="s">
        <v>420</v>
      </c>
      <c r="E12" s="300"/>
      <c r="F12" s="300"/>
      <c r="G12" s="300"/>
      <c r="H12" s="300"/>
      <c r="I12" s="300"/>
      <c r="J12" s="300"/>
      <c r="K12" s="305"/>
      <c r="L12" s="299" t="s">
        <v>421</v>
      </c>
      <c r="M12" s="300"/>
      <c r="N12" s="300"/>
      <c r="O12" s="300"/>
      <c r="P12" s="375">
        <v>0</v>
      </c>
      <c r="Q12" s="298" t="s">
        <v>1173</v>
      </c>
    </row>
    <row r="13" spans="1:17" x14ac:dyDescent="0.2">
      <c r="A13" s="299"/>
      <c r="B13" s="330"/>
      <c r="C13" s="305"/>
      <c r="D13" s="326" t="s">
        <v>1060</v>
      </c>
      <c r="E13" s="300"/>
      <c r="F13" s="300"/>
      <c r="G13" s="300"/>
      <c r="H13" s="300"/>
      <c r="I13" s="300"/>
      <c r="J13" s="300"/>
      <c r="K13" s="305"/>
      <c r="L13" s="299"/>
      <c r="M13" s="300"/>
      <c r="N13" s="300"/>
      <c r="O13" s="300"/>
      <c r="P13" s="298"/>
    </row>
    <row r="14" spans="1:17" x14ac:dyDescent="0.2">
      <c r="A14" s="299" t="s">
        <v>422</v>
      </c>
      <c r="B14" s="330"/>
      <c r="C14" s="404">
        <v>0</v>
      </c>
      <c r="D14" s="326" t="s">
        <v>1061</v>
      </c>
      <c r="E14" s="300"/>
      <c r="F14" s="300"/>
      <c r="G14" s="300"/>
      <c r="H14" s="300"/>
      <c r="I14" s="300"/>
      <c r="J14" s="300"/>
      <c r="K14" s="305"/>
      <c r="L14" s="299"/>
      <c r="M14" s="300"/>
      <c r="N14" s="300"/>
      <c r="O14" s="300"/>
      <c r="P14" s="298"/>
    </row>
    <row r="15" spans="1:17" x14ac:dyDescent="0.2">
      <c r="A15" s="299"/>
      <c r="B15" s="330"/>
      <c r="C15" s="305"/>
      <c r="D15" s="326" t="s">
        <v>1062</v>
      </c>
      <c r="E15" s="300"/>
      <c r="F15" s="300"/>
      <c r="G15" s="300"/>
      <c r="H15" s="300"/>
      <c r="I15" s="300"/>
      <c r="J15" s="300"/>
      <c r="K15" s="305"/>
      <c r="L15" s="299"/>
      <c r="M15" s="300"/>
      <c r="N15" s="300"/>
      <c r="O15" s="300"/>
      <c r="P15" s="298"/>
    </row>
    <row r="16" spans="1:17" ht="13.5" thickBot="1" x14ac:dyDescent="0.25">
      <c r="A16" s="299" t="s">
        <v>423</v>
      </c>
      <c r="B16" s="330"/>
      <c r="C16" s="404">
        <v>0</v>
      </c>
      <c r="D16" s="402" t="s">
        <v>170</v>
      </c>
      <c r="E16" s="403">
        <f>SUM(E4:E15)</f>
        <v>0</v>
      </c>
      <c r="F16" s="403">
        <f t="shared" ref="F16:K16" si="0">SUM(F4:F15)</f>
        <v>0</v>
      </c>
      <c r="G16" s="403">
        <f t="shared" si="0"/>
        <v>0</v>
      </c>
      <c r="H16" s="403">
        <f t="shared" si="0"/>
        <v>0</v>
      </c>
      <c r="I16" s="403">
        <f t="shared" si="0"/>
        <v>0</v>
      </c>
      <c r="J16" s="403">
        <f t="shared" si="0"/>
        <v>0</v>
      </c>
      <c r="K16" s="403">
        <f t="shared" si="0"/>
        <v>0</v>
      </c>
      <c r="L16" s="406" t="s">
        <v>424</v>
      </c>
      <c r="M16" s="407">
        <f>SUM(M4:M15)</f>
        <v>0</v>
      </c>
      <c r="N16" s="407">
        <f>SUM(N4:N15)</f>
        <v>0</v>
      </c>
      <c r="O16" s="407">
        <f>SUM(O4:O15)</f>
        <v>0</v>
      </c>
      <c r="P16" s="408">
        <f>SUM(P4:P15)</f>
        <v>0</v>
      </c>
    </row>
    <row r="17" spans="1:15" x14ac:dyDescent="0.2">
      <c r="A17" s="299"/>
      <c r="B17" s="330"/>
      <c r="C17" s="306"/>
      <c r="D17" s="308" t="s">
        <v>425</v>
      </c>
      <c r="E17" s="403"/>
      <c r="F17" s="307"/>
      <c r="G17" s="307"/>
      <c r="H17" s="307"/>
      <c r="I17" s="307"/>
      <c r="J17" s="307"/>
      <c r="K17" s="306"/>
      <c r="L17" s="301"/>
      <c r="M17" s="301"/>
      <c r="N17" s="301"/>
      <c r="O17" s="301"/>
    </row>
    <row r="18" spans="1:15" ht="13.5" thickBot="1" x14ac:dyDescent="0.25">
      <c r="A18" s="299" t="s">
        <v>426</v>
      </c>
      <c r="B18" s="330"/>
      <c r="C18" s="404">
        <v>0</v>
      </c>
      <c r="D18" s="439" t="s">
        <v>1170</v>
      </c>
      <c r="E18" s="321"/>
      <c r="F18" s="321"/>
      <c r="G18" s="321"/>
      <c r="H18" s="321"/>
      <c r="I18" s="321"/>
      <c r="J18" s="321"/>
      <c r="K18" s="323"/>
    </row>
    <row r="19" spans="1:15" ht="13.5" thickTop="1" x14ac:dyDescent="0.2">
      <c r="A19" s="299"/>
      <c r="B19" s="330"/>
      <c r="C19" s="305"/>
      <c r="D19" s="440" t="s">
        <v>1070</v>
      </c>
      <c r="E19" s="405"/>
      <c r="F19" s="317"/>
      <c r="G19" s="317"/>
      <c r="H19" s="317"/>
      <c r="I19" s="317"/>
      <c r="J19" s="317"/>
      <c r="K19" s="324"/>
    </row>
    <row r="20" spans="1:15" x14ac:dyDescent="0.2">
      <c r="A20" s="299" t="s">
        <v>427</v>
      </c>
      <c r="B20" s="330"/>
      <c r="C20" s="404">
        <v>0</v>
      </c>
      <c r="D20" s="326" t="s">
        <v>402</v>
      </c>
      <c r="E20" s="300"/>
      <c r="F20" s="300"/>
      <c r="G20" s="300"/>
      <c r="H20" s="300"/>
      <c r="I20" s="300"/>
      <c r="J20" s="300"/>
      <c r="K20" s="298"/>
    </row>
    <row r="21" spans="1:15" x14ac:dyDescent="0.2">
      <c r="A21" s="299"/>
      <c r="B21" s="330"/>
      <c r="C21" s="305"/>
      <c r="D21" s="326" t="s">
        <v>405</v>
      </c>
      <c r="E21" s="300"/>
      <c r="F21" s="300"/>
      <c r="G21" s="300"/>
      <c r="H21" s="300"/>
      <c r="I21" s="300"/>
      <c r="J21" s="300"/>
      <c r="K21" s="298"/>
    </row>
    <row r="22" spans="1:15" x14ac:dyDescent="0.2">
      <c r="A22" s="297" t="s">
        <v>428</v>
      </c>
      <c r="B22" s="330"/>
      <c r="C22" s="305"/>
      <c r="D22" s="326" t="s">
        <v>407</v>
      </c>
      <c r="E22" s="300"/>
      <c r="F22" s="300"/>
      <c r="G22" s="300"/>
      <c r="H22" s="300"/>
      <c r="I22" s="300"/>
      <c r="J22" s="300"/>
      <c r="K22" s="298"/>
    </row>
    <row r="23" spans="1:15" x14ac:dyDescent="0.2">
      <c r="A23" s="299" t="s">
        <v>781</v>
      </c>
      <c r="B23" s="331">
        <f>12%*B3</f>
        <v>69.959999999999994</v>
      </c>
      <c r="C23" s="404">
        <v>0</v>
      </c>
      <c r="D23" s="326" t="s">
        <v>408</v>
      </c>
      <c r="E23" s="300"/>
      <c r="F23" s="300"/>
      <c r="G23" s="300"/>
      <c r="H23" s="300"/>
      <c r="I23" s="300"/>
      <c r="J23" s="300"/>
      <c r="K23" s="298"/>
    </row>
    <row r="24" spans="1:15" x14ac:dyDescent="0.2">
      <c r="A24" s="299" t="s">
        <v>782</v>
      </c>
      <c r="B24" s="331">
        <f>13%*B3</f>
        <v>75.790000000000006</v>
      </c>
      <c r="C24" s="404">
        <v>0</v>
      </c>
      <c r="D24" s="326" t="s">
        <v>411</v>
      </c>
      <c r="E24" s="300"/>
      <c r="F24" s="300"/>
      <c r="G24" s="300"/>
      <c r="H24" s="300"/>
      <c r="I24" s="300"/>
      <c r="J24" s="300"/>
      <c r="K24" s="298"/>
    </row>
    <row r="25" spans="1:15" x14ac:dyDescent="0.2">
      <c r="A25" s="299" t="s">
        <v>783</v>
      </c>
      <c r="B25" s="331">
        <f>6%*B3</f>
        <v>34.979999999999997</v>
      </c>
      <c r="C25" s="404">
        <v>0</v>
      </c>
      <c r="D25" s="326" t="s">
        <v>413</v>
      </c>
      <c r="E25" s="300"/>
      <c r="F25" s="300"/>
      <c r="G25" s="300"/>
      <c r="H25" s="300"/>
      <c r="I25" s="300"/>
      <c r="J25" s="300"/>
      <c r="K25" s="298"/>
    </row>
    <row r="26" spans="1:15" x14ac:dyDescent="0.2">
      <c r="A26" s="299" t="s">
        <v>784</v>
      </c>
      <c r="B26" s="331">
        <f>12%*B3</f>
        <v>69.959999999999994</v>
      </c>
      <c r="C26" s="404">
        <v>0</v>
      </c>
      <c r="D26" s="326" t="s">
        <v>416</v>
      </c>
      <c r="E26" s="300"/>
      <c r="F26" s="300"/>
      <c r="G26" s="300"/>
      <c r="H26" s="300"/>
      <c r="I26" s="300"/>
      <c r="J26" s="300"/>
      <c r="K26" s="298"/>
    </row>
    <row r="27" spans="1:15" x14ac:dyDescent="0.2">
      <c r="A27" s="299" t="s">
        <v>785</v>
      </c>
      <c r="B27" s="331">
        <f>12%*B3</f>
        <v>69.959999999999994</v>
      </c>
      <c r="C27" s="404">
        <v>0</v>
      </c>
      <c r="D27" s="326" t="s">
        <v>418</v>
      </c>
      <c r="E27" s="300"/>
      <c r="F27" s="300"/>
      <c r="G27" s="300"/>
      <c r="H27" s="300"/>
      <c r="I27" s="300"/>
      <c r="J27" s="300"/>
      <c r="K27" s="298"/>
    </row>
    <row r="28" spans="1:15" x14ac:dyDescent="0.2">
      <c r="B28" s="331"/>
      <c r="C28" s="305"/>
      <c r="D28" s="326" t="s">
        <v>420</v>
      </c>
      <c r="E28" s="300"/>
      <c r="F28" s="300"/>
      <c r="G28" s="300"/>
      <c r="H28" s="300"/>
      <c r="I28" s="300"/>
      <c r="J28" s="300"/>
      <c r="K28" s="298"/>
    </row>
    <row r="29" spans="1:15" x14ac:dyDescent="0.2">
      <c r="A29" s="297" t="s">
        <v>504</v>
      </c>
      <c r="B29" s="330"/>
      <c r="C29" s="305"/>
      <c r="D29" s="402" t="s">
        <v>170</v>
      </c>
      <c r="E29" s="403">
        <f>SUM(E20:E28)</f>
        <v>0</v>
      </c>
      <c r="F29" s="403">
        <f>SUM(F20:F28)</f>
        <v>0</v>
      </c>
      <c r="G29" s="403">
        <f>SUM(G20:G28)</f>
        <v>0</v>
      </c>
      <c r="H29" s="403">
        <f>SUM(H20:H28)</f>
        <v>0</v>
      </c>
      <c r="I29" s="403">
        <f t="shared" ref="I29" si="1">SUM(I20:I28)</f>
        <v>0</v>
      </c>
      <c r="J29" s="300"/>
      <c r="K29" s="298"/>
    </row>
    <row r="30" spans="1:15" ht="13.5" thickBot="1" x14ac:dyDescent="0.25">
      <c r="A30" s="299" t="s">
        <v>786</v>
      </c>
      <c r="B30" s="331">
        <f>B23*50%</f>
        <v>34.979999999999997</v>
      </c>
      <c r="C30" s="404">
        <v>0</v>
      </c>
      <c r="D30" s="439" t="s">
        <v>1071</v>
      </c>
      <c r="E30" s="321"/>
      <c r="F30" s="321"/>
      <c r="G30" s="321"/>
      <c r="H30" s="321"/>
      <c r="I30" s="321"/>
      <c r="J30" s="321"/>
      <c r="K30" s="322"/>
    </row>
    <row r="31" spans="1:15" ht="13.5" thickTop="1" x14ac:dyDescent="0.2">
      <c r="A31" s="299" t="s">
        <v>787</v>
      </c>
      <c r="B31" s="331">
        <f>B24*50%</f>
        <v>37.895000000000003</v>
      </c>
      <c r="C31" s="404">
        <v>0</v>
      </c>
      <c r="D31" s="325" t="s">
        <v>402</v>
      </c>
      <c r="E31" s="317"/>
      <c r="F31" s="317"/>
      <c r="G31" s="317"/>
      <c r="H31" s="317"/>
      <c r="I31" s="317"/>
      <c r="J31" s="317"/>
      <c r="K31" s="320"/>
    </row>
    <row r="32" spans="1:15" x14ac:dyDescent="0.2">
      <c r="A32" s="299" t="s">
        <v>1058</v>
      </c>
      <c r="B32" s="331">
        <f>B23*50%</f>
        <v>34.979999999999997</v>
      </c>
      <c r="C32" s="404">
        <v>0</v>
      </c>
      <c r="D32" s="326" t="s">
        <v>405</v>
      </c>
      <c r="E32" s="300"/>
      <c r="F32" s="300"/>
      <c r="G32" s="300"/>
      <c r="H32" s="300"/>
      <c r="I32" s="300"/>
      <c r="J32" s="300"/>
      <c r="K32" s="298"/>
    </row>
    <row r="33" spans="1:11" x14ac:dyDescent="0.2">
      <c r="A33" s="299" t="s">
        <v>1059</v>
      </c>
      <c r="B33" s="331">
        <f>B24*50%</f>
        <v>37.895000000000003</v>
      </c>
      <c r="C33" s="404">
        <v>0</v>
      </c>
      <c r="D33" s="326" t="s">
        <v>407</v>
      </c>
      <c r="E33" s="300"/>
      <c r="F33" s="300"/>
      <c r="G33" s="300"/>
      <c r="H33" s="300"/>
      <c r="I33" s="300"/>
      <c r="J33" s="300"/>
      <c r="K33" s="298"/>
    </row>
    <row r="34" spans="1:11" x14ac:dyDescent="0.2">
      <c r="A34" s="297" t="s">
        <v>429</v>
      </c>
      <c r="B34" s="330"/>
      <c r="C34" s="305"/>
      <c r="D34" s="326" t="s">
        <v>408</v>
      </c>
      <c r="E34" s="300"/>
      <c r="F34" s="300"/>
      <c r="G34" s="300"/>
      <c r="H34" s="300"/>
      <c r="I34" s="300"/>
      <c r="J34" s="300"/>
      <c r="K34" s="298"/>
    </row>
    <row r="35" spans="1:11" x14ac:dyDescent="0.2">
      <c r="A35" s="299" t="s">
        <v>430</v>
      </c>
      <c r="B35" s="330"/>
      <c r="C35" s="305"/>
      <c r="D35" s="326" t="s">
        <v>411</v>
      </c>
      <c r="E35" s="300"/>
      <c r="F35" s="300"/>
      <c r="G35" s="300"/>
      <c r="H35" s="300"/>
      <c r="I35" s="300"/>
      <c r="J35" s="300"/>
      <c r="K35" s="298"/>
    </row>
    <row r="36" spans="1:11" x14ac:dyDescent="0.2">
      <c r="A36" s="299" t="s">
        <v>431</v>
      </c>
      <c r="B36" s="331">
        <f>+B23</f>
        <v>69.959999999999994</v>
      </c>
      <c r="C36" s="404">
        <v>0</v>
      </c>
      <c r="D36" s="326" t="s">
        <v>413</v>
      </c>
      <c r="E36" s="300"/>
      <c r="F36" s="300"/>
      <c r="G36" s="300"/>
      <c r="H36" s="300"/>
      <c r="I36" s="300"/>
      <c r="J36" s="300"/>
      <c r="K36" s="298"/>
    </row>
    <row r="37" spans="1:11" x14ac:dyDescent="0.2">
      <c r="A37" s="299" t="s">
        <v>432</v>
      </c>
      <c r="B37" s="331">
        <f>+B23</f>
        <v>69.959999999999994</v>
      </c>
      <c r="C37" s="404">
        <v>0</v>
      </c>
      <c r="D37" s="326" t="s">
        <v>416</v>
      </c>
      <c r="E37" s="300"/>
      <c r="F37" s="300"/>
      <c r="G37" s="300"/>
      <c r="H37" s="300"/>
      <c r="I37" s="300"/>
      <c r="J37" s="300"/>
      <c r="K37" s="298"/>
    </row>
    <row r="38" spans="1:11" x14ac:dyDescent="0.2">
      <c r="D38" s="326" t="s">
        <v>418</v>
      </c>
      <c r="E38" s="300"/>
      <c r="F38" s="300"/>
      <c r="G38" s="300"/>
      <c r="H38" s="300"/>
      <c r="I38" s="300"/>
      <c r="J38" s="300"/>
      <c r="K38" s="298"/>
    </row>
    <row r="39" spans="1:11" x14ac:dyDescent="0.2">
      <c r="D39" s="326" t="s">
        <v>420</v>
      </c>
      <c r="E39" s="300"/>
      <c r="F39" s="300"/>
      <c r="G39" s="300"/>
      <c r="H39" s="300"/>
      <c r="I39" s="300"/>
      <c r="J39" s="300"/>
      <c r="K39" s="298"/>
    </row>
    <row r="40" spans="1:11" x14ac:dyDescent="0.2">
      <c r="A40" s="373" t="s">
        <v>788</v>
      </c>
      <c r="B40" s="374"/>
      <c r="C40" s="373">
        <f>+B23*C23+B24*C24+B25*C25+B26*C26+B27*C27</f>
        <v>0</v>
      </c>
      <c r="D40" s="402" t="s">
        <v>170</v>
      </c>
      <c r="E40" s="403">
        <f>SUM(E31:E39)</f>
        <v>0</v>
      </c>
      <c r="F40" s="403">
        <f>SUM(F31:F39)</f>
        <v>0</v>
      </c>
      <c r="G40" s="403">
        <f>SUM(G31:G39)</f>
        <v>0</v>
      </c>
      <c r="H40" s="403">
        <f>SUM(H31:H39)</f>
        <v>0</v>
      </c>
      <c r="I40" s="403">
        <f t="shared" ref="I40" si="2">SUM(I31:I39)</f>
        <v>0</v>
      </c>
      <c r="J40" s="300"/>
      <c r="K40" s="298"/>
    </row>
    <row r="41" spans="1:11" ht="13.5" thickBot="1" x14ac:dyDescent="0.25">
      <c r="A41" s="299"/>
      <c r="B41" s="330"/>
      <c r="C41" s="305"/>
      <c r="D41" s="439" t="s">
        <v>1072</v>
      </c>
      <c r="E41" s="321"/>
      <c r="F41" s="321"/>
      <c r="G41" s="321"/>
      <c r="H41" s="321"/>
      <c r="I41" s="321"/>
      <c r="J41" s="321"/>
      <c r="K41" s="322"/>
    </row>
    <row r="42" spans="1:11" ht="13.5" thickTop="1" x14ac:dyDescent="0.2">
      <c r="A42" s="297" t="s">
        <v>506</v>
      </c>
      <c r="B42" s="330" t="s">
        <v>513</v>
      </c>
      <c r="C42" s="333" t="s">
        <v>515</v>
      </c>
      <c r="D42" s="325" t="s">
        <v>402</v>
      </c>
      <c r="E42" s="317"/>
      <c r="F42" s="317"/>
      <c r="G42" s="317"/>
      <c r="H42" s="317"/>
      <c r="I42" s="317"/>
      <c r="J42" s="317"/>
      <c r="K42" s="320"/>
    </row>
    <row r="43" spans="1:11" x14ac:dyDescent="0.2">
      <c r="A43" s="299" t="s">
        <v>433</v>
      </c>
      <c r="B43" s="315" t="s">
        <v>514</v>
      </c>
      <c r="C43" s="333" t="s">
        <v>516</v>
      </c>
      <c r="D43" s="326" t="s">
        <v>405</v>
      </c>
      <c r="E43" s="300"/>
      <c r="F43" s="300"/>
      <c r="G43" s="300"/>
      <c r="H43" s="300"/>
      <c r="I43" s="300"/>
      <c r="J43" s="300"/>
      <c r="K43" s="298"/>
    </row>
    <row r="44" spans="1:11" x14ac:dyDescent="0.2">
      <c r="A44" s="299" t="s">
        <v>510</v>
      </c>
      <c r="B44" s="409">
        <v>0.3</v>
      </c>
      <c r="C44" s="404"/>
      <c r="D44" s="326" t="s">
        <v>407</v>
      </c>
      <c r="E44" s="300"/>
      <c r="F44" s="300"/>
      <c r="G44" s="300"/>
      <c r="H44" s="300"/>
      <c r="I44" s="300"/>
      <c r="J44" s="300"/>
      <c r="K44" s="298"/>
    </row>
    <row r="45" spans="1:11" x14ac:dyDescent="0.2">
      <c r="A45" s="299" t="s">
        <v>511</v>
      </c>
      <c r="B45" s="409">
        <v>0.75</v>
      </c>
      <c r="C45" s="404"/>
      <c r="D45" s="326" t="s">
        <v>408</v>
      </c>
      <c r="E45" s="300"/>
      <c r="F45" s="300"/>
      <c r="G45" s="300"/>
      <c r="H45" s="300"/>
      <c r="I45" s="300"/>
      <c r="J45" s="300"/>
      <c r="K45" s="298"/>
    </row>
    <row r="46" spans="1:11" x14ac:dyDescent="0.2">
      <c r="A46" s="299" t="s">
        <v>512</v>
      </c>
      <c r="B46" s="409">
        <v>0.45</v>
      </c>
      <c r="C46" s="404"/>
      <c r="D46" s="326" t="s">
        <v>411</v>
      </c>
      <c r="E46" s="300"/>
      <c r="F46" s="300"/>
      <c r="G46" s="300"/>
      <c r="H46" s="300"/>
      <c r="I46" s="300"/>
      <c r="J46" s="300"/>
      <c r="K46" s="298"/>
    </row>
    <row r="47" spans="1:11" ht="13.5" thickBot="1" x14ac:dyDescent="0.25">
      <c r="A47" s="334" t="s">
        <v>517</v>
      </c>
      <c r="B47" s="332"/>
      <c r="C47" s="335">
        <f>(((B44*C44)+(B45*C45)+(B46*C46))*(165-22))-(((B44*B9)+(B45*B9)+(B46*B9))*40)</f>
        <v>0</v>
      </c>
      <c r="D47" s="326" t="s">
        <v>413</v>
      </c>
      <c r="E47" s="300"/>
      <c r="F47" s="300"/>
      <c r="G47" s="300"/>
      <c r="H47" s="300"/>
      <c r="I47" s="300"/>
      <c r="J47" s="300"/>
      <c r="K47" s="298"/>
    </row>
    <row r="48" spans="1:11" x14ac:dyDescent="0.2">
      <c r="D48" s="326" t="s">
        <v>416</v>
      </c>
      <c r="E48" s="300"/>
      <c r="F48" s="300"/>
      <c r="G48" s="300"/>
      <c r="H48" s="300"/>
      <c r="I48" s="300"/>
      <c r="J48" s="300"/>
      <c r="K48" s="298"/>
    </row>
    <row r="49" spans="1:11" x14ac:dyDescent="0.2">
      <c r="A49" s="372" t="s">
        <v>780</v>
      </c>
      <c r="D49" s="326" t="s">
        <v>418</v>
      </c>
      <c r="E49" s="300"/>
      <c r="F49" s="300"/>
      <c r="G49" s="300"/>
      <c r="H49" s="300"/>
      <c r="I49" s="300"/>
      <c r="J49" s="300"/>
      <c r="K49" s="298"/>
    </row>
    <row r="50" spans="1:11" x14ac:dyDescent="0.2">
      <c r="D50" s="326" t="s">
        <v>420</v>
      </c>
      <c r="E50" s="300"/>
      <c r="F50" s="300"/>
      <c r="G50" s="300"/>
      <c r="H50" s="300"/>
      <c r="I50" s="300"/>
      <c r="J50" s="300"/>
      <c r="K50" s="298"/>
    </row>
    <row r="51" spans="1:11" x14ac:dyDescent="0.2">
      <c r="D51" s="402" t="s">
        <v>170</v>
      </c>
      <c r="E51" s="403">
        <f>SUM(E42:E50)</f>
        <v>0</v>
      </c>
      <c r="F51" s="403">
        <f>SUM(F42:F50)</f>
        <v>0</v>
      </c>
      <c r="G51" s="403">
        <f>SUM(G42:G50)</f>
        <v>0</v>
      </c>
      <c r="H51" s="403">
        <f>SUM(H42:H50)</f>
        <v>0</v>
      </c>
      <c r="I51" s="403">
        <f t="shared" ref="I51" si="3">SUM(I42:I50)</f>
        <v>0</v>
      </c>
      <c r="J51" s="300"/>
      <c r="K51" s="298"/>
    </row>
    <row r="52" spans="1:11" x14ac:dyDescent="0.2">
      <c r="B52" s="304"/>
      <c r="C52" s="269"/>
      <c r="D52" s="299"/>
      <c r="E52" s="300"/>
      <c r="F52" s="300"/>
      <c r="G52" s="300"/>
      <c r="H52" s="300"/>
      <c r="I52" s="300"/>
      <c r="J52" s="300"/>
      <c r="K52" s="298"/>
    </row>
    <row r="53" spans="1:11" ht="13.5" thickBot="1" x14ac:dyDescent="0.25">
      <c r="D53" s="406" t="s">
        <v>434</v>
      </c>
      <c r="E53" s="407">
        <f>E16+E29+E40+E51</f>
        <v>0</v>
      </c>
      <c r="F53" s="407">
        <f>F16+F29+F40+F51</f>
        <v>0</v>
      </c>
      <c r="G53" s="407">
        <f>G16+G29+G40+G51</f>
        <v>0</v>
      </c>
      <c r="H53" s="407">
        <f>H16+H29+H40+H51</f>
        <v>0</v>
      </c>
      <c r="I53" s="407">
        <f t="shared" ref="I53" si="4">I16+I29+I40+I51</f>
        <v>0</v>
      </c>
      <c r="J53" s="302"/>
      <c r="K53" s="303"/>
    </row>
    <row r="54" spans="1:11" x14ac:dyDescent="0.2">
      <c r="K54" s="296" t="s">
        <v>1041</v>
      </c>
    </row>
  </sheetData>
  <mergeCells count="1">
    <mergeCell ref="D1:E1"/>
  </mergeCells>
  <hyperlinks>
    <hyperlink ref="A49" r:id="rId1"/>
  </hyperlinks>
  <pageMargins left="0.7" right="0.18" top="0.75" bottom="0.75" header="0.3" footer="0.3"/>
  <pageSetup paperSize="9" scale="95" orientation="portrait" r:id="rId2"/>
  <colBreaks count="2" manualBreakCount="2">
    <brk id="3" max="1048575" man="1"/>
    <brk id="11" max="5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zoomScaleNormal="100" workbookViewId="0">
      <selection activeCell="A2" sqref="A2:E2"/>
    </sheetView>
  </sheetViews>
  <sheetFormatPr defaultColWidth="9.140625" defaultRowHeight="12.75" x14ac:dyDescent="0.2"/>
  <cols>
    <col min="1" max="1" width="40.42578125" style="269" customWidth="1"/>
    <col min="2" max="2" width="13.7109375" style="269" customWidth="1"/>
    <col min="3" max="3" width="10.85546875" style="269" customWidth="1"/>
    <col min="4" max="4" width="12.42578125" style="269" customWidth="1"/>
    <col min="5" max="5" width="17" style="269" customWidth="1"/>
    <col min="6" max="6" width="11.42578125" style="269" bestFit="1" customWidth="1"/>
    <col min="7" max="16384" width="9.140625" style="269"/>
  </cols>
  <sheetData>
    <row r="1" spans="1:5" x14ac:dyDescent="0.2">
      <c r="D1" s="283" t="s">
        <v>1043</v>
      </c>
    </row>
    <row r="2" spans="1:5" s="371" customFormat="1" ht="36.75" customHeight="1" x14ac:dyDescent="0.2">
      <c r="A2" s="525" t="s">
        <v>1625</v>
      </c>
      <c r="B2" s="525"/>
      <c r="C2" s="525"/>
      <c r="D2" s="525"/>
      <c r="E2" s="525"/>
    </row>
    <row r="3" spans="1:5" ht="21" customHeight="1" x14ac:dyDescent="0.25">
      <c r="A3" s="410" t="s">
        <v>1042</v>
      </c>
      <c r="B3" s="432"/>
      <c r="C3" s="432"/>
      <c r="D3" s="432"/>
      <c r="E3" s="432"/>
    </row>
    <row r="5" spans="1:5" ht="51" x14ac:dyDescent="0.2">
      <c r="A5" s="431" t="s">
        <v>435</v>
      </c>
      <c r="B5" s="430" t="s">
        <v>518</v>
      </c>
      <c r="C5" s="430" t="s">
        <v>519</v>
      </c>
      <c r="D5" s="430" t="s">
        <v>520</v>
      </c>
      <c r="E5" s="430" t="s">
        <v>521</v>
      </c>
    </row>
    <row r="6" spans="1:5" ht="19.5" customHeight="1" x14ac:dyDescent="0.25">
      <c r="A6" s="376"/>
      <c r="B6" s="377"/>
      <c r="C6" s="378"/>
      <c r="D6" s="378"/>
      <c r="E6" s="379">
        <v>0</v>
      </c>
    </row>
    <row r="7" spans="1:5" ht="19.5" customHeight="1" x14ac:dyDescent="0.25">
      <c r="A7" s="376"/>
      <c r="B7" s="377"/>
      <c r="C7" s="378"/>
      <c r="D7" s="378"/>
      <c r="E7" s="379">
        <v>0</v>
      </c>
    </row>
    <row r="8" spans="1:5" ht="19.5" customHeight="1" x14ac:dyDescent="0.25">
      <c r="A8" s="376"/>
      <c r="B8" s="377"/>
      <c r="C8" s="378"/>
      <c r="D8" s="378"/>
      <c r="E8" s="379">
        <v>0</v>
      </c>
    </row>
    <row r="9" spans="1:5" ht="19.5" customHeight="1" x14ac:dyDescent="0.25">
      <c r="A9" s="376"/>
      <c r="B9" s="377"/>
      <c r="C9" s="378"/>
      <c r="D9" s="378"/>
      <c r="E9" s="379">
        <v>0</v>
      </c>
    </row>
    <row r="10" spans="1:5" ht="19.5" customHeight="1" x14ac:dyDescent="0.25">
      <c r="A10" s="376"/>
      <c r="B10" s="377"/>
      <c r="C10" s="378"/>
      <c r="D10" s="378"/>
      <c r="E10" s="379">
        <v>0</v>
      </c>
    </row>
    <row r="11" spans="1:5" ht="19.5" customHeight="1" x14ac:dyDescent="0.25">
      <c r="A11" s="376"/>
      <c r="B11" s="377"/>
      <c r="C11" s="378"/>
      <c r="D11" s="378"/>
      <c r="E11" s="379">
        <v>0</v>
      </c>
    </row>
    <row r="12" spans="1:5" ht="19.5" customHeight="1" x14ac:dyDescent="0.25">
      <c r="A12" s="376"/>
      <c r="B12" s="377"/>
      <c r="C12" s="378"/>
      <c r="D12" s="378"/>
      <c r="E12" s="379">
        <v>0</v>
      </c>
    </row>
    <row r="13" spans="1:5" ht="19.5" customHeight="1" x14ac:dyDescent="0.25">
      <c r="A13" s="376"/>
      <c r="B13" s="377"/>
      <c r="C13" s="378"/>
      <c r="D13" s="378"/>
      <c r="E13" s="379">
        <v>0</v>
      </c>
    </row>
    <row r="18" ht="24" customHeight="1" x14ac:dyDescent="0.2"/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zoomScaleNormal="100" workbookViewId="0">
      <selection activeCell="A2" sqref="A2:D2"/>
    </sheetView>
  </sheetViews>
  <sheetFormatPr defaultColWidth="9.140625" defaultRowHeight="15" x14ac:dyDescent="0.25"/>
  <cols>
    <col min="1" max="1" width="40.42578125" style="411" customWidth="1"/>
    <col min="2" max="2" width="13.7109375" style="411" customWidth="1"/>
    <col min="3" max="3" width="10.85546875" style="411" customWidth="1"/>
    <col min="4" max="4" width="17" style="411" customWidth="1"/>
    <col min="5" max="5" width="11.42578125" style="411" bestFit="1" customWidth="1"/>
    <col min="6" max="16384" width="9.140625" style="411"/>
  </cols>
  <sheetData>
    <row r="1" spans="1:4" x14ac:dyDescent="0.25">
      <c r="D1" s="436" t="s">
        <v>1054</v>
      </c>
    </row>
    <row r="2" spans="1:4" s="437" customFormat="1" ht="36.75" customHeight="1" x14ac:dyDescent="0.2">
      <c r="A2" s="526" t="s">
        <v>1626</v>
      </c>
      <c r="B2" s="526"/>
      <c r="C2" s="526"/>
      <c r="D2" s="526"/>
    </row>
    <row r="3" spans="1:4" ht="21" customHeight="1" x14ac:dyDescent="0.25">
      <c r="A3" s="410" t="s">
        <v>1055</v>
      </c>
      <c r="B3" s="438"/>
      <c r="C3" s="438"/>
      <c r="D3" s="438"/>
    </row>
    <row r="5" spans="1:4" ht="60" x14ac:dyDescent="0.25">
      <c r="A5" s="431" t="s">
        <v>1056</v>
      </c>
      <c r="B5" s="431" t="s">
        <v>518</v>
      </c>
      <c r="C5" s="431" t="s">
        <v>519</v>
      </c>
      <c r="D5" s="431" t="s">
        <v>1057</v>
      </c>
    </row>
    <row r="6" spans="1:4" ht="19.5" customHeight="1" x14ac:dyDescent="0.25">
      <c r="A6" s="376"/>
      <c r="B6" s="377"/>
      <c r="C6" s="378"/>
      <c r="D6" s="379">
        <v>0</v>
      </c>
    </row>
    <row r="7" spans="1:4" ht="19.5" customHeight="1" x14ac:dyDescent="0.25">
      <c r="A7" s="376"/>
      <c r="B7" s="377"/>
      <c r="C7" s="378"/>
      <c r="D7" s="379">
        <v>0</v>
      </c>
    </row>
    <row r="8" spans="1:4" ht="19.5" customHeight="1" x14ac:dyDescent="0.25">
      <c r="A8" s="376"/>
      <c r="B8" s="377"/>
      <c r="C8" s="378"/>
      <c r="D8" s="379">
        <v>0</v>
      </c>
    </row>
    <row r="9" spans="1:4" ht="19.5" customHeight="1" x14ac:dyDescent="0.25">
      <c r="A9" s="376"/>
      <c r="B9" s="377"/>
      <c r="C9" s="378"/>
      <c r="D9" s="379">
        <v>0</v>
      </c>
    </row>
    <row r="10" spans="1:4" ht="19.5" customHeight="1" x14ac:dyDescent="0.25">
      <c r="A10" s="376"/>
      <c r="B10" s="377"/>
      <c r="C10" s="378"/>
      <c r="D10" s="379">
        <v>0</v>
      </c>
    </row>
    <row r="11" spans="1:4" ht="19.5" customHeight="1" x14ac:dyDescent="0.25">
      <c r="A11" s="376"/>
      <c r="B11" s="377"/>
      <c r="C11" s="378"/>
      <c r="D11" s="379">
        <v>0</v>
      </c>
    </row>
    <row r="12" spans="1:4" ht="19.5" customHeight="1" x14ac:dyDescent="0.25">
      <c r="A12" s="376"/>
      <c r="B12" s="377"/>
      <c r="C12" s="378"/>
      <c r="D12" s="379">
        <v>0</v>
      </c>
    </row>
    <row r="13" spans="1:4" ht="19.5" customHeight="1" x14ac:dyDescent="0.25">
      <c r="A13" s="376"/>
      <c r="B13" s="377"/>
      <c r="C13" s="378"/>
      <c r="D13" s="379">
        <v>0</v>
      </c>
    </row>
    <row r="18" ht="24" customHeight="1" x14ac:dyDescent="0.25"/>
  </sheetData>
  <mergeCells count="1">
    <mergeCell ref="A2:D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zoomScaleNormal="100" workbookViewId="0">
      <selection activeCell="A6" sqref="A6:XFD6"/>
    </sheetView>
  </sheetViews>
  <sheetFormatPr defaultColWidth="9.140625" defaultRowHeight="12.75" x14ac:dyDescent="0.2"/>
  <cols>
    <col min="1" max="1" width="54.5703125" style="349" customWidth="1"/>
    <col min="2" max="2" width="42.85546875" style="346" customWidth="1"/>
    <col min="3" max="5" width="10.42578125" style="346" customWidth="1"/>
    <col min="6" max="11" width="9.140625" style="346"/>
    <col min="12" max="12" width="17.85546875" style="346" customWidth="1"/>
    <col min="13" max="16384" width="9.140625" style="346"/>
  </cols>
  <sheetData>
    <row r="1" spans="1:3" ht="15.75" x14ac:dyDescent="0.2">
      <c r="A1" s="347" t="s">
        <v>1627</v>
      </c>
      <c r="B1" s="433" t="s">
        <v>1053</v>
      </c>
    </row>
    <row r="2" spans="1:3" x14ac:dyDescent="0.2">
      <c r="A2" s="348" t="s">
        <v>1628</v>
      </c>
    </row>
    <row r="3" spans="1:3" x14ac:dyDescent="0.2">
      <c r="A3" s="348" t="s">
        <v>1050</v>
      </c>
    </row>
    <row r="4" spans="1:3" x14ac:dyDescent="0.2">
      <c r="A4" s="348"/>
    </row>
    <row r="5" spans="1:3" ht="21.75" customHeight="1" x14ac:dyDescent="0.2">
      <c r="A5" s="519" t="s">
        <v>1044</v>
      </c>
      <c r="B5" s="518"/>
    </row>
    <row r="6" spans="1:3" ht="53.25" customHeight="1" x14ac:dyDescent="0.2">
      <c r="A6" s="513" t="s">
        <v>1049</v>
      </c>
      <c r="B6" s="514"/>
    </row>
    <row r="7" spans="1:3" s="349" customFormat="1" ht="21.75" customHeight="1" x14ac:dyDescent="0.2">
      <c r="A7" s="513" t="s">
        <v>1045</v>
      </c>
      <c r="B7" s="514"/>
    </row>
    <row r="8" spans="1:3" s="349" customFormat="1" ht="21.75" customHeight="1" x14ac:dyDescent="0.2">
      <c r="A8" s="513" t="s">
        <v>1046</v>
      </c>
      <c r="B8" s="515">
        <v>0</v>
      </c>
    </row>
    <row r="9" spans="1:3" s="349" customFormat="1" ht="129" customHeight="1" x14ac:dyDescent="0.2">
      <c r="A9" s="513" t="s">
        <v>1047</v>
      </c>
      <c r="B9" s="516"/>
    </row>
    <row r="10" spans="1:3" ht="99" customHeight="1" x14ac:dyDescent="0.2">
      <c r="A10" s="517" t="s">
        <v>1629</v>
      </c>
      <c r="B10" s="516"/>
    </row>
    <row r="11" spans="1:3" ht="88.5" customHeight="1" x14ac:dyDescent="0.2">
      <c r="A11" s="513" t="s">
        <v>1048</v>
      </c>
      <c r="B11" s="514"/>
    </row>
    <row r="12" spans="1:3" ht="21.75" customHeight="1" x14ac:dyDescent="0.2">
      <c r="A12" s="346"/>
    </row>
    <row r="13" spans="1:3" ht="21.75" customHeight="1" x14ac:dyDescent="0.2">
      <c r="A13" s="346"/>
    </row>
    <row r="14" spans="1:3" ht="21.75" customHeight="1" x14ac:dyDescent="0.2">
      <c r="A14" s="346"/>
    </row>
    <row r="15" spans="1:3" x14ac:dyDescent="0.2">
      <c r="A15" s="271"/>
      <c r="B15" s="269"/>
      <c r="C15" s="269"/>
    </row>
  </sheetData>
  <pageMargins left="0.70866141732283472" right="0.19685039370078741" top="0.74803149606299213" bottom="0.39370078740157483" header="0.31496062992125984" footer="0.31496062992125984"/>
  <pageSetup paperSize="9" scale="9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zoomScaleNormal="100" workbookViewId="0">
      <selection activeCell="F10" sqref="F10"/>
    </sheetView>
  </sheetViews>
  <sheetFormatPr defaultColWidth="9.140625" defaultRowHeight="12.75" x14ac:dyDescent="0.2"/>
  <cols>
    <col min="1" max="1" width="54.5703125" style="349" customWidth="1"/>
    <col min="2" max="2" width="42.85546875" style="346" customWidth="1"/>
    <col min="3" max="5" width="10.42578125" style="346" customWidth="1"/>
    <col min="6" max="11" width="9.140625" style="346"/>
    <col min="12" max="12" width="17.85546875" style="346" customWidth="1"/>
    <col min="13" max="16384" width="9.140625" style="346"/>
  </cols>
  <sheetData>
    <row r="1" spans="1:3" ht="15.75" x14ac:dyDescent="0.2">
      <c r="A1" s="347" t="s">
        <v>1627</v>
      </c>
      <c r="B1" s="433" t="s">
        <v>1053</v>
      </c>
    </row>
    <row r="2" spans="1:3" x14ac:dyDescent="0.2">
      <c r="A2" s="348" t="s">
        <v>1628</v>
      </c>
    </row>
    <row r="3" spans="1:3" x14ac:dyDescent="0.2">
      <c r="A3" s="348" t="s">
        <v>1050</v>
      </c>
    </row>
    <row r="4" spans="1:3" x14ac:dyDescent="0.2">
      <c r="A4" s="348"/>
    </row>
    <row r="5" spans="1:3" ht="21.75" customHeight="1" x14ac:dyDescent="0.2">
      <c r="A5" s="519" t="s">
        <v>1044</v>
      </c>
      <c r="B5" s="518"/>
    </row>
    <row r="6" spans="1:3" ht="53.25" customHeight="1" x14ac:dyDescent="0.2">
      <c r="A6" s="513" t="s">
        <v>1049</v>
      </c>
      <c r="B6" s="514"/>
    </row>
    <row r="7" spans="1:3" s="349" customFormat="1" ht="21.75" customHeight="1" x14ac:dyDescent="0.2">
      <c r="A7" s="513" t="s">
        <v>1045</v>
      </c>
      <c r="B7" s="514"/>
    </row>
    <row r="8" spans="1:3" s="349" customFormat="1" ht="21.75" customHeight="1" x14ac:dyDescent="0.2">
      <c r="A8" s="513" t="s">
        <v>1046</v>
      </c>
      <c r="B8" s="515">
        <v>0</v>
      </c>
    </row>
    <row r="9" spans="1:3" s="349" customFormat="1" ht="129" customHeight="1" x14ac:dyDescent="0.2">
      <c r="A9" s="513" t="s">
        <v>1047</v>
      </c>
      <c r="B9" s="516"/>
    </row>
    <row r="10" spans="1:3" ht="99" customHeight="1" x14ac:dyDescent="0.2">
      <c r="A10" s="517" t="s">
        <v>1629</v>
      </c>
      <c r="B10" s="516"/>
    </row>
    <row r="11" spans="1:3" ht="88.5" customHeight="1" x14ac:dyDescent="0.2">
      <c r="A11" s="513" t="s">
        <v>1048</v>
      </c>
      <c r="B11" s="514"/>
    </row>
    <row r="12" spans="1:3" ht="21.75" customHeight="1" x14ac:dyDescent="0.2">
      <c r="A12" s="346"/>
    </row>
    <row r="13" spans="1:3" ht="21.75" customHeight="1" x14ac:dyDescent="0.2">
      <c r="A13" s="346"/>
    </row>
    <row r="14" spans="1:3" ht="21.75" customHeight="1" x14ac:dyDescent="0.2">
      <c r="A14" s="346"/>
    </row>
    <row r="15" spans="1:3" x14ac:dyDescent="0.2">
      <c r="A15" s="271"/>
      <c r="B15" s="269"/>
      <c r="C15" s="269"/>
    </row>
  </sheetData>
  <pageMargins left="0.70866141732283472" right="0.19685039370078741" top="0.74803149606299213" bottom="0.39370078740157483" header="0.31496062992125984" footer="0.31496062992125984"/>
  <pageSetup paperSize="9" scale="9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zoomScaleNormal="100" workbookViewId="0">
      <selection activeCell="A6" sqref="A6:XFD6"/>
    </sheetView>
  </sheetViews>
  <sheetFormatPr defaultColWidth="9.140625" defaultRowHeight="12.75" x14ac:dyDescent="0.2"/>
  <cols>
    <col min="1" max="1" width="54.5703125" style="349" customWidth="1"/>
    <col min="2" max="2" width="42.85546875" style="346" customWidth="1"/>
    <col min="3" max="5" width="10.42578125" style="346" customWidth="1"/>
    <col min="6" max="11" width="9.140625" style="346"/>
    <col min="12" max="12" width="17.85546875" style="346" customWidth="1"/>
    <col min="13" max="16384" width="9.140625" style="346"/>
  </cols>
  <sheetData>
    <row r="1" spans="1:3" ht="15.75" x14ac:dyDescent="0.2">
      <c r="A1" s="347" t="s">
        <v>1627</v>
      </c>
      <c r="B1" s="433" t="s">
        <v>1053</v>
      </c>
    </row>
    <row r="2" spans="1:3" x14ac:dyDescent="0.2">
      <c r="A2" s="348" t="s">
        <v>1628</v>
      </c>
    </row>
    <row r="3" spans="1:3" x14ac:dyDescent="0.2">
      <c r="A3" s="348" t="s">
        <v>1050</v>
      </c>
    </row>
    <row r="4" spans="1:3" x14ac:dyDescent="0.2">
      <c r="A4" s="348"/>
    </row>
    <row r="5" spans="1:3" ht="21.75" customHeight="1" x14ac:dyDescent="0.2">
      <c r="A5" s="519" t="s">
        <v>1044</v>
      </c>
      <c r="B5" s="518"/>
    </row>
    <row r="6" spans="1:3" ht="53.25" customHeight="1" x14ac:dyDescent="0.2">
      <c r="A6" s="513" t="s">
        <v>1049</v>
      </c>
      <c r="B6" s="514"/>
    </row>
    <row r="7" spans="1:3" s="349" customFormat="1" ht="21.75" customHeight="1" x14ac:dyDescent="0.2">
      <c r="A7" s="513" t="s">
        <v>1045</v>
      </c>
      <c r="B7" s="514"/>
    </row>
    <row r="8" spans="1:3" s="349" customFormat="1" ht="21.75" customHeight="1" x14ac:dyDescent="0.2">
      <c r="A8" s="513" t="s">
        <v>1046</v>
      </c>
      <c r="B8" s="515">
        <v>0</v>
      </c>
    </row>
    <row r="9" spans="1:3" s="349" customFormat="1" ht="129" customHeight="1" x14ac:dyDescent="0.2">
      <c r="A9" s="513" t="s">
        <v>1047</v>
      </c>
      <c r="B9" s="516"/>
    </row>
    <row r="10" spans="1:3" ht="99" customHeight="1" x14ac:dyDescent="0.2">
      <c r="A10" s="517" t="s">
        <v>1629</v>
      </c>
      <c r="B10" s="516"/>
    </row>
    <row r="11" spans="1:3" ht="88.5" customHeight="1" x14ac:dyDescent="0.2">
      <c r="A11" s="513" t="s">
        <v>1048</v>
      </c>
      <c r="B11" s="514"/>
    </row>
    <row r="12" spans="1:3" ht="21.75" customHeight="1" x14ac:dyDescent="0.2">
      <c r="A12" s="346"/>
    </row>
    <row r="13" spans="1:3" ht="21.75" customHeight="1" x14ac:dyDescent="0.2">
      <c r="A13" s="346"/>
    </row>
    <row r="14" spans="1:3" ht="21.75" customHeight="1" x14ac:dyDescent="0.2">
      <c r="A14" s="346"/>
    </row>
    <row r="15" spans="1:3" x14ac:dyDescent="0.2">
      <c r="A15" s="271"/>
      <c r="B15" s="269"/>
      <c r="C15" s="269"/>
    </row>
  </sheetData>
  <pageMargins left="0.70866141732283472" right="0.19685039370078741" top="0.74803149606299213" bottom="0.3937007874015748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8"/>
  <sheetViews>
    <sheetView workbookViewId="0">
      <selection activeCell="C2" sqref="C2:G2"/>
    </sheetView>
  </sheetViews>
  <sheetFormatPr defaultColWidth="9.140625" defaultRowHeight="12.75" x14ac:dyDescent="0.2"/>
  <cols>
    <col min="1" max="1" width="7" style="140" customWidth="1"/>
    <col min="2" max="2" width="49.42578125" style="171" customWidth="1"/>
    <col min="3" max="3" width="10.5703125" style="171" customWidth="1"/>
    <col min="4" max="4" width="13.7109375" style="171" customWidth="1"/>
    <col min="5" max="5" width="10.5703125" style="164" customWidth="1"/>
    <col min="6" max="6" width="10.7109375" style="144" customWidth="1"/>
    <col min="7" max="7" width="27.140625" style="144" customWidth="1"/>
    <col min="8" max="8" width="9.85546875" style="144" customWidth="1"/>
    <col min="9" max="9" width="9.140625" style="144"/>
    <col min="10" max="10" width="11.7109375" style="39" customWidth="1"/>
    <col min="11" max="11" width="9.140625" style="39"/>
    <col min="12" max="12" width="12.140625" style="39" customWidth="1"/>
    <col min="13" max="13" width="9.140625" style="157"/>
    <col min="14" max="16384" width="9.140625" style="144"/>
  </cols>
  <sheetData>
    <row r="1" spans="1:12" ht="15.75" x14ac:dyDescent="0.25">
      <c r="B1" s="141" t="s">
        <v>217</v>
      </c>
      <c r="C1" s="142"/>
      <c r="D1" s="142"/>
      <c r="E1" s="143"/>
      <c r="F1" s="142"/>
      <c r="G1" s="142"/>
    </row>
    <row r="2" spans="1:12" ht="74.25" customHeight="1" x14ac:dyDescent="0.2">
      <c r="B2" s="145" t="s">
        <v>295</v>
      </c>
      <c r="C2" s="266" t="s">
        <v>375</v>
      </c>
      <c r="D2" s="266" t="s">
        <v>376</v>
      </c>
      <c r="E2" s="267" t="s">
        <v>56</v>
      </c>
      <c r="F2" s="268" t="s">
        <v>288</v>
      </c>
      <c r="G2" s="266" t="s">
        <v>55</v>
      </c>
      <c r="J2" s="241"/>
      <c r="L2" s="241"/>
    </row>
    <row r="3" spans="1:12" x14ac:dyDescent="0.2">
      <c r="A3" s="146" t="s">
        <v>186</v>
      </c>
      <c r="B3" s="147" t="s">
        <v>179</v>
      </c>
      <c r="C3" s="148" t="e">
        <f>#REF!+#REF!+#REF!+#REF!+#REF!+#REF!</f>
        <v>#REF!</v>
      </c>
      <c r="D3" s="148" t="e">
        <f>#REF!+#REF!+#REF!+#REF!+#REF!+#REF!</f>
        <v>#REF!</v>
      </c>
      <c r="E3" s="148" t="e">
        <f>#REF!+#REF!+#REF!+#REF!+#REF!+#REF!</f>
        <v>#REF!</v>
      </c>
      <c r="F3" s="148" t="e">
        <f>#REF!+#REF!+#REF!+#REF!+#REF!+#REF!</f>
        <v>#REF!</v>
      </c>
      <c r="G3" s="148"/>
      <c r="J3" s="219"/>
      <c r="K3" s="219"/>
      <c r="L3" s="219"/>
    </row>
    <row r="4" spans="1:12" x14ac:dyDescent="0.2">
      <c r="A4" s="149" t="s">
        <v>176</v>
      </c>
      <c r="B4" s="145" t="s">
        <v>177</v>
      </c>
      <c r="C4" s="148" t="e">
        <f>#REF!+#REF!+#REF!+#REF!+#REF!+#REF!</f>
        <v>#REF!</v>
      </c>
      <c r="D4" s="148" t="e">
        <f>#REF!+#REF!+#REF!+#REF!+#REF!+#REF!</f>
        <v>#REF!</v>
      </c>
      <c r="E4" s="148" t="e">
        <f>#REF!+#REF!+#REF!+#REF!+#REF!+#REF!</f>
        <v>#REF!</v>
      </c>
      <c r="F4" s="148" t="e">
        <f>#REF!+#REF!+#REF!+#REF!+#REF!+#REF!</f>
        <v>#REF!</v>
      </c>
      <c r="G4" s="150"/>
      <c r="J4" s="221"/>
      <c r="K4" s="218"/>
      <c r="L4" s="218"/>
    </row>
    <row r="5" spans="1:12" x14ac:dyDescent="0.2">
      <c r="A5" s="149" t="s">
        <v>296</v>
      </c>
      <c r="B5" s="145" t="s">
        <v>297</v>
      </c>
      <c r="C5" s="148" t="e">
        <f>#REF!+#REF!+#REF!+#REF!+#REF!+#REF!</f>
        <v>#REF!</v>
      </c>
      <c r="D5" s="148" t="e">
        <f>#REF!+#REF!+#REF!+#REF!+#REF!+#REF!</f>
        <v>#REF!</v>
      </c>
      <c r="E5" s="148" t="e">
        <f>#REF!+#REF!+#REF!+#REF!+#REF!+#REF!</f>
        <v>#REF!</v>
      </c>
      <c r="F5" s="148" t="e">
        <f>#REF!+#REF!+#REF!+#REF!+#REF!+#REF!</f>
        <v>#REF!</v>
      </c>
      <c r="G5" s="150"/>
      <c r="J5" s="221"/>
      <c r="K5" s="218"/>
      <c r="L5" s="218"/>
    </row>
    <row r="6" spans="1:12" x14ac:dyDescent="0.2">
      <c r="A6" s="146" t="s">
        <v>183</v>
      </c>
      <c r="B6" s="147" t="s">
        <v>182</v>
      </c>
      <c r="C6" s="148" t="e">
        <f>#REF!+#REF!+#REF!+#REF!+#REF!+#REF!</f>
        <v>#REF!</v>
      </c>
      <c r="D6" s="148" t="e">
        <f>#REF!+#REF!+#REF!+#REF!+#REF!+#REF!</f>
        <v>#REF!</v>
      </c>
      <c r="E6" s="148" t="e">
        <f>#REF!+#REF!+#REF!+#REF!+#REF!+#REF!</f>
        <v>#REF!</v>
      </c>
      <c r="F6" s="148" t="e">
        <f>#REF!+#REF!+#REF!+#REF!+#REF!+#REF!</f>
        <v>#REF!</v>
      </c>
      <c r="G6" s="150"/>
      <c r="J6" s="219"/>
      <c r="K6" s="219"/>
      <c r="L6" s="219"/>
    </row>
    <row r="7" spans="1:12" x14ac:dyDescent="0.2">
      <c r="A7" s="149" t="s">
        <v>275</v>
      </c>
      <c r="B7" s="151" t="s">
        <v>299</v>
      </c>
      <c r="C7" s="148" t="e">
        <f>#REF!+#REF!+#REF!+#REF!+#REF!+#REF!</f>
        <v>#REF!</v>
      </c>
      <c r="D7" s="148" t="e">
        <f>#REF!+#REF!+#REF!+#REF!+#REF!+#REF!</f>
        <v>#REF!</v>
      </c>
      <c r="E7" s="148" t="e">
        <f>#REF!+#REF!+#REF!+#REF!+#REF!+#REF!</f>
        <v>#REF!</v>
      </c>
      <c r="F7" s="148" t="e">
        <f>#REF!+#REF!+#REF!+#REF!+#REF!+#REF!</f>
        <v>#REF!</v>
      </c>
      <c r="G7" s="150"/>
      <c r="H7" s="164"/>
      <c r="J7" s="221"/>
      <c r="K7" s="221"/>
      <c r="L7" s="218"/>
    </row>
    <row r="8" spans="1:12" x14ac:dyDescent="0.2">
      <c r="A8" s="152" t="s">
        <v>300</v>
      </c>
      <c r="B8" s="153" t="s">
        <v>301</v>
      </c>
      <c r="C8" s="256" t="e">
        <f>#REF!+#REF!+#REF!+#REF!+#REF!+#REF!</f>
        <v>#REF!</v>
      </c>
      <c r="D8" s="259" t="e">
        <f>#REF!+#REF!+#REF!+#REF!+#REF!+#REF!</f>
        <v>#REF!</v>
      </c>
      <c r="E8" s="259" t="e">
        <f>#REF!+#REF!+#REF!+#REF!+#REF!+#REF!</f>
        <v>#REF!</v>
      </c>
      <c r="F8" s="256" t="e">
        <f>#REF!+#REF!+#REF!+#REF!+#REF!+#REF!</f>
        <v>#REF!</v>
      </c>
      <c r="G8" s="199"/>
      <c r="H8" s="154"/>
      <c r="J8" s="95"/>
      <c r="K8" s="95"/>
      <c r="L8" s="50"/>
    </row>
    <row r="9" spans="1:12" x14ac:dyDescent="0.2">
      <c r="A9" s="152" t="s">
        <v>302</v>
      </c>
      <c r="B9" s="153" t="s">
        <v>303</v>
      </c>
      <c r="C9" s="256" t="e">
        <f>#REF!+#REF!+#REF!+#REF!+#REF!+#REF!</f>
        <v>#REF!</v>
      </c>
      <c r="D9" s="256" t="e">
        <f>#REF!+#REF!+#REF!+#REF!+#REF!+#REF!</f>
        <v>#REF!</v>
      </c>
      <c r="E9" s="256" t="e">
        <f>#REF!+#REF!+#REF!+#REF!+#REF!+#REF!</f>
        <v>#REF!</v>
      </c>
      <c r="F9" s="256" t="e">
        <f>#REF!+#REF!+#REF!+#REF!+#REF!+#REF!</f>
        <v>#REF!</v>
      </c>
      <c r="G9" s="199"/>
      <c r="J9" s="95"/>
      <c r="K9" s="95"/>
      <c r="L9" s="50"/>
    </row>
    <row r="10" spans="1:12" x14ac:dyDescent="0.2">
      <c r="A10" s="152" t="s">
        <v>304</v>
      </c>
      <c r="B10" s="153" t="s">
        <v>270</v>
      </c>
      <c r="C10" s="256" t="e">
        <f>#REF!+#REF!+#REF!+#REF!+#REF!+#REF!</f>
        <v>#REF!</v>
      </c>
      <c r="D10" s="256" t="e">
        <f>#REF!+#REF!+#REF!+#REF!+#REF!+#REF!</f>
        <v>#REF!</v>
      </c>
      <c r="E10" s="256" t="e">
        <f>#REF!+#REF!+#REF!+#REF!+#REF!+#REF!</f>
        <v>#REF!</v>
      </c>
      <c r="F10" s="256" t="e">
        <f>#REF!+#REF!+#REF!+#REF!+#REF!+#REF!</f>
        <v>#REF!</v>
      </c>
      <c r="G10" s="199"/>
      <c r="H10" s="116"/>
      <c r="J10" s="95"/>
      <c r="K10" s="50"/>
      <c r="L10" s="50"/>
    </row>
    <row r="11" spans="1:12" x14ac:dyDescent="0.2">
      <c r="A11" s="152" t="s">
        <v>306</v>
      </c>
      <c r="B11" s="153" t="s">
        <v>307</v>
      </c>
      <c r="C11" s="256" t="e">
        <f>#REF!+#REF!+#REF!+#REF!+#REF!+#REF!</f>
        <v>#REF!</v>
      </c>
      <c r="D11" s="256" t="e">
        <f>#REF!+#REF!+#REF!+#REF!+#REF!+#REF!</f>
        <v>#REF!</v>
      </c>
      <c r="E11" s="256" t="e">
        <f>#REF!+#REF!+#REF!+#REF!+#REF!+#REF!</f>
        <v>#REF!</v>
      </c>
      <c r="F11" s="256" t="e">
        <f>#REF!+#REF!+#REF!+#REF!+#REF!+#REF!</f>
        <v>#REF!</v>
      </c>
      <c r="G11" s="199"/>
      <c r="H11" s="155"/>
      <c r="J11" s="95"/>
      <c r="K11" s="50"/>
      <c r="L11" s="50"/>
    </row>
    <row r="12" spans="1:12" x14ac:dyDescent="0.2">
      <c r="A12" s="149" t="s">
        <v>308</v>
      </c>
      <c r="B12" s="145" t="s">
        <v>309</v>
      </c>
      <c r="C12" s="148" t="e">
        <f>#REF!+#REF!+#REF!+#REF!+#REF!+#REF!</f>
        <v>#REF!</v>
      </c>
      <c r="D12" s="148" t="e">
        <f>#REF!+#REF!+#REF!+#REF!+#REF!+#REF!</f>
        <v>#REF!</v>
      </c>
      <c r="E12" s="148" t="e">
        <f>#REF!+#REF!+#REF!+#REF!+#REF!+#REF!</f>
        <v>#REF!</v>
      </c>
      <c r="F12" s="148" t="e">
        <f>#REF!+#REF!+#REF!+#REF!+#REF!+#REF!</f>
        <v>#REF!</v>
      </c>
      <c r="G12" s="150"/>
      <c r="H12" s="184"/>
      <c r="J12" s="221"/>
      <c r="K12" s="221"/>
      <c r="L12" s="218"/>
    </row>
    <row r="13" spans="1:12" x14ac:dyDescent="0.2">
      <c r="A13" s="156" t="s">
        <v>310</v>
      </c>
      <c r="B13" s="145" t="s">
        <v>200</v>
      </c>
      <c r="C13" s="148" t="e">
        <f>#REF!+#REF!+#REF!+#REF!+#REF!+#REF!</f>
        <v>#REF!</v>
      </c>
      <c r="D13" s="148" t="e">
        <f>#REF!+#REF!+#REF!+#REF!+#REF!+#REF!</f>
        <v>#REF!</v>
      </c>
      <c r="E13" s="148" t="e">
        <f>#REF!+#REF!+#REF!+#REF!+#REF!+#REF!</f>
        <v>#REF!</v>
      </c>
      <c r="F13" s="148" t="e">
        <f>#REF!+#REF!+#REF!+#REF!+#REF!+#REF!</f>
        <v>#REF!</v>
      </c>
      <c r="G13" s="150"/>
      <c r="H13" s="154"/>
      <c r="J13" s="221"/>
      <c r="K13" s="221"/>
      <c r="L13" s="218"/>
    </row>
    <row r="14" spans="1:12" x14ac:dyDescent="0.2">
      <c r="A14" s="156" t="s">
        <v>311</v>
      </c>
      <c r="B14" s="145" t="s">
        <v>312</v>
      </c>
      <c r="C14" s="148" t="e">
        <f>#REF!+#REF!+#REF!+#REF!+#REF!+#REF!</f>
        <v>#REF!</v>
      </c>
      <c r="D14" s="148" t="e">
        <f>#REF!+#REF!+#REF!+#REF!+#REF!+#REF!</f>
        <v>#REF!</v>
      </c>
      <c r="E14" s="148" t="e">
        <f>#REF!+#REF!+#REF!+#REF!+#REF!+#REF!</f>
        <v>#REF!</v>
      </c>
      <c r="F14" s="148" t="e">
        <f>#REF!+#REF!+#REF!+#REF!+#REF!+#REF!</f>
        <v>#REF!</v>
      </c>
      <c r="G14" s="150"/>
      <c r="J14" s="221"/>
      <c r="K14" s="221"/>
      <c r="L14" s="218"/>
    </row>
    <row r="15" spans="1:12" x14ac:dyDescent="0.2">
      <c r="A15" s="156" t="s">
        <v>313</v>
      </c>
      <c r="B15" s="145" t="s">
        <v>314</v>
      </c>
      <c r="C15" s="148" t="e">
        <f>#REF!+#REF!+#REF!+#REF!+#REF!+#REF!</f>
        <v>#REF!</v>
      </c>
      <c r="D15" s="148" t="e">
        <f>#REF!+#REF!+#REF!+#REF!+#REF!+#REF!</f>
        <v>#REF!</v>
      </c>
      <c r="E15" s="148" t="e">
        <f>#REF!+#REF!+#REF!+#REF!+#REF!+#REF!</f>
        <v>#REF!</v>
      </c>
      <c r="F15" s="148" t="e">
        <f>#REF!+#REF!+#REF!+#REF!+#REF!+#REF!</f>
        <v>#REF!</v>
      </c>
      <c r="G15" s="150"/>
      <c r="H15" s="154"/>
      <c r="J15" s="221"/>
      <c r="K15" s="221"/>
      <c r="L15" s="218"/>
    </row>
    <row r="16" spans="1:12" x14ac:dyDescent="0.2">
      <c r="A16" s="156" t="s">
        <v>315</v>
      </c>
      <c r="B16" s="145" t="s">
        <v>316</v>
      </c>
      <c r="C16" s="148" t="e">
        <f>#REF!+#REF!+#REF!+#REF!+#REF!+#REF!</f>
        <v>#REF!</v>
      </c>
      <c r="D16" s="148" t="e">
        <f>#REF!+#REF!+#REF!+#REF!+#REF!+#REF!</f>
        <v>#REF!</v>
      </c>
      <c r="E16" s="148" t="e">
        <f>#REF!+#REF!+#REF!+#REF!+#REF!+#REF!</f>
        <v>#REF!</v>
      </c>
      <c r="F16" s="148" t="e">
        <f>#REF!+#REF!+#REF!+#REF!+#REF!+#REF!</f>
        <v>#REF!</v>
      </c>
      <c r="G16" s="150"/>
      <c r="H16" s="154"/>
      <c r="J16" s="221"/>
      <c r="K16" s="221"/>
      <c r="L16" s="218"/>
    </row>
    <row r="17" spans="1:12" x14ac:dyDescent="0.2">
      <c r="A17" s="149" t="s">
        <v>276</v>
      </c>
      <c r="B17" s="145" t="s">
        <v>318</v>
      </c>
      <c r="C17" s="148" t="e">
        <f>#REF!+#REF!+#REF!+#REF!+#REF!+#REF!</f>
        <v>#REF!</v>
      </c>
      <c r="D17" s="148" t="e">
        <f>#REF!+#REF!+#REF!+#REF!+#REF!+#REF!</f>
        <v>#REF!</v>
      </c>
      <c r="E17" s="148" t="e">
        <f>#REF!+#REF!+#REF!+#REF!+#REF!+#REF!</f>
        <v>#REF!</v>
      </c>
      <c r="F17" s="148" t="e">
        <f>#REF!+#REF!+#REF!+#REF!+#REF!+#REF!</f>
        <v>#REF!</v>
      </c>
      <c r="G17" s="150"/>
      <c r="J17" s="221"/>
      <c r="K17" s="221"/>
      <c r="L17" s="218"/>
    </row>
    <row r="18" spans="1:12" x14ac:dyDescent="0.2">
      <c r="A18" s="152" t="s">
        <v>319</v>
      </c>
      <c r="B18" s="153" t="s">
        <v>320</v>
      </c>
      <c r="C18" s="256" t="e">
        <f>#REF!+#REF!+#REF!+#REF!+#REF!+#REF!</f>
        <v>#REF!</v>
      </c>
      <c r="D18" s="259" t="e">
        <f>#REF!+#REF!+#REF!+#REF!+#REF!+#REF!</f>
        <v>#REF!</v>
      </c>
      <c r="E18" s="259" t="e">
        <f>#REF!+#REF!+#REF!+#REF!+#REF!+#REF!</f>
        <v>#REF!</v>
      </c>
      <c r="F18" s="256" t="e">
        <f>#REF!+#REF!+#REF!+#REF!+#REF!+#REF!</f>
        <v>#REF!</v>
      </c>
      <c r="G18" s="199"/>
      <c r="H18" s="154"/>
      <c r="J18" s="95"/>
      <c r="K18" s="95"/>
      <c r="L18" s="50"/>
    </row>
    <row r="19" spans="1:12" x14ac:dyDescent="0.2">
      <c r="A19" s="152" t="s">
        <v>321</v>
      </c>
      <c r="B19" s="153" t="s">
        <v>322</v>
      </c>
      <c r="C19" s="256" t="e">
        <f>#REF!+#REF!+#REF!+#REF!+#REF!+#REF!</f>
        <v>#REF!</v>
      </c>
      <c r="D19" s="256" t="e">
        <f>#REF!+#REF!+#REF!+#REF!+#REF!+#REF!</f>
        <v>#REF!</v>
      </c>
      <c r="E19" s="256" t="e">
        <f>#REF!+#REF!+#REF!+#REF!+#REF!+#REF!</f>
        <v>#REF!</v>
      </c>
      <c r="F19" s="256" t="e">
        <f>#REF!+#REF!+#REF!+#REF!+#REF!+#REF!</f>
        <v>#REF!</v>
      </c>
      <c r="G19" s="199"/>
      <c r="H19" s="155"/>
      <c r="J19" s="95"/>
      <c r="K19" s="95"/>
      <c r="L19" s="50"/>
    </row>
    <row r="20" spans="1:12" x14ac:dyDescent="0.2">
      <c r="A20" s="149" t="s">
        <v>277</v>
      </c>
      <c r="B20" s="145" t="s">
        <v>324</v>
      </c>
      <c r="C20" s="148" t="e">
        <f>#REF!+#REF!+#REF!+#REF!+#REF!+#REF!</f>
        <v>#REF!</v>
      </c>
      <c r="D20" s="148" t="e">
        <f>#REF!+#REF!+#REF!+#REF!+#REF!+#REF!</f>
        <v>#REF!</v>
      </c>
      <c r="E20" s="148" t="e">
        <f>#REF!+#REF!+#REF!+#REF!+#REF!+#REF!</f>
        <v>#REF!</v>
      </c>
      <c r="F20" s="148" t="e">
        <f>#REF!+#REF!+#REF!+#REF!+#REF!+#REF!</f>
        <v>#REF!</v>
      </c>
      <c r="G20" s="150"/>
      <c r="J20" s="221"/>
      <c r="K20" s="221"/>
      <c r="L20" s="218"/>
    </row>
    <row r="21" spans="1:12" x14ac:dyDescent="0.2">
      <c r="A21" s="152" t="s">
        <v>325</v>
      </c>
      <c r="B21" s="153" t="s">
        <v>326</v>
      </c>
      <c r="C21" s="256" t="e">
        <f>#REF!+#REF!+#REF!+#REF!+#REF!+#REF!</f>
        <v>#REF!</v>
      </c>
      <c r="D21" s="259" t="e">
        <f>#REF!+#REF!+#REF!+#REF!+#REF!+#REF!</f>
        <v>#REF!</v>
      </c>
      <c r="E21" s="259" t="e">
        <f>#REF!+#REF!+#REF!+#REF!+#REF!+#REF!</f>
        <v>#REF!</v>
      </c>
      <c r="F21" s="256" t="e">
        <f>#REF!+#REF!+#REF!+#REF!+#REF!+#REF!</f>
        <v>#REF!</v>
      </c>
      <c r="G21" s="199"/>
      <c r="H21" s="154"/>
      <c r="J21" s="95"/>
      <c r="K21" s="95"/>
      <c r="L21" s="50"/>
    </row>
    <row r="22" spans="1:12" x14ac:dyDescent="0.2">
      <c r="A22" s="152" t="s">
        <v>327</v>
      </c>
      <c r="B22" s="153" t="s">
        <v>328</v>
      </c>
      <c r="C22" s="256" t="e">
        <f>#REF!+#REF!+#REF!+#REF!+#REF!+#REF!</f>
        <v>#REF!</v>
      </c>
      <c r="D22" s="256" t="e">
        <f>#REF!+#REF!+#REF!+#REF!+#REF!+#REF!</f>
        <v>#REF!</v>
      </c>
      <c r="E22" s="256" t="e">
        <f>#REF!+#REF!+#REF!+#REF!+#REF!+#REF!</f>
        <v>#REF!</v>
      </c>
      <c r="F22" s="256" t="e">
        <f>#REF!+#REF!+#REF!+#REF!+#REF!+#REF!</f>
        <v>#REF!</v>
      </c>
      <c r="G22" s="199"/>
      <c r="H22" s="155"/>
      <c r="J22" s="95"/>
      <c r="K22" s="95"/>
      <c r="L22" s="50"/>
    </row>
    <row r="23" spans="1:12" x14ac:dyDescent="0.2">
      <c r="A23" s="146" t="s">
        <v>185</v>
      </c>
      <c r="B23" s="147" t="s">
        <v>184</v>
      </c>
      <c r="C23" s="148" t="e">
        <f>#REF!+#REF!+#REF!+#REF!+#REF!+#REF!</f>
        <v>#REF!</v>
      </c>
      <c r="D23" s="148" t="e">
        <f>#REF!+#REF!+#REF!+#REF!+#REF!+#REF!</f>
        <v>#REF!</v>
      </c>
      <c r="E23" s="148" t="e">
        <f>#REF!+#REF!+#REF!+#REF!+#REF!+#REF!</f>
        <v>#REF!</v>
      </c>
      <c r="F23" s="148" t="e">
        <f>#REF!+#REF!+#REF!+#REF!+#REF!+#REF!</f>
        <v>#REF!</v>
      </c>
      <c r="G23" s="150"/>
      <c r="H23" s="157"/>
      <c r="I23" s="157"/>
      <c r="J23" s="49"/>
      <c r="K23" s="49"/>
      <c r="L23" s="201"/>
    </row>
    <row r="24" spans="1:12" x14ac:dyDescent="0.2">
      <c r="A24" s="149" t="s">
        <v>278</v>
      </c>
      <c r="B24" s="145" t="s">
        <v>330</v>
      </c>
      <c r="C24" s="148" t="e">
        <f>#REF!+#REF!+#REF!+#REF!+#REF!+#REF!</f>
        <v>#REF!</v>
      </c>
      <c r="D24" s="148" t="e">
        <f>#REF!+#REF!+#REF!+#REF!+#REF!+#REF!</f>
        <v>#REF!</v>
      </c>
      <c r="E24" s="148" t="e">
        <f>#REF!+#REF!+#REF!+#REF!+#REF!+#REF!</f>
        <v>#REF!</v>
      </c>
      <c r="F24" s="148" t="e">
        <f>#REF!+#REF!+#REF!+#REF!+#REF!+#REF!</f>
        <v>#REF!</v>
      </c>
      <c r="G24" s="150"/>
      <c r="J24" s="221"/>
      <c r="K24" s="221"/>
      <c r="L24" s="218"/>
    </row>
    <row r="25" spans="1:12" x14ac:dyDescent="0.2">
      <c r="A25" s="152" t="s">
        <v>331</v>
      </c>
      <c r="B25" s="153" t="s">
        <v>332</v>
      </c>
      <c r="C25" s="256" t="e">
        <f>#REF!+#REF!+#REF!+#REF!+#REF!+#REF!</f>
        <v>#REF!</v>
      </c>
      <c r="D25" s="256" t="e">
        <f>#REF!+#REF!+#REF!+#REF!+#REF!+#REF!</f>
        <v>#REF!</v>
      </c>
      <c r="E25" s="256" t="e">
        <f>#REF!+#REF!+#REF!+#REF!+#REF!+#REF!</f>
        <v>#REF!</v>
      </c>
      <c r="F25" s="256" t="e">
        <f>#REF!+#REF!+#REF!+#REF!+#REF!+#REF!</f>
        <v>#REF!</v>
      </c>
      <c r="G25" s="199"/>
      <c r="J25" s="95"/>
      <c r="K25" s="95"/>
      <c r="L25" s="50"/>
    </row>
    <row r="26" spans="1:12" x14ac:dyDescent="0.2">
      <c r="A26" s="152" t="s">
        <v>333</v>
      </c>
      <c r="B26" s="153" t="s">
        <v>334</v>
      </c>
      <c r="C26" s="256" t="e">
        <f>#REF!+#REF!+#REF!+#REF!+#REF!+#REF!</f>
        <v>#REF!</v>
      </c>
      <c r="D26" s="256" t="e">
        <f>#REF!+#REF!+#REF!+#REF!+#REF!+#REF!</f>
        <v>#REF!</v>
      </c>
      <c r="E26" s="256" t="e">
        <f>#REF!+#REF!+#REF!+#REF!+#REF!+#REF!</f>
        <v>#REF!</v>
      </c>
      <c r="F26" s="256" t="e">
        <f>#REF!+#REF!+#REF!+#REF!+#REF!+#REF!</f>
        <v>#REF!</v>
      </c>
      <c r="G26" s="199"/>
      <c r="J26" s="95"/>
      <c r="K26" s="95"/>
      <c r="L26" s="50"/>
    </row>
    <row r="27" spans="1:12" x14ac:dyDescent="0.2">
      <c r="A27" s="152" t="s">
        <v>335</v>
      </c>
      <c r="B27" s="153" t="s">
        <v>336</v>
      </c>
      <c r="C27" s="256" t="e">
        <f>#REF!+#REF!+#REF!+#REF!+#REF!+#REF!</f>
        <v>#REF!</v>
      </c>
      <c r="D27" s="256" t="e">
        <f>#REF!+#REF!+#REF!+#REF!+#REF!+#REF!</f>
        <v>#REF!</v>
      </c>
      <c r="E27" s="256" t="e">
        <f>#REF!+#REF!+#REF!+#REF!+#REF!+#REF!</f>
        <v>#REF!</v>
      </c>
      <c r="F27" s="256" t="e">
        <f>#REF!+#REF!+#REF!+#REF!+#REF!+#REF!</f>
        <v>#REF!</v>
      </c>
      <c r="G27" s="199"/>
      <c r="J27" s="95"/>
      <c r="K27" s="95"/>
      <c r="L27" s="50"/>
    </row>
    <row r="28" spans="1:12" x14ac:dyDescent="0.2">
      <c r="A28" s="152" t="s">
        <v>337</v>
      </c>
      <c r="B28" s="153" t="s">
        <v>338</v>
      </c>
      <c r="C28" s="256" t="e">
        <f>#REF!+#REF!+#REF!+#REF!+#REF!+#REF!</f>
        <v>#REF!</v>
      </c>
      <c r="D28" s="256" t="e">
        <f>#REF!+#REF!+#REF!+#REF!+#REF!+#REF!</f>
        <v>#REF!</v>
      </c>
      <c r="E28" s="256" t="e">
        <f>#REF!+#REF!+#REF!+#REF!+#REF!+#REF!</f>
        <v>#REF!</v>
      </c>
      <c r="F28" s="256" t="e">
        <f>#REF!+#REF!+#REF!+#REF!+#REF!+#REF!</f>
        <v>#REF!</v>
      </c>
      <c r="G28" s="199"/>
      <c r="J28" s="95"/>
      <c r="K28" s="95"/>
      <c r="L28" s="50"/>
    </row>
    <row r="29" spans="1:12" x14ac:dyDescent="0.2">
      <c r="A29" s="152" t="s">
        <v>339</v>
      </c>
      <c r="B29" s="153" t="s">
        <v>340</v>
      </c>
      <c r="C29" s="256" t="e">
        <f>#REF!+#REF!+#REF!+#REF!+#REF!+#REF!</f>
        <v>#REF!</v>
      </c>
      <c r="D29" s="256" t="e">
        <f>#REF!+#REF!+#REF!+#REF!+#REF!+#REF!</f>
        <v>#REF!</v>
      </c>
      <c r="E29" s="256" t="e">
        <f>#REF!+#REF!+#REF!+#REF!+#REF!+#REF!</f>
        <v>#REF!</v>
      </c>
      <c r="F29" s="256" t="e">
        <f>#REF!+#REF!+#REF!+#REF!+#REF!+#REF!</f>
        <v>#REF!</v>
      </c>
      <c r="G29" s="199"/>
      <c r="J29" s="95"/>
      <c r="K29" s="95"/>
      <c r="L29" s="50"/>
    </row>
    <row r="30" spans="1:12" x14ac:dyDescent="0.2">
      <c r="A30" s="152" t="s">
        <v>341</v>
      </c>
      <c r="B30" s="153" t="s">
        <v>342</v>
      </c>
      <c r="C30" s="256" t="e">
        <f>#REF!+#REF!+#REF!+#REF!+#REF!+#REF!</f>
        <v>#REF!</v>
      </c>
      <c r="D30" s="256" t="e">
        <f>#REF!+#REF!+#REF!+#REF!+#REF!+#REF!</f>
        <v>#REF!</v>
      </c>
      <c r="E30" s="256" t="e">
        <f>#REF!+#REF!+#REF!+#REF!+#REF!+#REF!</f>
        <v>#REF!</v>
      </c>
      <c r="F30" s="256" t="e">
        <f>#REF!+#REF!+#REF!+#REF!+#REF!+#REF!</f>
        <v>#REF!</v>
      </c>
      <c r="G30" s="199"/>
      <c r="J30" s="95"/>
      <c r="K30" s="95"/>
      <c r="L30" s="50"/>
    </row>
    <row r="31" spans="1:12" x14ac:dyDescent="0.2">
      <c r="A31" s="152" t="s">
        <v>343</v>
      </c>
      <c r="B31" s="153" t="s">
        <v>344</v>
      </c>
      <c r="C31" s="256" t="e">
        <f>#REF!+#REF!+#REF!+#REF!+#REF!+#REF!</f>
        <v>#REF!</v>
      </c>
      <c r="D31" s="256" t="e">
        <f>#REF!+#REF!+#REF!+#REF!+#REF!+#REF!</f>
        <v>#REF!</v>
      </c>
      <c r="E31" s="256" t="e">
        <f>#REF!+#REF!+#REF!+#REF!+#REF!+#REF!</f>
        <v>#REF!</v>
      </c>
      <c r="F31" s="256" t="e">
        <f>#REF!+#REF!+#REF!+#REF!+#REF!+#REF!</f>
        <v>#REF!</v>
      </c>
      <c r="G31" s="199"/>
      <c r="J31" s="95"/>
      <c r="K31" s="95"/>
      <c r="L31" s="50"/>
    </row>
    <row r="32" spans="1:12" x14ac:dyDescent="0.2">
      <c r="A32" s="152" t="s">
        <v>345</v>
      </c>
      <c r="B32" s="153" t="s">
        <v>346</v>
      </c>
      <c r="C32" s="256" t="e">
        <f>#REF!+#REF!+#REF!+#REF!+#REF!+#REF!</f>
        <v>#REF!</v>
      </c>
      <c r="D32" s="256" t="e">
        <f>#REF!+#REF!+#REF!+#REF!+#REF!+#REF!</f>
        <v>#REF!</v>
      </c>
      <c r="E32" s="256" t="e">
        <f>#REF!+#REF!+#REF!+#REF!+#REF!+#REF!</f>
        <v>#REF!</v>
      </c>
      <c r="F32" s="256" t="e">
        <f>#REF!+#REF!+#REF!+#REF!+#REF!+#REF!</f>
        <v>#REF!</v>
      </c>
      <c r="G32" s="199"/>
      <c r="J32" s="95"/>
      <c r="K32" s="95"/>
      <c r="L32" s="50"/>
    </row>
    <row r="33" spans="1:12" x14ac:dyDescent="0.2">
      <c r="A33" s="152" t="s">
        <v>347</v>
      </c>
      <c r="B33" s="153" t="s">
        <v>348</v>
      </c>
      <c r="C33" s="256" t="e">
        <f>#REF!+#REF!+#REF!+#REF!+#REF!+#REF!</f>
        <v>#REF!</v>
      </c>
      <c r="D33" s="256" t="e">
        <f>#REF!+#REF!+#REF!+#REF!+#REF!+#REF!</f>
        <v>#REF!</v>
      </c>
      <c r="E33" s="256" t="e">
        <f>#REF!+#REF!+#REF!+#REF!+#REF!+#REF!</f>
        <v>#REF!</v>
      </c>
      <c r="F33" s="256" t="e">
        <f>#REF!+#REF!+#REF!+#REF!+#REF!+#REF!</f>
        <v>#REF!</v>
      </c>
      <c r="G33" s="199"/>
      <c r="J33" s="95"/>
      <c r="K33" s="95"/>
      <c r="L33" s="50"/>
    </row>
    <row r="34" spans="1:12" x14ac:dyDescent="0.2">
      <c r="A34" s="149" t="s">
        <v>279</v>
      </c>
      <c r="B34" s="145" t="s">
        <v>350</v>
      </c>
      <c r="C34" s="148" t="e">
        <f>#REF!+#REF!+#REF!+#REF!+#REF!+#REF!</f>
        <v>#REF!</v>
      </c>
      <c r="D34" s="148" t="e">
        <f>#REF!+#REF!+#REF!+#REF!+#REF!+#REF!</f>
        <v>#REF!</v>
      </c>
      <c r="E34" s="148" t="e">
        <f>#REF!+#REF!+#REF!+#REF!+#REF!+#REF!</f>
        <v>#REF!</v>
      </c>
      <c r="F34" s="148" t="e">
        <f>#REF!+#REF!+#REF!+#REF!+#REF!+#REF!</f>
        <v>#REF!</v>
      </c>
      <c r="G34" s="150"/>
      <c r="J34" s="221"/>
      <c r="K34" s="221"/>
      <c r="L34" s="221"/>
    </row>
    <row r="35" spans="1:12" x14ac:dyDescent="0.2">
      <c r="A35" s="152" t="s">
        <v>351</v>
      </c>
      <c r="B35" s="153" t="s">
        <v>352</v>
      </c>
      <c r="C35" s="256" t="e">
        <f>#REF!+#REF!+#REF!+#REF!+#REF!+#REF!</f>
        <v>#REF!</v>
      </c>
      <c r="D35" s="256" t="e">
        <f>#REF!+#REF!+#REF!+#REF!+#REF!+#REF!</f>
        <v>#REF!</v>
      </c>
      <c r="E35" s="256" t="e">
        <f>#REF!+#REF!+#REF!+#REF!+#REF!+#REF!</f>
        <v>#REF!</v>
      </c>
      <c r="F35" s="256" t="e">
        <f>#REF!+#REF!+#REF!+#REF!+#REF!+#REF!</f>
        <v>#REF!</v>
      </c>
      <c r="G35" s="199"/>
      <c r="J35" s="95"/>
      <c r="K35" s="95"/>
      <c r="L35" s="200"/>
    </row>
    <row r="36" spans="1:12" x14ac:dyDescent="0.2">
      <c r="A36" s="152" t="s">
        <v>353</v>
      </c>
      <c r="B36" s="153" t="s">
        <v>354</v>
      </c>
      <c r="C36" s="256" t="e">
        <f>#REF!+#REF!+#REF!+#REF!+#REF!+#REF!</f>
        <v>#REF!</v>
      </c>
      <c r="D36" s="256" t="e">
        <f>#REF!+#REF!+#REF!+#REF!+#REF!+#REF!</f>
        <v>#REF!</v>
      </c>
      <c r="E36" s="256" t="e">
        <f>#REF!+#REF!+#REF!+#REF!+#REF!+#REF!</f>
        <v>#REF!</v>
      </c>
      <c r="F36" s="256" t="e">
        <f>#REF!+#REF!+#REF!+#REF!+#REF!+#REF!</f>
        <v>#REF!</v>
      </c>
      <c r="G36" s="199"/>
      <c r="J36" s="95"/>
      <c r="K36" s="95"/>
      <c r="L36" s="200"/>
    </row>
    <row r="37" spans="1:12" x14ac:dyDescent="0.2">
      <c r="A37" s="149" t="s">
        <v>280</v>
      </c>
      <c r="B37" s="145" t="s">
        <v>356</v>
      </c>
      <c r="C37" s="148" t="e">
        <f>#REF!+#REF!+#REF!+#REF!+#REF!+#REF!</f>
        <v>#REF!</v>
      </c>
      <c r="D37" s="148" t="e">
        <f>#REF!+#REF!+#REF!+#REF!+#REF!+#REF!</f>
        <v>#REF!</v>
      </c>
      <c r="E37" s="148" t="e">
        <f>#REF!+#REF!+#REF!+#REF!+#REF!+#REF!</f>
        <v>#REF!</v>
      </c>
      <c r="F37" s="148" t="e">
        <f>#REF!+#REF!+#REF!+#REF!+#REF!+#REF!</f>
        <v>#REF!</v>
      </c>
      <c r="G37" s="150"/>
      <c r="J37" s="221"/>
      <c r="K37" s="221"/>
      <c r="L37" s="218"/>
    </row>
    <row r="38" spans="1:12" x14ac:dyDescent="0.2">
      <c r="A38" s="152" t="s">
        <v>357</v>
      </c>
      <c r="B38" s="153" t="s">
        <v>358</v>
      </c>
      <c r="C38" s="256" t="e">
        <f>#REF!+#REF!+#REF!+#REF!+#REF!+#REF!</f>
        <v>#REF!</v>
      </c>
      <c r="D38" s="256" t="e">
        <f>#REF!+#REF!+#REF!+#REF!+#REF!+#REF!</f>
        <v>#REF!</v>
      </c>
      <c r="E38" s="256" t="e">
        <f>#REF!+#REF!+#REF!+#REF!+#REF!+#REF!</f>
        <v>#REF!</v>
      </c>
      <c r="F38" s="256" t="e">
        <f>#REF!+#REF!+#REF!+#REF!+#REF!+#REF!</f>
        <v>#REF!</v>
      </c>
      <c r="G38" s="199"/>
      <c r="J38" s="95"/>
      <c r="K38" s="95"/>
      <c r="L38" s="50"/>
    </row>
    <row r="39" spans="1:12" x14ac:dyDescent="0.2">
      <c r="A39" s="152" t="s">
        <v>359</v>
      </c>
      <c r="B39" s="153" t="s">
        <v>360</v>
      </c>
      <c r="C39" s="256" t="e">
        <f>#REF!+#REF!+#REF!+#REF!+#REF!+#REF!</f>
        <v>#REF!</v>
      </c>
      <c r="D39" s="259" t="e">
        <f>#REF!+#REF!+#REF!+#REF!+#REF!+#REF!</f>
        <v>#REF!</v>
      </c>
      <c r="E39" s="259" t="e">
        <f>#REF!+#REF!+#REF!+#REF!+#REF!+#REF!</f>
        <v>#REF!</v>
      </c>
      <c r="F39" s="256" t="e">
        <f>#REF!+#REF!+#REF!+#REF!+#REF!+#REF!</f>
        <v>#REF!</v>
      </c>
      <c r="G39" s="199"/>
      <c r="H39" s="154"/>
      <c r="J39" s="95"/>
      <c r="K39" s="95"/>
      <c r="L39" s="50"/>
    </row>
    <row r="40" spans="1:12" x14ac:dyDescent="0.2">
      <c r="A40" s="152" t="s">
        <v>361</v>
      </c>
      <c r="B40" s="153" t="s">
        <v>362</v>
      </c>
      <c r="C40" s="256" t="e">
        <f>#REF!+#REF!+#REF!+#REF!+#REF!+#REF!</f>
        <v>#REF!</v>
      </c>
      <c r="D40" s="259" t="e">
        <f>#REF!+#REF!+#REF!+#REF!+#REF!+#REF!</f>
        <v>#REF!</v>
      </c>
      <c r="E40" s="259" t="e">
        <f>#REF!+#REF!+#REF!+#REF!+#REF!+#REF!</f>
        <v>#REF!</v>
      </c>
      <c r="F40" s="256" t="e">
        <f>#REF!+#REF!+#REF!+#REF!+#REF!+#REF!</f>
        <v>#REF!</v>
      </c>
      <c r="G40" s="199"/>
      <c r="H40" s="154"/>
      <c r="J40" s="95"/>
      <c r="K40" s="95"/>
      <c r="L40" s="50"/>
    </row>
    <row r="41" spans="1:12" x14ac:dyDescent="0.2">
      <c r="A41" s="149" t="s">
        <v>281</v>
      </c>
      <c r="B41" s="145" t="s">
        <v>364</v>
      </c>
      <c r="C41" s="148" t="e">
        <f>#REF!+#REF!+#REF!+#REF!+#REF!+#REF!</f>
        <v>#REF!</v>
      </c>
      <c r="D41" s="148" t="e">
        <f>#REF!+#REF!+#REF!+#REF!+#REF!+#REF!</f>
        <v>#REF!</v>
      </c>
      <c r="E41" s="148" t="e">
        <f>#REF!+#REF!+#REF!+#REF!+#REF!+#REF!</f>
        <v>#REF!</v>
      </c>
      <c r="F41" s="148" t="e">
        <f>#REF!+#REF!+#REF!+#REF!+#REF!+#REF!</f>
        <v>#REF!</v>
      </c>
      <c r="G41" s="150"/>
      <c r="J41" s="221"/>
      <c r="K41" s="221"/>
      <c r="L41" s="218"/>
    </row>
    <row r="42" spans="1:12" x14ac:dyDescent="0.2">
      <c r="A42" s="235" t="s">
        <v>218</v>
      </c>
      <c r="B42" s="236" t="s">
        <v>219</v>
      </c>
      <c r="C42" s="256" t="e">
        <f>#REF!+#REF!+#REF!+#REF!+#REF!+#REF!</f>
        <v>#REF!</v>
      </c>
      <c r="D42" s="256" t="e">
        <f>#REF!+#REF!+#REF!+#REF!+#REF!+#REF!</f>
        <v>#REF!</v>
      </c>
      <c r="E42" s="256" t="e">
        <f>#REF!+#REF!+#REF!+#REF!+#REF!+#REF!</f>
        <v>#REF!</v>
      </c>
      <c r="F42" s="256" t="e">
        <f>#REF!+#REF!+#REF!+#REF!+#REF!+#REF!</f>
        <v>#REF!</v>
      </c>
      <c r="G42" s="199"/>
      <c r="J42" s="95"/>
      <c r="K42" s="95"/>
      <c r="L42" s="95"/>
    </row>
    <row r="43" spans="1:12" x14ac:dyDescent="0.2">
      <c r="A43" s="152" t="s">
        <v>365</v>
      </c>
      <c r="B43" s="153" t="s">
        <v>366</v>
      </c>
      <c r="C43" s="256" t="e">
        <f>#REF!+#REF!+#REF!+#REF!+#REF!+#REF!</f>
        <v>#REF!</v>
      </c>
      <c r="D43" s="256" t="e">
        <f>#REF!+#REF!+#REF!+#REF!+#REF!+#REF!</f>
        <v>#REF!</v>
      </c>
      <c r="E43" s="256" t="e">
        <f>#REF!+#REF!+#REF!+#REF!+#REF!+#REF!</f>
        <v>#REF!</v>
      </c>
      <c r="F43" s="256" t="e">
        <f>#REF!+#REF!+#REF!+#REF!+#REF!+#REF!</f>
        <v>#REF!</v>
      </c>
      <c r="G43" s="199"/>
      <c r="J43" s="95"/>
      <c r="K43" s="95"/>
      <c r="L43" s="50"/>
    </row>
    <row r="44" spans="1:12" x14ac:dyDescent="0.2">
      <c r="A44" s="152" t="s">
        <v>367</v>
      </c>
      <c r="B44" s="153" t="s">
        <v>2</v>
      </c>
      <c r="C44" s="256" t="e">
        <f>#REF!+#REF!+#REF!+#REF!+#REF!+#REF!</f>
        <v>#REF!</v>
      </c>
      <c r="D44" s="256" t="e">
        <f>#REF!+#REF!+#REF!+#REF!+#REF!+#REF!</f>
        <v>#REF!</v>
      </c>
      <c r="E44" s="256" t="e">
        <f>#REF!+#REF!+#REF!+#REF!+#REF!+#REF!</f>
        <v>#REF!</v>
      </c>
      <c r="F44" s="256" t="e">
        <f>#REF!+#REF!+#REF!+#REF!+#REF!+#REF!</f>
        <v>#REF!</v>
      </c>
      <c r="G44" s="199"/>
      <c r="J44" s="95"/>
      <c r="K44" s="95"/>
      <c r="L44" s="50"/>
    </row>
    <row r="45" spans="1:12" x14ac:dyDescent="0.2">
      <c r="A45" s="152" t="s">
        <v>3</v>
      </c>
      <c r="B45" s="153" t="s">
        <v>4</v>
      </c>
      <c r="C45" s="256" t="e">
        <f>#REF!+#REF!+#REF!+#REF!+#REF!+#REF!</f>
        <v>#REF!</v>
      </c>
      <c r="D45" s="256" t="e">
        <f>#REF!+#REF!+#REF!+#REF!+#REF!+#REF!</f>
        <v>#REF!</v>
      </c>
      <c r="E45" s="256" t="e">
        <f>#REF!+#REF!+#REF!+#REF!+#REF!+#REF!</f>
        <v>#REF!</v>
      </c>
      <c r="F45" s="256" t="e">
        <f>#REF!+#REF!+#REF!+#REF!+#REF!+#REF!</f>
        <v>#REF!</v>
      </c>
      <c r="G45" s="199"/>
      <c r="J45" s="95"/>
      <c r="K45" s="95"/>
      <c r="L45" s="50"/>
    </row>
    <row r="46" spans="1:12" x14ac:dyDescent="0.2">
      <c r="A46" s="152" t="s">
        <v>5</v>
      </c>
      <c r="B46" s="153" t="s">
        <v>6</v>
      </c>
      <c r="C46" s="256" t="e">
        <f>#REF!+#REF!+#REF!+#REF!+#REF!+#REF!</f>
        <v>#REF!</v>
      </c>
      <c r="D46" s="256" t="e">
        <f>#REF!+#REF!+#REF!+#REF!+#REF!+#REF!</f>
        <v>#REF!</v>
      </c>
      <c r="E46" s="256" t="e">
        <f>#REF!+#REF!+#REF!+#REF!+#REF!+#REF!</f>
        <v>#REF!</v>
      </c>
      <c r="F46" s="256" t="e">
        <f>#REF!+#REF!+#REF!+#REF!+#REF!+#REF!</f>
        <v>#REF!</v>
      </c>
      <c r="G46" s="199"/>
      <c r="J46" s="95"/>
      <c r="K46" s="95"/>
      <c r="L46" s="50"/>
    </row>
    <row r="47" spans="1:12" x14ac:dyDescent="0.2">
      <c r="A47" s="152" t="s">
        <v>7</v>
      </c>
      <c r="B47" s="153" t="s">
        <v>8</v>
      </c>
      <c r="C47" s="256" t="e">
        <f>#REF!+#REF!+#REF!+#REF!+#REF!+#REF!</f>
        <v>#REF!</v>
      </c>
      <c r="D47" s="256" t="e">
        <f>#REF!+#REF!+#REF!+#REF!+#REF!+#REF!</f>
        <v>#REF!</v>
      </c>
      <c r="E47" s="256" t="e">
        <f>#REF!+#REF!+#REF!+#REF!+#REF!+#REF!</f>
        <v>#REF!</v>
      </c>
      <c r="F47" s="256" t="e">
        <f>#REF!+#REF!+#REF!+#REF!+#REF!+#REF!</f>
        <v>#REF!</v>
      </c>
      <c r="G47" s="199"/>
      <c r="J47" s="95"/>
      <c r="K47" s="95"/>
      <c r="L47" s="50"/>
    </row>
    <row r="48" spans="1:12" x14ac:dyDescent="0.2">
      <c r="A48" s="152" t="s">
        <v>9</v>
      </c>
      <c r="B48" s="153" t="s">
        <v>10</v>
      </c>
      <c r="C48" s="256" t="e">
        <f>#REF!+#REF!+#REF!+#REF!+#REF!+#REF!</f>
        <v>#REF!</v>
      </c>
      <c r="D48" s="256" t="e">
        <f>#REF!+#REF!+#REF!+#REF!+#REF!+#REF!</f>
        <v>#REF!</v>
      </c>
      <c r="E48" s="256" t="e">
        <f>#REF!+#REF!+#REF!+#REF!+#REF!+#REF!</f>
        <v>#REF!</v>
      </c>
      <c r="F48" s="256" t="e">
        <f>#REF!+#REF!+#REF!+#REF!+#REF!+#REF!</f>
        <v>#REF!</v>
      </c>
      <c r="G48" s="199"/>
      <c r="J48" s="95"/>
      <c r="K48" s="95"/>
      <c r="L48" s="50"/>
    </row>
    <row r="49" spans="1:12" x14ac:dyDescent="0.2">
      <c r="A49" s="152" t="s">
        <v>11</v>
      </c>
      <c r="B49" s="153" t="s">
        <v>12</v>
      </c>
      <c r="C49" s="256" t="e">
        <f>#REF!+#REF!+#REF!+#REF!+#REF!+#REF!</f>
        <v>#REF!</v>
      </c>
      <c r="D49" s="256" t="e">
        <f>#REF!+#REF!+#REF!+#REF!+#REF!+#REF!</f>
        <v>#REF!</v>
      </c>
      <c r="E49" s="256" t="e">
        <f>#REF!+#REF!+#REF!+#REF!+#REF!+#REF!</f>
        <v>#REF!</v>
      </c>
      <c r="F49" s="256" t="e">
        <f>#REF!+#REF!+#REF!+#REF!+#REF!+#REF!</f>
        <v>#REF!</v>
      </c>
      <c r="G49" s="199"/>
      <c r="H49" s="136"/>
      <c r="J49" s="95"/>
      <c r="K49" s="95"/>
      <c r="L49" s="50"/>
    </row>
    <row r="50" spans="1:12" x14ac:dyDescent="0.2">
      <c r="A50" s="152" t="s">
        <v>13</v>
      </c>
      <c r="B50" s="153" t="s">
        <v>14</v>
      </c>
      <c r="C50" s="256" t="e">
        <f>#REF!+#REF!+#REF!+#REF!+#REF!+#REF!</f>
        <v>#REF!</v>
      </c>
      <c r="D50" s="256" t="e">
        <f>#REF!+#REF!+#REF!+#REF!+#REF!+#REF!</f>
        <v>#REF!</v>
      </c>
      <c r="E50" s="256" t="e">
        <f>#REF!+#REF!+#REF!+#REF!+#REF!+#REF!</f>
        <v>#REF!</v>
      </c>
      <c r="F50" s="256" t="e">
        <f>#REF!+#REF!+#REF!+#REF!+#REF!+#REF!</f>
        <v>#REF!</v>
      </c>
      <c r="G50" s="199"/>
      <c r="H50" s="136"/>
      <c r="J50" s="95"/>
      <c r="K50" s="95"/>
      <c r="L50" s="50"/>
    </row>
    <row r="51" spans="1:12" x14ac:dyDescent="0.2">
      <c r="A51" s="152" t="s">
        <v>15</v>
      </c>
      <c r="B51" s="153" t="s">
        <v>16</v>
      </c>
      <c r="C51" s="256" t="e">
        <f>#REF!+#REF!+#REF!+#REF!+#REF!+#REF!</f>
        <v>#REF!</v>
      </c>
      <c r="D51" s="256" t="e">
        <f>#REF!+#REF!+#REF!+#REF!+#REF!+#REF!</f>
        <v>#REF!</v>
      </c>
      <c r="E51" s="256" t="e">
        <f>#REF!+#REF!+#REF!+#REF!+#REF!+#REF!</f>
        <v>#REF!</v>
      </c>
      <c r="F51" s="256" t="e">
        <f>#REF!+#REF!+#REF!+#REF!+#REF!+#REF!</f>
        <v>#REF!</v>
      </c>
      <c r="G51" s="199"/>
      <c r="J51" s="95"/>
      <c r="K51" s="95"/>
      <c r="L51" s="50"/>
    </row>
    <row r="52" spans="1:12" x14ac:dyDescent="0.2">
      <c r="A52" s="149" t="s">
        <v>282</v>
      </c>
      <c r="B52" s="145" t="s">
        <v>18</v>
      </c>
      <c r="C52" s="148" t="e">
        <f>#REF!+#REF!+#REF!+#REF!+#REF!+#REF!</f>
        <v>#REF!</v>
      </c>
      <c r="D52" s="148" t="e">
        <f>#REF!+#REF!+#REF!+#REF!+#REF!+#REF!</f>
        <v>#REF!</v>
      </c>
      <c r="E52" s="148" t="e">
        <f>#REF!+#REF!+#REF!+#REF!+#REF!+#REF!</f>
        <v>#REF!</v>
      </c>
      <c r="F52" s="148" t="e">
        <f>#REF!+#REF!+#REF!+#REF!+#REF!+#REF!</f>
        <v>#REF!</v>
      </c>
      <c r="G52" s="150"/>
      <c r="J52" s="221"/>
      <c r="K52" s="218"/>
      <c r="L52" s="218"/>
    </row>
    <row r="53" spans="1:12" x14ac:dyDescent="0.2">
      <c r="A53" s="152" t="s">
        <v>19</v>
      </c>
      <c r="B53" s="153" t="s">
        <v>6</v>
      </c>
      <c r="C53" s="256" t="e">
        <f>#REF!+#REF!+#REF!+#REF!+#REF!+#REF!</f>
        <v>#REF!</v>
      </c>
      <c r="D53" s="256" t="e">
        <f>#REF!+#REF!+#REF!+#REF!+#REF!+#REF!</f>
        <v>#REF!</v>
      </c>
      <c r="E53" s="256" t="e">
        <f>#REF!+#REF!+#REF!+#REF!+#REF!+#REF!</f>
        <v>#REF!</v>
      </c>
      <c r="F53" s="256" t="e">
        <f>#REF!+#REF!+#REF!+#REF!+#REF!+#REF!</f>
        <v>#REF!</v>
      </c>
      <c r="G53" s="199"/>
      <c r="J53" s="95"/>
      <c r="K53" s="50"/>
      <c r="L53" s="50"/>
    </row>
    <row r="54" spans="1:12" x14ac:dyDescent="0.2">
      <c r="A54" s="152" t="s">
        <v>20</v>
      </c>
      <c r="B54" s="153" t="s">
        <v>8</v>
      </c>
      <c r="C54" s="256" t="e">
        <f>#REF!+#REF!+#REF!+#REF!+#REF!+#REF!</f>
        <v>#REF!</v>
      </c>
      <c r="D54" s="256" t="e">
        <f>#REF!+#REF!+#REF!+#REF!+#REF!+#REF!</f>
        <v>#REF!</v>
      </c>
      <c r="E54" s="256" t="e">
        <f>#REF!+#REF!+#REF!+#REF!+#REF!+#REF!</f>
        <v>#REF!</v>
      </c>
      <c r="F54" s="256" t="e">
        <f>#REF!+#REF!+#REF!+#REF!+#REF!+#REF!</f>
        <v>#REF!</v>
      </c>
      <c r="G54" s="199"/>
      <c r="J54" s="95"/>
      <c r="K54" s="50"/>
      <c r="L54" s="50"/>
    </row>
    <row r="55" spans="1:12" x14ac:dyDescent="0.2">
      <c r="A55" s="152" t="s">
        <v>21</v>
      </c>
      <c r="B55" s="153" t="s">
        <v>10</v>
      </c>
      <c r="C55" s="256" t="e">
        <f>#REF!+#REF!+#REF!+#REF!+#REF!+#REF!</f>
        <v>#REF!</v>
      </c>
      <c r="D55" s="256" t="e">
        <f>#REF!+#REF!+#REF!+#REF!+#REF!+#REF!</f>
        <v>#REF!</v>
      </c>
      <c r="E55" s="256" t="e">
        <f>#REF!+#REF!+#REF!+#REF!+#REF!+#REF!</f>
        <v>#REF!</v>
      </c>
      <c r="F55" s="256" t="e">
        <f>#REF!+#REF!+#REF!+#REF!+#REF!+#REF!</f>
        <v>#REF!</v>
      </c>
      <c r="G55" s="199"/>
      <c r="J55" s="95"/>
      <c r="K55" s="50"/>
      <c r="L55" s="50"/>
    </row>
    <row r="56" spans="1:12" x14ac:dyDescent="0.2">
      <c r="A56" s="152" t="s">
        <v>22</v>
      </c>
      <c r="B56" s="153" t="s">
        <v>16</v>
      </c>
      <c r="C56" s="256" t="e">
        <f>#REF!+#REF!+#REF!+#REF!+#REF!+#REF!</f>
        <v>#REF!</v>
      </c>
      <c r="D56" s="256" t="e">
        <f>#REF!+#REF!+#REF!+#REF!+#REF!+#REF!</f>
        <v>#REF!</v>
      </c>
      <c r="E56" s="256" t="e">
        <f>#REF!+#REF!+#REF!+#REF!+#REF!+#REF!</f>
        <v>#REF!</v>
      </c>
      <c r="F56" s="256" t="e">
        <f>#REF!+#REF!+#REF!+#REF!+#REF!+#REF!</f>
        <v>#REF!</v>
      </c>
      <c r="G56" s="199"/>
      <c r="J56" s="95"/>
      <c r="K56" s="50"/>
      <c r="L56" s="50"/>
    </row>
    <row r="57" spans="1:12" x14ac:dyDescent="0.2">
      <c r="A57" s="149" t="s">
        <v>283</v>
      </c>
      <c r="B57" s="145" t="s">
        <v>24</v>
      </c>
      <c r="C57" s="148" t="e">
        <f>#REF!+#REF!+#REF!+#REF!+#REF!+#REF!</f>
        <v>#REF!</v>
      </c>
      <c r="D57" s="148" t="e">
        <f>#REF!+#REF!+#REF!+#REF!+#REF!+#REF!</f>
        <v>#REF!</v>
      </c>
      <c r="E57" s="148" t="e">
        <f>#REF!+#REF!+#REF!+#REF!+#REF!+#REF!</f>
        <v>#REF!</v>
      </c>
      <c r="F57" s="148" t="e">
        <f>#REF!+#REF!+#REF!+#REF!+#REF!+#REF!</f>
        <v>#REF!</v>
      </c>
      <c r="G57" s="150"/>
      <c r="J57" s="221"/>
      <c r="K57" s="221"/>
      <c r="L57" s="218"/>
    </row>
    <row r="58" spans="1:12" x14ac:dyDescent="0.2">
      <c r="A58" s="152" t="s">
        <v>25</v>
      </c>
      <c r="B58" s="153" t="s">
        <v>26</v>
      </c>
      <c r="C58" s="256" t="e">
        <f>#REF!+#REF!+#REF!+#REF!+#REF!+#REF!</f>
        <v>#REF!</v>
      </c>
      <c r="D58" s="256" t="e">
        <f>#REF!+#REF!+#REF!+#REF!+#REF!+#REF!</f>
        <v>#REF!</v>
      </c>
      <c r="E58" s="256" t="e">
        <f>#REF!+#REF!+#REF!+#REF!+#REF!+#REF!</f>
        <v>#REF!</v>
      </c>
      <c r="F58" s="256" t="e">
        <f>#REF!+#REF!+#REF!+#REF!+#REF!+#REF!</f>
        <v>#REF!</v>
      </c>
      <c r="G58" s="199"/>
      <c r="J58" s="95"/>
      <c r="K58" s="95"/>
      <c r="L58" s="50"/>
    </row>
    <row r="59" spans="1:12" x14ac:dyDescent="0.2">
      <c r="A59" s="152" t="s">
        <v>27</v>
      </c>
      <c r="B59" s="153" t="s">
        <v>28</v>
      </c>
      <c r="C59" s="256" t="e">
        <f>#REF!+#REF!+#REF!+#REF!+#REF!+#REF!</f>
        <v>#REF!</v>
      </c>
      <c r="D59" s="256" t="e">
        <f>#REF!+#REF!+#REF!+#REF!+#REF!+#REF!</f>
        <v>#REF!</v>
      </c>
      <c r="E59" s="256" t="e">
        <f>#REF!+#REF!+#REF!+#REF!+#REF!+#REF!</f>
        <v>#REF!</v>
      </c>
      <c r="F59" s="256" t="e">
        <f>#REF!+#REF!+#REF!+#REF!+#REF!+#REF!</f>
        <v>#REF!</v>
      </c>
      <c r="G59" s="199"/>
      <c r="J59" s="95"/>
      <c r="K59" s="95"/>
      <c r="L59" s="50"/>
    </row>
    <row r="60" spans="1:12" x14ac:dyDescent="0.2">
      <c r="A60" s="152" t="s">
        <v>29</v>
      </c>
      <c r="B60" s="153" t="s">
        <v>12</v>
      </c>
      <c r="C60" s="256" t="e">
        <f>#REF!+#REF!+#REF!+#REF!+#REF!+#REF!</f>
        <v>#REF!</v>
      </c>
      <c r="D60" s="256" t="e">
        <f>#REF!+#REF!+#REF!+#REF!+#REF!+#REF!</f>
        <v>#REF!</v>
      </c>
      <c r="E60" s="256" t="e">
        <f>#REF!+#REF!+#REF!+#REF!+#REF!+#REF!</f>
        <v>#REF!</v>
      </c>
      <c r="F60" s="256" t="e">
        <f>#REF!+#REF!+#REF!+#REF!+#REF!+#REF!</f>
        <v>#REF!</v>
      </c>
      <c r="G60" s="199"/>
      <c r="J60" s="95"/>
      <c r="K60" s="95"/>
      <c r="L60" s="50"/>
    </row>
    <row r="61" spans="1:12" x14ac:dyDescent="0.2">
      <c r="A61" s="152" t="s">
        <v>30</v>
      </c>
      <c r="B61" s="153" t="s">
        <v>14</v>
      </c>
      <c r="C61" s="256" t="e">
        <f>#REF!+#REF!+#REF!+#REF!+#REF!+#REF!</f>
        <v>#REF!</v>
      </c>
      <c r="D61" s="256" t="e">
        <f>#REF!+#REF!+#REF!+#REF!+#REF!+#REF!</f>
        <v>#REF!</v>
      </c>
      <c r="E61" s="256" t="e">
        <f>#REF!+#REF!+#REF!+#REF!+#REF!+#REF!</f>
        <v>#REF!</v>
      </c>
      <c r="F61" s="256" t="e">
        <f>#REF!+#REF!+#REF!+#REF!+#REF!+#REF!</f>
        <v>#REF!</v>
      </c>
      <c r="G61" s="199"/>
      <c r="J61" s="95"/>
      <c r="K61" s="95"/>
      <c r="L61" s="50"/>
    </row>
    <row r="62" spans="1:12" x14ac:dyDescent="0.2">
      <c r="A62" s="152" t="s">
        <v>31</v>
      </c>
      <c r="B62" s="153" t="s">
        <v>32</v>
      </c>
      <c r="C62" s="256" t="e">
        <f>#REF!+#REF!+#REF!+#REF!+#REF!+#REF!</f>
        <v>#REF!</v>
      </c>
      <c r="D62" s="256" t="e">
        <f>#REF!+#REF!+#REF!+#REF!+#REF!+#REF!</f>
        <v>#REF!</v>
      </c>
      <c r="E62" s="256" t="e">
        <f>#REF!+#REF!+#REF!+#REF!+#REF!+#REF!</f>
        <v>#REF!</v>
      </c>
      <c r="F62" s="256" t="e">
        <f>#REF!+#REF!+#REF!+#REF!+#REF!+#REF!</f>
        <v>#REF!</v>
      </c>
      <c r="G62" s="199"/>
      <c r="J62" s="95"/>
      <c r="K62" s="95"/>
      <c r="L62" s="50"/>
    </row>
    <row r="63" spans="1:12" x14ac:dyDescent="0.2">
      <c r="A63" s="152" t="s">
        <v>33</v>
      </c>
      <c r="B63" s="153" t="s">
        <v>34</v>
      </c>
      <c r="C63" s="256" t="e">
        <f>#REF!+#REF!+#REF!+#REF!+#REF!+#REF!</f>
        <v>#REF!</v>
      </c>
      <c r="D63" s="256" t="e">
        <f>#REF!+#REF!+#REF!+#REF!+#REF!+#REF!</f>
        <v>#REF!</v>
      </c>
      <c r="E63" s="256" t="e">
        <f>#REF!+#REF!+#REF!+#REF!+#REF!+#REF!</f>
        <v>#REF!</v>
      </c>
      <c r="F63" s="256" t="e">
        <f>#REF!+#REF!+#REF!+#REF!+#REF!+#REF!</f>
        <v>#REF!</v>
      </c>
      <c r="G63" s="199"/>
      <c r="J63" s="95"/>
      <c r="K63" s="95"/>
      <c r="L63" s="50"/>
    </row>
    <row r="64" spans="1:12" x14ac:dyDescent="0.2">
      <c r="A64" s="149" t="s">
        <v>284</v>
      </c>
      <c r="B64" s="145" t="s">
        <v>36</v>
      </c>
      <c r="C64" s="148" t="e">
        <f>#REF!+#REF!+#REF!+#REF!+#REF!+#REF!</f>
        <v>#REF!</v>
      </c>
      <c r="D64" s="148" t="e">
        <f>#REF!+#REF!+#REF!+#REF!+#REF!+#REF!</f>
        <v>#REF!</v>
      </c>
      <c r="E64" s="148" t="e">
        <f>#REF!+#REF!+#REF!+#REF!+#REF!+#REF!</f>
        <v>#REF!</v>
      </c>
      <c r="F64" s="148" t="e">
        <f>#REF!+#REF!+#REF!+#REF!+#REF!+#REF!</f>
        <v>#REF!</v>
      </c>
      <c r="G64" s="150"/>
      <c r="J64" s="221"/>
      <c r="K64" s="221"/>
      <c r="L64" s="218"/>
    </row>
    <row r="65" spans="1:12" x14ac:dyDescent="0.2">
      <c r="A65" s="152" t="s">
        <v>37</v>
      </c>
      <c r="B65" s="153" t="s">
        <v>38</v>
      </c>
      <c r="C65" s="256" t="e">
        <f>#REF!+#REF!+#REF!+#REF!+#REF!+#REF!</f>
        <v>#REF!</v>
      </c>
      <c r="D65" s="256" t="e">
        <f>#REF!+#REF!+#REF!+#REF!+#REF!+#REF!</f>
        <v>#REF!</v>
      </c>
      <c r="E65" s="256" t="e">
        <f>#REF!+#REF!+#REF!+#REF!+#REF!+#REF!</f>
        <v>#REF!</v>
      </c>
      <c r="F65" s="256" t="e">
        <f>#REF!+#REF!+#REF!+#REF!+#REF!+#REF!</f>
        <v>#REF!</v>
      </c>
      <c r="G65" s="199"/>
      <c r="J65" s="95"/>
      <c r="K65" s="95"/>
      <c r="L65" s="50"/>
    </row>
    <row r="66" spans="1:12" x14ac:dyDescent="0.2">
      <c r="A66" s="152" t="s">
        <v>39</v>
      </c>
      <c r="B66" s="153" t="s">
        <v>40</v>
      </c>
      <c r="C66" s="256" t="e">
        <f>#REF!+#REF!+#REF!+#REF!+#REF!+#REF!</f>
        <v>#REF!</v>
      </c>
      <c r="D66" s="256" t="e">
        <f>#REF!+#REF!+#REF!+#REF!+#REF!+#REF!</f>
        <v>#REF!</v>
      </c>
      <c r="E66" s="256" t="e">
        <f>#REF!+#REF!+#REF!+#REF!+#REF!+#REF!</f>
        <v>#REF!</v>
      </c>
      <c r="F66" s="256" t="e">
        <f>#REF!+#REF!+#REF!+#REF!+#REF!+#REF!</f>
        <v>#REF!</v>
      </c>
      <c r="G66" s="199"/>
      <c r="J66" s="95"/>
      <c r="K66" s="95"/>
      <c r="L66" s="50"/>
    </row>
    <row r="67" spans="1:12" x14ac:dyDescent="0.2">
      <c r="A67" s="152" t="s">
        <v>41</v>
      </c>
      <c r="B67" s="153" t="s">
        <v>42</v>
      </c>
      <c r="C67" s="256" t="e">
        <f>#REF!+#REF!+#REF!+#REF!+#REF!+#REF!</f>
        <v>#REF!</v>
      </c>
      <c r="D67" s="256" t="e">
        <f>#REF!+#REF!+#REF!+#REF!+#REF!+#REF!</f>
        <v>#REF!</v>
      </c>
      <c r="E67" s="256" t="e">
        <f>#REF!+#REF!+#REF!+#REF!+#REF!+#REF!</f>
        <v>#REF!</v>
      </c>
      <c r="F67" s="256" t="e">
        <f>#REF!+#REF!+#REF!+#REF!+#REF!+#REF!</f>
        <v>#REF!</v>
      </c>
      <c r="G67" s="199"/>
      <c r="J67" s="95"/>
      <c r="K67" s="95"/>
      <c r="L67" s="50"/>
    </row>
    <row r="68" spans="1:12" x14ac:dyDescent="0.2">
      <c r="A68" s="152" t="s">
        <v>43</v>
      </c>
      <c r="B68" s="153" t="s">
        <v>44</v>
      </c>
      <c r="C68" s="256" t="e">
        <f>#REF!+#REF!+#REF!+#REF!+#REF!+#REF!</f>
        <v>#REF!</v>
      </c>
      <c r="D68" s="256" t="e">
        <f>#REF!+#REF!+#REF!+#REF!+#REF!+#REF!</f>
        <v>#REF!</v>
      </c>
      <c r="E68" s="256" t="e">
        <f>#REF!+#REF!+#REF!+#REF!+#REF!+#REF!</f>
        <v>#REF!</v>
      </c>
      <c r="F68" s="256" t="e">
        <f>#REF!+#REF!+#REF!+#REF!+#REF!+#REF!</f>
        <v>#REF!</v>
      </c>
      <c r="G68" s="199"/>
      <c r="J68" s="95"/>
      <c r="K68" s="95"/>
      <c r="L68" s="50"/>
    </row>
    <row r="69" spans="1:12" x14ac:dyDescent="0.2">
      <c r="A69" s="152" t="s">
        <v>45</v>
      </c>
      <c r="B69" s="153" t="s">
        <v>46</v>
      </c>
      <c r="C69" s="256" t="e">
        <f>#REF!+#REF!+#REF!+#REF!+#REF!+#REF!</f>
        <v>#REF!</v>
      </c>
      <c r="D69" s="256" t="e">
        <f>#REF!+#REF!+#REF!+#REF!+#REF!+#REF!</f>
        <v>#REF!</v>
      </c>
      <c r="E69" s="256" t="e">
        <f>#REF!+#REF!+#REF!+#REF!+#REF!+#REF!</f>
        <v>#REF!</v>
      </c>
      <c r="F69" s="256" t="e">
        <f>#REF!+#REF!+#REF!+#REF!+#REF!+#REF!</f>
        <v>#REF!</v>
      </c>
      <c r="G69" s="199"/>
      <c r="J69" s="95"/>
      <c r="K69" s="95"/>
      <c r="L69" s="50"/>
    </row>
    <row r="70" spans="1:12" x14ac:dyDescent="0.2">
      <c r="A70" s="152" t="s">
        <v>47</v>
      </c>
      <c r="B70" s="153" t="s">
        <v>48</v>
      </c>
      <c r="C70" s="256" t="e">
        <f>#REF!+#REF!+#REF!+#REF!+#REF!+#REF!</f>
        <v>#REF!</v>
      </c>
      <c r="D70" s="256" t="e">
        <f>#REF!+#REF!+#REF!+#REF!+#REF!+#REF!</f>
        <v>#REF!</v>
      </c>
      <c r="E70" s="256" t="e">
        <f>#REF!+#REF!+#REF!+#REF!+#REF!+#REF!</f>
        <v>#REF!</v>
      </c>
      <c r="F70" s="256" t="e">
        <f>#REF!+#REF!+#REF!+#REF!+#REF!+#REF!</f>
        <v>#REF!</v>
      </c>
      <c r="G70" s="199"/>
      <c r="J70" s="95"/>
      <c r="K70" s="95"/>
      <c r="L70" s="50"/>
    </row>
    <row r="71" spans="1:12" x14ac:dyDescent="0.2">
      <c r="A71" s="149" t="s">
        <v>285</v>
      </c>
      <c r="B71" s="151" t="s">
        <v>50</v>
      </c>
      <c r="C71" s="148" t="e">
        <f>#REF!+#REF!+#REF!+#REF!+#REF!+#REF!</f>
        <v>#REF!</v>
      </c>
      <c r="D71" s="148" t="e">
        <f>#REF!+#REF!+#REF!+#REF!+#REF!+#REF!</f>
        <v>#REF!</v>
      </c>
      <c r="E71" s="148" t="e">
        <f>#REF!+#REF!+#REF!+#REF!+#REF!+#REF!</f>
        <v>#REF!</v>
      </c>
      <c r="F71" s="148" t="e">
        <f>#REF!+#REF!+#REF!+#REF!+#REF!+#REF!</f>
        <v>#REF!</v>
      </c>
      <c r="G71" s="150"/>
      <c r="J71" s="221"/>
      <c r="K71" s="221"/>
      <c r="L71" s="218"/>
    </row>
    <row r="72" spans="1:12" x14ac:dyDescent="0.2">
      <c r="A72" s="152" t="s">
        <v>51</v>
      </c>
      <c r="B72" s="153" t="s">
        <v>52</v>
      </c>
      <c r="C72" s="256" t="e">
        <f>#REF!+#REF!+#REF!+#REF!+#REF!+#REF!</f>
        <v>#REF!</v>
      </c>
      <c r="D72" s="256" t="e">
        <f>#REF!+#REF!+#REF!+#REF!+#REF!+#REF!</f>
        <v>#REF!</v>
      </c>
      <c r="E72" s="256" t="e">
        <f>#REF!+#REF!+#REF!+#REF!+#REF!+#REF!</f>
        <v>#REF!</v>
      </c>
      <c r="F72" s="256" t="e">
        <f>#REF!+#REF!+#REF!+#REF!+#REF!+#REF!</f>
        <v>#REF!</v>
      </c>
      <c r="G72" s="199"/>
      <c r="J72" s="95"/>
      <c r="K72" s="95"/>
      <c r="L72" s="50"/>
    </row>
    <row r="73" spans="1:12" x14ac:dyDescent="0.2">
      <c r="A73" s="152" t="s">
        <v>53</v>
      </c>
      <c r="B73" s="153" t="s">
        <v>54</v>
      </c>
      <c r="C73" s="256" t="e">
        <f>#REF!+#REF!+#REF!+#REF!+#REF!+#REF!</f>
        <v>#REF!</v>
      </c>
      <c r="D73" s="256" t="e">
        <f>#REF!+#REF!+#REF!+#REF!+#REF!+#REF!</f>
        <v>#REF!</v>
      </c>
      <c r="E73" s="256" t="e">
        <f>#REF!+#REF!+#REF!+#REF!+#REF!+#REF!</f>
        <v>#REF!</v>
      </c>
      <c r="F73" s="256" t="e">
        <f>#REF!+#REF!+#REF!+#REF!+#REF!+#REF!</f>
        <v>#REF!</v>
      </c>
      <c r="G73" s="199"/>
      <c r="J73" s="95"/>
      <c r="K73" s="95"/>
      <c r="L73" s="50"/>
    </row>
    <row r="74" spans="1:12" x14ac:dyDescent="0.2">
      <c r="A74" s="152" t="s">
        <v>70</v>
      </c>
      <c r="B74" s="153" t="s">
        <v>71</v>
      </c>
      <c r="C74" s="256" t="e">
        <f>#REF!+#REF!+#REF!+#REF!+#REF!+#REF!</f>
        <v>#REF!</v>
      </c>
      <c r="D74" s="256" t="e">
        <f>#REF!+#REF!+#REF!+#REF!+#REF!+#REF!</f>
        <v>#REF!</v>
      </c>
      <c r="E74" s="256" t="e">
        <f>#REF!+#REF!+#REF!+#REF!+#REF!+#REF!</f>
        <v>#REF!</v>
      </c>
      <c r="F74" s="256" t="e">
        <f>#REF!+#REF!+#REF!+#REF!+#REF!+#REF!</f>
        <v>#REF!</v>
      </c>
      <c r="G74" s="199"/>
      <c r="J74" s="95"/>
      <c r="K74" s="95"/>
      <c r="L74" s="50"/>
    </row>
    <row r="75" spans="1:12" x14ac:dyDescent="0.2">
      <c r="A75" s="152" t="s">
        <v>72</v>
      </c>
      <c r="B75" s="153" t="s">
        <v>73</v>
      </c>
      <c r="C75" s="256" t="e">
        <f>#REF!+#REF!+#REF!+#REF!+#REF!+#REF!</f>
        <v>#REF!</v>
      </c>
      <c r="D75" s="256" t="e">
        <f>#REF!+#REF!+#REF!+#REF!+#REF!+#REF!</f>
        <v>#REF!</v>
      </c>
      <c r="E75" s="256" t="e">
        <f>#REF!+#REF!+#REF!+#REF!+#REF!+#REF!</f>
        <v>#REF!</v>
      </c>
      <c r="F75" s="256" t="e">
        <f>#REF!+#REF!+#REF!+#REF!+#REF!+#REF!</f>
        <v>#REF!</v>
      </c>
      <c r="G75" s="199"/>
      <c r="J75" s="95"/>
      <c r="K75" s="95"/>
      <c r="L75" s="50"/>
    </row>
    <row r="76" spans="1:12" x14ac:dyDescent="0.2">
      <c r="A76" s="152" t="s">
        <v>74</v>
      </c>
      <c r="B76" s="153" t="s">
        <v>274</v>
      </c>
      <c r="C76" s="256" t="e">
        <f>#REF!+#REF!+#REF!+#REF!+#REF!+#REF!</f>
        <v>#REF!</v>
      </c>
      <c r="D76" s="256" t="e">
        <f>#REF!+#REF!+#REF!+#REF!+#REF!+#REF!</f>
        <v>#REF!</v>
      </c>
      <c r="E76" s="256" t="e">
        <f>#REF!+#REF!+#REF!+#REF!+#REF!+#REF!</f>
        <v>#REF!</v>
      </c>
      <c r="F76" s="256" t="e">
        <f>#REF!+#REF!+#REF!+#REF!+#REF!+#REF!</f>
        <v>#REF!</v>
      </c>
      <c r="G76" s="199"/>
      <c r="H76" s="154"/>
      <c r="J76" s="95"/>
      <c r="K76" s="95"/>
      <c r="L76" s="50"/>
    </row>
    <row r="77" spans="1:12" x14ac:dyDescent="0.2">
      <c r="A77" s="152" t="s">
        <v>76</v>
      </c>
      <c r="B77" s="153" t="s">
        <v>77</v>
      </c>
      <c r="C77" s="256" t="e">
        <f>#REF!+#REF!+#REF!+#REF!+#REF!+#REF!</f>
        <v>#REF!</v>
      </c>
      <c r="D77" s="256" t="e">
        <f>#REF!+#REF!+#REF!+#REF!+#REF!+#REF!</f>
        <v>#REF!</v>
      </c>
      <c r="E77" s="256" t="e">
        <f>#REF!+#REF!+#REF!+#REF!+#REF!+#REF!</f>
        <v>#REF!</v>
      </c>
      <c r="F77" s="256" t="e">
        <f>#REF!+#REF!+#REF!+#REF!+#REF!+#REF!</f>
        <v>#REF!</v>
      </c>
      <c r="G77" s="199"/>
      <c r="J77" s="95"/>
      <c r="K77" s="95"/>
      <c r="L77" s="50"/>
    </row>
    <row r="78" spans="1:12" x14ac:dyDescent="0.2">
      <c r="A78" s="149" t="s">
        <v>78</v>
      </c>
      <c r="B78" s="158" t="s">
        <v>79</v>
      </c>
      <c r="C78" s="148" t="e">
        <f>#REF!+#REF!+#REF!+#REF!+#REF!+#REF!</f>
        <v>#REF!</v>
      </c>
      <c r="D78" s="148" t="e">
        <f>#REF!+#REF!+#REF!+#REF!+#REF!+#REF!</f>
        <v>#REF!</v>
      </c>
      <c r="E78" s="148" t="e">
        <f>#REF!+#REF!+#REF!+#REF!+#REF!+#REF!</f>
        <v>#REF!</v>
      </c>
      <c r="F78" s="148" t="e">
        <f>#REF!+#REF!+#REF!+#REF!+#REF!+#REF!</f>
        <v>#REF!</v>
      </c>
      <c r="G78" s="150"/>
      <c r="J78" s="221"/>
      <c r="K78" s="221"/>
      <c r="L78" s="218"/>
    </row>
    <row r="79" spans="1:12" x14ac:dyDescent="0.2">
      <c r="A79" s="149" t="s">
        <v>80</v>
      </c>
      <c r="B79" s="145" t="s">
        <v>81</v>
      </c>
      <c r="C79" s="148" t="e">
        <f>#REF!+#REF!+#REF!+#REF!+#REF!+#REF!</f>
        <v>#REF!</v>
      </c>
      <c r="D79" s="148" t="e">
        <f>#REF!+#REF!+#REF!+#REF!+#REF!+#REF!</f>
        <v>#REF!</v>
      </c>
      <c r="E79" s="148" t="e">
        <f>#REF!+#REF!+#REF!+#REF!+#REF!+#REF!</f>
        <v>#REF!</v>
      </c>
      <c r="F79" s="148" t="e">
        <f>#REF!+#REF!+#REF!+#REF!+#REF!+#REF!</f>
        <v>#REF!</v>
      </c>
      <c r="G79" s="150"/>
      <c r="J79" s="221"/>
      <c r="K79" s="218"/>
      <c r="L79" s="218"/>
    </row>
    <row r="80" spans="1:12" x14ac:dyDescent="0.2">
      <c r="A80" s="149" t="s">
        <v>286</v>
      </c>
      <c r="B80" s="145" t="s">
        <v>83</v>
      </c>
      <c r="C80" s="148" t="e">
        <f>#REF!+#REF!+#REF!+#REF!+#REF!+#REF!</f>
        <v>#REF!</v>
      </c>
      <c r="D80" s="148" t="e">
        <f>#REF!+#REF!+#REF!+#REF!+#REF!+#REF!</f>
        <v>#REF!</v>
      </c>
      <c r="E80" s="148" t="e">
        <f>#REF!+#REF!+#REF!+#REF!+#REF!+#REF!</f>
        <v>#REF!</v>
      </c>
      <c r="F80" s="148" t="e">
        <f>#REF!+#REF!+#REF!+#REF!+#REF!+#REF!</f>
        <v>#REF!</v>
      </c>
      <c r="G80" s="150"/>
      <c r="J80" s="221"/>
      <c r="K80" s="221"/>
      <c r="L80" s="218"/>
    </row>
    <row r="81" spans="1:12" x14ac:dyDescent="0.2">
      <c r="A81" s="152" t="s">
        <v>84</v>
      </c>
      <c r="B81" s="153" t="s">
        <v>85</v>
      </c>
      <c r="C81" s="256" t="e">
        <f>#REF!+#REF!+#REF!+#REF!+#REF!+#REF!</f>
        <v>#REF!</v>
      </c>
      <c r="D81" s="256" t="e">
        <f>#REF!+#REF!+#REF!+#REF!+#REF!+#REF!</f>
        <v>#REF!</v>
      </c>
      <c r="E81" s="256" t="e">
        <f>#REF!+#REF!+#REF!+#REF!+#REF!+#REF!</f>
        <v>#REF!</v>
      </c>
      <c r="F81" s="256" t="e">
        <f>#REF!+#REF!+#REF!+#REF!+#REF!+#REF!</f>
        <v>#REF!</v>
      </c>
      <c r="G81" s="199"/>
      <c r="J81" s="95"/>
      <c r="K81" s="95"/>
      <c r="L81" s="50"/>
    </row>
    <row r="82" spans="1:12" x14ac:dyDescent="0.2">
      <c r="A82" s="152" t="s">
        <v>86</v>
      </c>
      <c r="B82" s="153" t="s">
        <v>87</v>
      </c>
      <c r="C82" s="256" t="e">
        <f>#REF!+#REF!+#REF!+#REF!+#REF!+#REF!</f>
        <v>#REF!</v>
      </c>
      <c r="D82" s="256" t="e">
        <f>#REF!+#REF!+#REF!+#REF!+#REF!+#REF!</f>
        <v>#REF!</v>
      </c>
      <c r="E82" s="256" t="e">
        <f>#REF!+#REF!+#REF!+#REF!+#REF!+#REF!</f>
        <v>#REF!</v>
      </c>
      <c r="F82" s="256" t="e">
        <f>#REF!+#REF!+#REF!+#REF!+#REF!+#REF!</f>
        <v>#REF!</v>
      </c>
      <c r="G82" s="199"/>
      <c r="J82" s="95"/>
      <c r="K82" s="95"/>
      <c r="L82" s="50"/>
    </row>
    <row r="83" spans="1:12" x14ac:dyDescent="0.2">
      <c r="A83" s="152" t="s">
        <v>88</v>
      </c>
      <c r="B83" s="153" t="s">
        <v>89</v>
      </c>
      <c r="C83" s="256" t="e">
        <f>#REF!+#REF!+#REF!+#REF!+#REF!+#REF!</f>
        <v>#REF!</v>
      </c>
      <c r="D83" s="256" t="e">
        <f>#REF!+#REF!+#REF!+#REF!+#REF!+#REF!</f>
        <v>#REF!</v>
      </c>
      <c r="E83" s="256" t="e">
        <f>#REF!+#REF!+#REF!+#REF!+#REF!+#REF!</f>
        <v>#REF!</v>
      </c>
      <c r="F83" s="256" t="e">
        <f>#REF!+#REF!+#REF!+#REF!+#REF!+#REF!</f>
        <v>#REF!</v>
      </c>
      <c r="G83" s="199"/>
      <c r="J83" s="95"/>
      <c r="K83" s="95"/>
      <c r="L83" s="50"/>
    </row>
    <row r="84" spans="1:12" x14ac:dyDescent="0.2">
      <c r="A84" s="149" t="s">
        <v>90</v>
      </c>
      <c r="B84" s="145" t="s">
        <v>91</v>
      </c>
      <c r="C84" s="148" t="e">
        <f>#REF!+#REF!+#REF!+#REF!+#REF!+#REF!</f>
        <v>#REF!</v>
      </c>
      <c r="D84" s="148" t="e">
        <f>#REF!+#REF!+#REF!+#REF!+#REF!+#REF!</f>
        <v>#REF!</v>
      </c>
      <c r="E84" s="148" t="e">
        <f>#REF!+#REF!+#REF!+#REF!+#REF!+#REF!</f>
        <v>#REF!</v>
      </c>
      <c r="F84" s="148" t="e">
        <f>#REF!+#REF!+#REF!+#REF!+#REF!+#REF!</f>
        <v>#REF!</v>
      </c>
      <c r="G84" s="150"/>
      <c r="J84" s="95"/>
      <c r="K84" s="50"/>
      <c r="L84" s="50"/>
    </row>
    <row r="85" spans="1:12" x14ac:dyDescent="0.2">
      <c r="A85" s="149" t="s">
        <v>287</v>
      </c>
      <c r="B85" s="145" t="s">
        <v>93</v>
      </c>
      <c r="C85" s="148" t="e">
        <f>#REF!+#REF!+#REF!+#REF!+#REF!+#REF!</f>
        <v>#REF!</v>
      </c>
      <c r="D85" s="148" t="e">
        <f>#REF!+#REF!+#REF!+#REF!+#REF!+#REF!</f>
        <v>#REF!</v>
      </c>
      <c r="E85" s="148" t="e">
        <f>#REF!+#REF!+#REF!+#REF!+#REF!+#REF!</f>
        <v>#REF!</v>
      </c>
      <c r="F85" s="148" t="e">
        <f>#REF!+#REF!+#REF!+#REF!+#REF!+#REF!</f>
        <v>#REF!</v>
      </c>
      <c r="G85" s="150"/>
      <c r="J85" s="221"/>
      <c r="K85" s="221"/>
      <c r="L85" s="218"/>
    </row>
    <row r="86" spans="1:12" x14ac:dyDescent="0.2">
      <c r="A86" s="152" t="s">
        <v>94</v>
      </c>
      <c r="B86" s="153" t="s">
        <v>95</v>
      </c>
      <c r="C86" s="256" t="e">
        <f>#REF!+#REF!+#REF!+#REF!+#REF!+#REF!</f>
        <v>#REF!</v>
      </c>
      <c r="D86" s="256" t="e">
        <f>#REF!+#REF!+#REF!+#REF!+#REF!+#REF!</f>
        <v>#REF!</v>
      </c>
      <c r="E86" s="256" t="e">
        <f>#REF!+#REF!+#REF!+#REF!+#REF!+#REF!</f>
        <v>#REF!</v>
      </c>
      <c r="F86" s="256" t="e">
        <f>#REF!+#REF!+#REF!+#REF!+#REF!+#REF!</f>
        <v>#REF!</v>
      </c>
      <c r="G86" s="199"/>
      <c r="J86" s="95"/>
      <c r="K86" s="95"/>
      <c r="L86" s="50"/>
    </row>
    <row r="87" spans="1:12" x14ac:dyDescent="0.2">
      <c r="A87" s="152" t="s">
        <v>96</v>
      </c>
      <c r="B87" s="153" t="s">
        <v>97</v>
      </c>
      <c r="C87" s="256" t="e">
        <f>#REF!+#REF!+#REF!+#REF!+#REF!+#REF!</f>
        <v>#REF!</v>
      </c>
      <c r="D87" s="259" t="e">
        <f>#REF!+#REF!+#REF!+#REF!+#REF!+#REF!</f>
        <v>#REF!</v>
      </c>
      <c r="E87" s="259" t="e">
        <f>#REF!+#REF!+#REF!+#REF!+#REF!+#REF!</f>
        <v>#REF!</v>
      </c>
      <c r="F87" s="256" t="e">
        <f>#REF!+#REF!+#REF!+#REF!+#REF!+#REF!</f>
        <v>#REF!</v>
      </c>
      <c r="G87" s="199"/>
      <c r="H87" s="154"/>
      <c r="J87" s="95"/>
      <c r="K87" s="95"/>
      <c r="L87" s="50"/>
    </row>
    <row r="88" spans="1:12" x14ac:dyDescent="0.2">
      <c r="A88" s="152" t="s">
        <v>98</v>
      </c>
      <c r="B88" s="153" t="s">
        <v>99</v>
      </c>
      <c r="C88" s="256" t="e">
        <f>#REF!+#REF!+#REF!+#REF!+#REF!+#REF!</f>
        <v>#REF!</v>
      </c>
      <c r="D88" s="256" t="e">
        <f>#REF!+#REF!+#REF!+#REF!+#REF!+#REF!</f>
        <v>#REF!</v>
      </c>
      <c r="E88" s="256" t="e">
        <f>#REF!+#REF!+#REF!+#REF!+#REF!+#REF!</f>
        <v>#REF!</v>
      </c>
      <c r="F88" s="256" t="e">
        <f>#REF!+#REF!+#REF!+#REF!+#REF!+#REF!</f>
        <v>#REF!</v>
      </c>
      <c r="G88" s="199"/>
      <c r="J88" s="95"/>
      <c r="K88" s="95"/>
      <c r="L88" s="50"/>
    </row>
    <row r="89" spans="1:12" x14ac:dyDescent="0.2">
      <c r="A89" s="152" t="s">
        <v>100</v>
      </c>
      <c r="B89" s="153" t="s">
        <v>101</v>
      </c>
      <c r="C89" s="256" t="e">
        <f>#REF!+#REF!+#REF!+#REF!+#REF!+#REF!</f>
        <v>#REF!</v>
      </c>
      <c r="D89" s="256" t="e">
        <f>#REF!+#REF!+#REF!+#REF!+#REF!+#REF!</f>
        <v>#REF!</v>
      </c>
      <c r="E89" s="256" t="e">
        <f>#REF!+#REF!+#REF!+#REF!+#REF!+#REF!</f>
        <v>#REF!</v>
      </c>
      <c r="F89" s="256" t="e">
        <f>#REF!+#REF!+#REF!+#REF!+#REF!+#REF!</f>
        <v>#REF!</v>
      </c>
      <c r="G89" s="199"/>
      <c r="J89" s="95"/>
      <c r="K89" s="95"/>
      <c r="L89" s="50"/>
    </row>
    <row r="90" spans="1:12" x14ac:dyDescent="0.2">
      <c r="A90" s="152" t="s">
        <v>102</v>
      </c>
      <c r="B90" s="153" t="s">
        <v>103</v>
      </c>
      <c r="C90" s="256" t="e">
        <f>#REF!+#REF!+#REF!+#REF!+#REF!+#REF!</f>
        <v>#REF!</v>
      </c>
      <c r="D90" s="256" t="e">
        <f>#REF!+#REF!+#REF!+#REF!+#REF!+#REF!</f>
        <v>#REF!</v>
      </c>
      <c r="E90" s="256" t="e">
        <f>#REF!+#REF!+#REF!+#REF!+#REF!+#REF!</f>
        <v>#REF!</v>
      </c>
      <c r="F90" s="256" t="e">
        <f>#REF!+#REF!+#REF!+#REF!+#REF!+#REF!</f>
        <v>#REF!</v>
      </c>
      <c r="G90" s="199"/>
      <c r="H90" s="154"/>
      <c r="J90" s="95"/>
      <c r="K90" s="95"/>
      <c r="L90" s="50"/>
    </row>
    <row r="91" spans="1:12" x14ac:dyDescent="0.2">
      <c r="A91" s="149" t="s">
        <v>104</v>
      </c>
      <c r="B91" s="145" t="s">
        <v>105</v>
      </c>
      <c r="C91" s="148" t="e">
        <f>#REF!+#REF!+#REF!+#REF!+#REF!+#REF!</f>
        <v>#REF!</v>
      </c>
      <c r="D91" s="148" t="e">
        <f>#REF!+#REF!+#REF!+#REF!+#REF!+#REF!</f>
        <v>#REF!</v>
      </c>
      <c r="E91" s="148" t="e">
        <f>#REF!+#REF!+#REF!+#REF!+#REF!+#REF!</f>
        <v>#REF!</v>
      </c>
      <c r="F91" s="148" t="e">
        <f>#REF!+#REF!+#REF!+#REF!+#REF!+#REF!</f>
        <v>#REF!</v>
      </c>
      <c r="G91" s="150"/>
      <c r="H91" s="181"/>
      <c r="J91" s="221"/>
      <c r="K91" s="221"/>
      <c r="L91" s="218"/>
    </row>
    <row r="92" spans="1:12" x14ac:dyDescent="0.2">
      <c r="A92" s="149" t="s">
        <v>106</v>
      </c>
      <c r="B92" s="145" t="s">
        <v>107</v>
      </c>
      <c r="C92" s="148" t="e">
        <f>#REF!+#REF!+#REF!+#REF!+#REF!+#REF!</f>
        <v>#REF!</v>
      </c>
      <c r="D92" s="148" t="e">
        <f>#REF!+#REF!+#REF!+#REF!+#REF!+#REF!</f>
        <v>#REF!</v>
      </c>
      <c r="E92" s="148" t="e">
        <f>#REF!+#REF!+#REF!+#REF!+#REF!+#REF!</f>
        <v>#REF!</v>
      </c>
      <c r="F92" s="148" t="e">
        <f>#REF!+#REF!+#REF!+#REF!+#REF!+#REF!</f>
        <v>#REF!</v>
      </c>
      <c r="G92" s="150"/>
      <c r="H92" s="181"/>
      <c r="J92" s="221"/>
      <c r="K92" s="221"/>
      <c r="L92" s="218"/>
    </row>
    <row r="93" spans="1:12" x14ac:dyDescent="0.2">
      <c r="A93" s="149" t="s">
        <v>108</v>
      </c>
      <c r="B93" s="145" t="s">
        <v>109</v>
      </c>
      <c r="C93" s="148" t="e">
        <f>#REF!+#REF!+#REF!+#REF!+#REF!+#REF!</f>
        <v>#REF!</v>
      </c>
      <c r="D93" s="148" t="e">
        <f>#REF!+#REF!+#REF!+#REF!+#REF!+#REF!</f>
        <v>#REF!</v>
      </c>
      <c r="E93" s="148" t="e">
        <f>#REF!+#REF!+#REF!+#REF!+#REF!+#REF!</f>
        <v>#REF!</v>
      </c>
      <c r="F93" s="148" t="e">
        <f>#REF!+#REF!+#REF!+#REF!+#REF!+#REF!</f>
        <v>#REF!</v>
      </c>
      <c r="G93" s="150"/>
      <c r="H93" s="181"/>
      <c r="J93" s="221"/>
      <c r="K93" s="221"/>
      <c r="L93" s="218"/>
    </row>
    <row r="94" spans="1:12" x14ac:dyDescent="0.2">
      <c r="A94" s="149" t="s">
        <v>110</v>
      </c>
      <c r="B94" s="145" t="s">
        <v>111</v>
      </c>
      <c r="C94" s="148" t="e">
        <f>#REF!+#REF!+#REF!+#REF!+#REF!+#REF!</f>
        <v>#REF!</v>
      </c>
      <c r="D94" s="148" t="e">
        <f>#REF!+#REF!+#REF!+#REF!+#REF!+#REF!</f>
        <v>#REF!</v>
      </c>
      <c r="E94" s="148" t="e">
        <f>#REF!+#REF!+#REF!+#REF!+#REF!+#REF!</f>
        <v>#REF!</v>
      </c>
      <c r="F94" s="148" t="e">
        <f>#REF!+#REF!+#REF!+#REF!+#REF!+#REF!</f>
        <v>#REF!</v>
      </c>
      <c r="G94" s="150"/>
      <c r="H94" s="181"/>
      <c r="J94" s="221"/>
      <c r="K94" s="221"/>
      <c r="L94" s="50"/>
    </row>
    <row r="95" spans="1:12" x14ac:dyDescent="0.2">
      <c r="A95" s="146" t="s">
        <v>188</v>
      </c>
      <c r="B95" s="147" t="s">
        <v>187</v>
      </c>
      <c r="C95" s="148" t="e">
        <f>#REF!+#REF!+#REF!+#REF!+#REF!+#REF!</f>
        <v>#REF!</v>
      </c>
      <c r="D95" s="148" t="e">
        <f>#REF!+#REF!+#REF!+#REF!+#REF!+#REF!</f>
        <v>#REF!</v>
      </c>
      <c r="E95" s="148" t="e">
        <f>#REF!+#REF!+#REF!+#REF!+#REF!+#REF!</f>
        <v>#REF!</v>
      </c>
      <c r="F95" s="148" t="e">
        <f>#REF!+#REF!+#REF!+#REF!+#REF!+#REF!</f>
        <v>#REF!</v>
      </c>
      <c r="G95" s="150"/>
      <c r="J95" s="224"/>
      <c r="K95" s="224"/>
      <c r="L95" s="201"/>
    </row>
    <row r="96" spans="1:12" hidden="1" x14ac:dyDescent="0.2">
      <c r="A96" s="149" t="s">
        <v>112</v>
      </c>
      <c r="B96" s="145" t="s">
        <v>113</v>
      </c>
      <c r="C96" s="148" t="e">
        <f>#REF!+#REF!+#REF!+#REF!+#REF!+#REF!</f>
        <v>#REF!</v>
      </c>
      <c r="D96" s="148" t="e">
        <f>#REF!+#REF!+#REF!+#REF!+#REF!+#REF!</f>
        <v>#REF!</v>
      </c>
      <c r="E96" s="148" t="e">
        <f>#REF!+#REF!+#REF!+#REF!+#REF!+#REF!</f>
        <v>#REF!</v>
      </c>
      <c r="F96" s="148" t="e">
        <f>#REF!+#REF!+#REF!+#REF!+#REF!+#REF!</f>
        <v>#REF!</v>
      </c>
      <c r="G96" s="150"/>
      <c r="J96" s="221"/>
      <c r="K96" s="221"/>
      <c r="L96" s="218"/>
    </row>
    <row r="97" spans="1:12" x14ac:dyDescent="0.2">
      <c r="A97" s="149" t="s">
        <v>114</v>
      </c>
      <c r="B97" s="145" t="s">
        <v>115</v>
      </c>
      <c r="C97" s="148" t="e">
        <f>#REF!+#REF!+#REF!+#REF!+#REF!+#REF!</f>
        <v>#REF!</v>
      </c>
      <c r="D97" s="148" t="e">
        <f>#REF!+#REF!+#REF!+#REF!+#REF!+#REF!</f>
        <v>#REF!</v>
      </c>
      <c r="E97" s="148" t="e">
        <f>#REF!+#REF!+#REF!+#REF!+#REF!+#REF!</f>
        <v>#REF!</v>
      </c>
      <c r="F97" s="148" t="e">
        <f>#REF!+#REF!+#REF!+#REF!+#REF!+#REF!</f>
        <v>#REF!</v>
      </c>
      <c r="G97" s="150"/>
      <c r="J97" s="221"/>
      <c r="K97" s="221"/>
      <c r="L97" s="218"/>
    </row>
    <row r="98" spans="1:12" x14ac:dyDescent="0.2">
      <c r="A98" s="146" t="s">
        <v>180</v>
      </c>
      <c r="B98" s="159" t="s">
        <v>178</v>
      </c>
      <c r="C98" s="148" t="e">
        <f>#REF!+#REF!+#REF!+#REF!+#REF!+#REF!</f>
        <v>#REF!</v>
      </c>
      <c r="D98" s="148" t="e">
        <f>#REF!+#REF!+#REF!+#REF!+#REF!+#REF!</f>
        <v>#REF!</v>
      </c>
      <c r="E98" s="148" t="e">
        <f>#REF!+#REF!+#REF!+#REF!+#REF!+#REF!</f>
        <v>#REF!</v>
      </c>
      <c r="F98" s="148" t="e">
        <f>#REF!+#REF!+#REF!+#REF!+#REF!+#REF!</f>
        <v>#REF!</v>
      </c>
      <c r="G98" s="150"/>
      <c r="J98" s="221"/>
      <c r="K98" s="221"/>
      <c r="L98" s="50"/>
    </row>
    <row r="99" spans="1:12" x14ac:dyDescent="0.2">
      <c r="A99" s="149" t="s">
        <v>116</v>
      </c>
      <c r="B99" s="145" t="s">
        <v>117</v>
      </c>
      <c r="C99" s="148" t="e">
        <f>#REF!+#REF!+#REF!+#REF!+#REF!+#REF!</f>
        <v>#REF!</v>
      </c>
      <c r="D99" s="148" t="e">
        <f>#REF!+#REF!+#REF!+#REF!+#REF!+#REF!</f>
        <v>#REF!</v>
      </c>
      <c r="E99" s="148" t="e">
        <f>#REF!+#REF!+#REF!+#REF!+#REF!+#REF!</f>
        <v>#REF!</v>
      </c>
      <c r="F99" s="148" t="e">
        <f>#REF!+#REF!+#REF!+#REF!+#REF!+#REF!</f>
        <v>#REF!</v>
      </c>
      <c r="G99" s="150"/>
      <c r="J99" s="221"/>
      <c r="K99" s="221"/>
      <c r="L99" s="50"/>
    </row>
    <row r="100" spans="1:12" hidden="1" x14ac:dyDescent="0.2">
      <c r="A100" s="149" t="s">
        <v>118</v>
      </c>
      <c r="B100" s="151" t="s">
        <v>119</v>
      </c>
      <c r="C100" s="148" t="e">
        <f>#REF!+#REF!+#REF!+#REF!+#REF!+#REF!</f>
        <v>#REF!</v>
      </c>
      <c r="D100" s="148" t="e">
        <f>#REF!+#REF!+#REF!+#REF!+#REF!+#REF!</f>
        <v>#REF!</v>
      </c>
      <c r="E100" s="148" t="e">
        <f>#REF!+#REF!+#REF!+#REF!+#REF!+#REF!</f>
        <v>#REF!</v>
      </c>
      <c r="F100" s="148" t="e">
        <f>#REF!+#REF!+#REF!+#REF!+#REF!+#REF!</f>
        <v>#REF!</v>
      </c>
      <c r="G100" s="150"/>
      <c r="J100" s="221"/>
      <c r="K100" s="221"/>
      <c r="L100" s="50"/>
    </row>
    <row r="101" spans="1:12" hidden="1" x14ac:dyDescent="0.2">
      <c r="A101" s="149" t="s">
        <v>120</v>
      </c>
      <c r="B101" s="151" t="s">
        <v>124</v>
      </c>
      <c r="C101" s="148" t="e">
        <f>#REF!+#REF!+#REF!+#REF!+#REF!+#REF!</f>
        <v>#REF!</v>
      </c>
      <c r="D101" s="148" t="e">
        <f>#REF!+#REF!+#REF!+#REF!+#REF!+#REF!</f>
        <v>#REF!</v>
      </c>
      <c r="E101" s="148" t="e">
        <f>#REF!+#REF!+#REF!+#REF!+#REF!+#REF!</f>
        <v>#REF!</v>
      </c>
      <c r="F101" s="148" t="e">
        <f>#REF!+#REF!+#REF!+#REF!+#REF!+#REF!</f>
        <v>#REF!</v>
      </c>
      <c r="G101" s="150"/>
      <c r="J101" s="221"/>
      <c r="K101" s="221"/>
      <c r="L101" s="50"/>
    </row>
    <row r="102" spans="1:12" x14ac:dyDescent="0.2">
      <c r="A102" s="160"/>
      <c r="B102" s="147" t="s">
        <v>181</v>
      </c>
      <c r="C102" s="148" t="e">
        <f>#REF!+#REF!+#REF!+#REF!+#REF!+#REF!</f>
        <v>#REF!</v>
      </c>
      <c r="D102" s="148" t="e">
        <f>#REF!+#REF!+#REF!+#REF!+#REF!+#REF!</f>
        <v>#REF!</v>
      </c>
      <c r="E102" s="148" t="e">
        <f>#REF!+#REF!+#REF!+#REF!+#REF!+#REF!</f>
        <v>#REF!</v>
      </c>
      <c r="F102" s="148" t="e">
        <f>#REF!+#REF!+#REF!+#REF!+#REF!+#REF!</f>
        <v>#REF!</v>
      </c>
      <c r="G102" s="150"/>
      <c r="J102" s="224"/>
      <c r="K102" s="224"/>
      <c r="L102" s="201"/>
    </row>
    <row r="103" spans="1:12" x14ac:dyDescent="0.2">
      <c r="A103" s="149" t="s">
        <v>125</v>
      </c>
      <c r="B103" s="145" t="s">
        <v>126</v>
      </c>
      <c r="C103" s="148" t="e">
        <f>#REF!+#REF!+#REF!+#REF!+#REF!+#REF!</f>
        <v>#REF!</v>
      </c>
      <c r="D103" s="148" t="e">
        <f>#REF!+#REF!+#REF!+#REF!+#REF!+#REF!</f>
        <v>#REF!</v>
      </c>
      <c r="E103" s="148" t="e">
        <f>#REF!+#REF!+#REF!+#REF!+#REF!+#REF!</f>
        <v>#REF!</v>
      </c>
      <c r="F103" s="148" t="e">
        <f>#REF!+#REF!+#REF!+#REF!+#REF!+#REF!</f>
        <v>#REF!</v>
      </c>
      <c r="G103" s="150"/>
      <c r="J103" s="221"/>
      <c r="K103" s="221"/>
      <c r="L103" s="218"/>
    </row>
    <row r="104" spans="1:12" x14ac:dyDescent="0.2">
      <c r="A104" s="144"/>
      <c r="B104" s="144"/>
      <c r="C104" s="148" t="e">
        <f>#REF!+#REF!+#REF!+#REF!+#REF!+#REF!</f>
        <v>#REF!</v>
      </c>
      <c r="D104" s="148" t="e">
        <f>#REF!+#REF!+#REF!+#REF!+#REF!+#REF!</f>
        <v>#REF!</v>
      </c>
      <c r="E104" s="148" t="e">
        <f>#REF!+#REF!+#REF!+#REF!+#REF!+#REF!</f>
        <v>#REF!</v>
      </c>
      <c r="F104" s="148" t="e">
        <f>#REF!+#REF!+#REF!+#REF!+#REF!+#REF!</f>
        <v>#REF!</v>
      </c>
      <c r="G104" s="150"/>
      <c r="J104" s="95"/>
      <c r="K104" s="95"/>
      <c r="L104" s="50"/>
    </row>
    <row r="105" spans="1:12" x14ac:dyDescent="0.2">
      <c r="A105" s="162"/>
      <c r="B105" s="163" t="s">
        <v>127</v>
      </c>
      <c r="C105" s="257" t="e">
        <f>#REF!+#REF!+#REF!+#REF!+#REF!+#REF!</f>
        <v>#REF!</v>
      </c>
      <c r="D105" s="257" t="e">
        <f>#REF!+#REF!+#REF!+#REF!+#REF!+#REF!</f>
        <v>#REF!</v>
      </c>
      <c r="E105" s="257" t="e">
        <f>#REF!+#REF!+#REF!+#REF!+#REF!+#REF!</f>
        <v>#REF!</v>
      </c>
      <c r="F105" s="257" t="e">
        <f>#REF!+#REF!+#REF!+#REF!+#REF!+#REF!</f>
        <v>#REF!</v>
      </c>
      <c r="G105" s="183"/>
      <c r="J105" s="222"/>
      <c r="K105" s="222"/>
      <c r="L105" s="230"/>
    </row>
    <row r="106" spans="1:12" x14ac:dyDescent="0.2">
      <c r="A106" s="162"/>
      <c r="B106" s="163" t="s">
        <v>193</v>
      </c>
      <c r="C106" s="148" t="e">
        <f>#REF!+#REF!+#REF!+#REF!+#REF!+#REF!</f>
        <v>#REF!</v>
      </c>
      <c r="D106" s="148" t="e">
        <f>#REF!+#REF!+#REF!+#REF!+#REF!+#REF!</f>
        <v>#REF!</v>
      </c>
      <c r="E106" s="67" t="e">
        <f>+D105+F105</f>
        <v>#REF!</v>
      </c>
      <c r="F106" s="196" t="s">
        <v>230</v>
      </c>
      <c r="G106" s="190"/>
      <c r="H106" s="193"/>
      <c r="J106" s="222"/>
      <c r="K106" s="50"/>
      <c r="L106" s="50"/>
    </row>
    <row r="107" spans="1:12" x14ac:dyDescent="0.2">
      <c r="A107" s="162"/>
      <c r="B107" s="163"/>
      <c r="C107" s="148" t="e">
        <f>#REF!+#REF!+#REF!+#REF!+#REF!+#REF!</f>
        <v>#REF!</v>
      </c>
      <c r="D107" s="148" t="e">
        <f>#REF!+#REF!+#REF!+#REF!+#REF!+#REF!</f>
        <v>#REF!</v>
      </c>
      <c r="E107" s="67" t="e">
        <f>-E106+E105</f>
        <v>#REF!</v>
      </c>
      <c r="F107" s="59" t="s">
        <v>231</v>
      </c>
      <c r="G107" s="118"/>
      <c r="J107" s="95"/>
      <c r="K107" s="50"/>
      <c r="L107" s="50"/>
    </row>
    <row r="108" spans="1:12" x14ac:dyDescent="0.2">
      <c r="A108" s="165"/>
      <c r="B108" s="145" t="s">
        <v>128</v>
      </c>
      <c r="C108" s="258" t="e">
        <f>#REF!+#REF!+#REF!+#REF!+#REF!+#REF!</f>
        <v>#REF!</v>
      </c>
      <c r="D108" s="258" t="e">
        <f>#REF!+#REF!+#REF!+#REF!+#REF!+#REF!</f>
        <v>#REF!</v>
      </c>
      <c r="E108" s="258" t="e">
        <f>#REF!+#REF!+#REF!+#REF!+#REF!+#REF!</f>
        <v>#REF!</v>
      </c>
      <c r="F108" s="258" t="e">
        <f>#REF!+#REF!+#REF!+#REF!+#REF!+#REF!</f>
        <v>#REF!</v>
      </c>
      <c r="G108" s="150"/>
      <c r="H108" s="185"/>
      <c r="J108" s="221"/>
      <c r="K108" s="221"/>
      <c r="L108" s="218"/>
    </row>
    <row r="109" spans="1:12" x14ac:dyDescent="0.2">
      <c r="A109" s="165" t="s">
        <v>155</v>
      </c>
      <c r="B109" s="166" t="s">
        <v>129</v>
      </c>
      <c r="C109" s="148" t="e">
        <f>#REF!+#REF!+#REF!+#REF!+#REF!+#REF!</f>
        <v>#REF!</v>
      </c>
      <c r="D109" s="148" t="e">
        <f>#REF!+#REF!+#REF!+#REF!+#REF!+#REF!</f>
        <v>#REF!</v>
      </c>
      <c r="E109" s="148" t="e">
        <f>#REF!+#REF!+#REF!+#REF!+#REF!+#REF!</f>
        <v>#REF!</v>
      </c>
      <c r="F109" s="148" t="e">
        <f>#REF!+#REF!+#REF!+#REF!+#REF!+#REF!</f>
        <v>#REF!</v>
      </c>
      <c r="G109" s="161"/>
      <c r="J109" s="224"/>
      <c r="K109" s="224"/>
      <c r="L109" s="201"/>
    </row>
    <row r="110" spans="1:12" hidden="1" x14ac:dyDescent="0.2">
      <c r="A110" s="152" t="s">
        <v>158</v>
      </c>
      <c r="B110" s="153" t="s">
        <v>165</v>
      </c>
      <c r="C110" s="256" t="e">
        <f>#REF!+#REF!+#REF!+#REF!+#REF!+#REF!</f>
        <v>#REF!</v>
      </c>
      <c r="D110" s="256" t="e">
        <f>#REF!+#REF!+#REF!+#REF!+#REF!+#REF!</f>
        <v>#REF!</v>
      </c>
      <c r="E110" s="256" t="e">
        <f>#REF!+#REF!+#REF!+#REF!+#REF!+#REF!</f>
        <v>#REF!</v>
      </c>
      <c r="F110" s="256" t="e">
        <f>#REF!+#REF!+#REF!+#REF!+#REF!+#REF!</f>
        <v>#REF!</v>
      </c>
      <c r="G110" s="199"/>
      <c r="J110" s="228"/>
      <c r="K110" s="228"/>
      <c r="L110" s="50"/>
    </row>
    <row r="111" spans="1:12" hidden="1" x14ac:dyDescent="0.2">
      <c r="A111" s="152" t="s">
        <v>159</v>
      </c>
      <c r="B111" s="153" t="s">
        <v>166</v>
      </c>
      <c r="C111" s="256" t="e">
        <f>#REF!+#REF!+#REF!+#REF!+#REF!+#REF!</f>
        <v>#REF!</v>
      </c>
      <c r="D111" s="256" t="e">
        <f>#REF!+#REF!+#REF!+#REF!+#REF!+#REF!</f>
        <v>#REF!</v>
      </c>
      <c r="E111" s="256" t="e">
        <f>#REF!+#REF!+#REF!+#REF!+#REF!+#REF!</f>
        <v>#REF!</v>
      </c>
      <c r="F111" s="256" t="e">
        <f>#REF!+#REF!+#REF!+#REF!+#REF!+#REF!</f>
        <v>#REF!</v>
      </c>
      <c r="G111" s="199"/>
      <c r="J111" s="228"/>
      <c r="K111" s="228"/>
      <c r="L111" s="50"/>
    </row>
    <row r="112" spans="1:12" hidden="1" x14ac:dyDescent="0.2">
      <c r="A112" s="152" t="s">
        <v>160</v>
      </c>
      <c r="B112" s="153" t="s">
        <v>130</v>
      </c>
      <c r="C112" s="256" t="e">
        <f>#REF!+#REF!+#REF!+#REF!+#REF!+#REF!</f>
        <v>#REF!</v>
      </c>
      <c r="D112" s="256" t="e">
        <f>#REF!+#REF!+#REF!+#REF!+#REF!+#REF!</f>
        <v>#REF!</v>
      </c>
      <c r="E112" s="256" t="e">
        <f>#REF!+#REF!+#REF!+#REF!+#REF!+#REF!</f>
        <v>#REF!</v>
      </c>
      <c r="F112" s="256" t="e">
        <f>#REF!+#REF!+#REF!+#REF!+#REF!+#REF!</f>
        <v>#REF!</v>
      </c>
      <c r="G112" s="199"/>
      <c r="J112" s="228"/>
      <c r="K112" s="228"/>
      <c r="L112" s="50"/>
    </row>
    <row r="113" spans="1:12" x14ac:dyDescent="0.2">
      <c r="A113" s="152" t="s">
        <v>161</v>
      </c>
      <c r="B113" s="153" t="s">
        <v>131</v>
      </c>
      <c r="C113" s="256" t="e">
        <f>#REF!+#REF!+#REF!+#REF!+#REF!+#REF!</f>
        <v>#REF!</v>
      </c>
      <c r="D113" s="256" t="e">
        <f>#REF!+#REF!+#REF!+#REF!+#REF!+#REF!</f>
        <v>#REF!</v>
      </c>
      <c r="E113" s="256" t="e">
        <f>#REF!+#REF!+#REF!+#REF!+#REF!+#REF!</f>
        <v>#REF!</v>
      </c>
      <c r="F113" s="256" t="e">
        <f>#REF!+#REF!+#REF!+#REF!+#REF!+#REF!</f>
        <v>#REF!</v>
      </c>
      <c r="G113" s="199"/>
      <c r="J113" s="228"/>
      <c r="K113" s="228"/>
      <c r="L113" s="50"/>
    </row>
    <row r="114" spans="1:12" x14ac:dyDescent="0.2">
      <c r="A114" s="152" t="s">
        <v>163</v>
      </c>
      <c r="B114" s="153" t="s">
        <v>198</v>
      </c>
      <c r="C114" s="256" t="e">
        <f>#REF!+#REF!+#REF!+#REF!+#REF!+#REF!</f>
        <v>#REF!</v>
      </c>
      <c r="D114" s="256" t="e">
        <f>#REF!+#REF!+#REF!+#REF!+#REF!+#REF!</f>
        <v>#REF!</v>
      </c>
      <c r="E114" s="256" t="e">
        <f>#REF!+#REF!+#REF!+#REF!+#REF!+#REF!</f>
        <v>#REF!</v>
      </c>
      <c r="F114" s="256" t="e">
        <f>#REF!+#REF!+#REF!+#REF!+#REF!+#REF!</f>
        <v>#REF!</v>
      </c>
      <c r="G114" s="199"/>
      <c r="J114" s="228"/>
      <c r="K114" s="228"/>
      <c r="L114" s="50"/>
    </row>
    <row r="115" spans="1:12" x14ac:dyDescent="0.2">
      <c r="A115" s="152" t="s">
        <v>164</v>
      </c>
      <c r="B115" s="153" t="s">
        <v>168</v>
      </c>
      <c r="C115" s="256" t="e">
        <f>#REF!+#REF!+#REF!+#REF!+#REF!+#REF!</f>
        <v>#REF!</v>
      </c>
      <c r="D115" s="256" t="e">
        <f>#REF!+#REF!+#REF!+#REF!+#REF!+#REF!</f>
        <v>#REF!</v>
      </c>
      <c r="E115" s="256" t="e">
        <f>#REF!+#REF!+#REF!+#REF!+#REF!+#REF!</f>
        <v>#REF!</v>
      </c>
      <c r="F115" s="256" t="e">
        <f>#REF!+#REF!+#REF!+#REF!+#REF!+#REF!</f>
        <v>#REF!</v>
      </c>
      <c r="G115" s="199"/>
      <c r="J115" s="228"/>
      <c r="K115" s="228"/>
      <c r="L115" s="50"/>
    </row>
    <row r="116" spans="1:12" x14ac:dyDescent="0.2">
      <c r="A116" s="152" t="s">
        <v>162</v>
      </c>
      <c r="B116" s="153" t="s">
        <v>175</v>
      </c>
      <c r="C116" s="256" t="e">
        <f>#REF!+#REF!+#REF!+#REF!+#REF!+#REF!</f>
        <v>#REF!</v>
      </c>
      <c r="D116" s="256" t="e">
        <f>#REF!+#REF!+#REF!+#REF!+#REF!+#REF!</f>
        <v>#REF!</v>
      </c>
      <c r="E116" s="256" t="e">
        <f>#REF!+#REF!+#REF!+#REF!+#REF!+#REF!</f>
        <v>#REF!</v>
      </c>
      <c r="F116" s="256" t="e">
        <f>#REF!+#REF!+#REF!+#REF!+#REF!+#REF!</f>
        <v>#REF!</v>
      </c>
      <c r="G116" s="199"/>
      <c r="J116" s="228"/>
      <c r="K116" s="228"/>
      <c r="L116" s="50"/>
    </row>
    <row r="117" spans="1:12" x14ac:dyDescent="0.2">
      <c r="A117" s="165" t="s">
        <v>156</v>
      </c>
      <c r="B117" s="166" t="s">
        <v>132</v>
      </c>
      <c r="C117" s="148" t="e">
        <f>#REF!+#REF!+#REF!+#REF!+#REF!+#REF!</f>
        <v>#REF!</v>
      </c>
      <c r="D117" s="148" t="e">
        <f>#REF!+#REF!+#REF!+#REF!+#REF!+#REF!</f>
        <v>#REF!</v>
      </c>
      <c r="E117" s="148" t="e">
        <f>#REF!+#REF!+#REF!+#REF!+#REF!+#REF!</f>
        <v>#REF!</v>
      </c>
      <c r="F117" s="148" t="e">
        <f>#REF!+#REF!+#REF!+#REF!+#REF!+#REF!</f>
        <v>#REF!</v>
      </c>
      <c r="G117" s="161"/>
      <c r="J117" s="224"/>
      <c r="K117" s="224"/>
      <c r="L117" s="224"/>
    </row>
    <row r="118" spans="1:12" x14ac:dyDescent="0.2">
      <c r="A118" s="152" t="s">
        <v>172</v>
      </c>
      <c r="B118" s="153" t="s">
        <v>137</v>
      </c>
      <c r="C118" s="256" t="e">
        <f>#REF!+#REF!+#REF!+#REF!+#REF!+#REF!</f>
        <v>#REF!</v>
      </c>
      <c r="D118" s="256" t="e">
        <f>#REF!+#REF!+#REF!+#REF!+#REF!+#REF!</f>
        <v>#REF!</v>
      </c>
      <c r="E118" s="256" t="e">
        <f>#REF!+#REF!+#REF!+#REF!+#REF!+#REF!</f>
        <v>#REF!</v>
      </c>
      <c r="F118" s="256" t="e">
        <f>#REF!+#REF!+#REF!+#REF!+#REF!+#REF!</f>
        <v>#REF!</v>
      </c>
      <c r="G118" s="199"/>
      <c r="J118" s="228"/>
      <c r="K118" s="228"/>
      <c r="L118" s="50"/>
    </row>
    <row r="119" spans="1:12" x14ac:dyDescent="0.2">
      <c r="A119" s="152" t="s">
        <v>172</v>
      </c>
      <c r="B119" s="153" t="s">
        <v>134</v>
      </c>
      <c r="C119" s="256" t="e">
        <f>#REF!+#REF!+#REF!+#REF!+#REF!+#REF!</f>
        <v>#REF!</v>
      </c>
      <c r="D119" s="256" t="e">
        <f>#REF!+#REF!+#REF!+#REF!+#REF!+#REF!</f>
        <v>#REF!</v>
      </c>
      <c r="E119" s="256" t="e">
        <f>#REF!+#REF!+#REF!+#REF!+#REF!+#REF!</f>
        <v>#REF!</v>
      </c>
      <c r="F119" s="256" t="e">
        <f>#REF!+#REF!+#REF!+#REF!+#REF!+#REF!</f>
        <v>#REF!</v>
      </c>
      <c r="G119" s="199"/>
      <c r="J119" s="228"/>
      <c r="K119" s="228"/>
      <c r="L119" s="50"/>
    </row>
    <row r="120" spans="1:12" x14ac:dyDescent="0.2">
      <c r="A120" s="152" t="s">
        <v>172</v>
      </c>
      <c r="B120" s="153" t="s">
        <v>194</v>
      </c>
      <c r="C120" s="256" t="e">
        <f>#REF!+#REF!+#REF!+#REF!+#REF!+#REF!</f>
        <v>#REF!</v>
      </c>
      <c r="D120" s="256" t="e">
        <f>#REF!+#REF!+#REF!+#REF!+#REF!+#REF!</f>
        <v>#REF!</v>
      </c>
      <c r="E120" s="256" t="e">
        <f>#REF!+#REF!+#REF!+#REF!+#REF!+#REF!</f>
        <v>#REF!</v>
      </c>
      <c r="F120" s="256" t="e">
        <f>#REF!+#REF!+#REF!+#REF!+#REF!+#REF!</f>
        <v>#REF!</v>
      </c>
      <c r="G120" s="199"/>
      <c r="J120" s="228"/>
      <c r="K120" s="228"/>
      <c r="L120" s="50"/>
    </row>
    <row r="121" spans="1:12" x14ac:dyDescent="0.2">
      <c r="A121" s="152" t="s">
        <v>172</v>
      </c>
      <c r="B121" s="153" t="s">
        <v>135</v>
      </c>
      <c r="C121" s="256" t="e">
        <f>#REF!+#REF!+#REF!+#REF!+#REF!+#REF!</f>
        <v>#REF!</v>
      </c>
      <c r="D121" s="256" t="e">
        <f>#REF!+#REF!+#REF!+#REF!+#REF!+#REF!</f>
        <v>#REF!</v>
      </c>
      <c r="E121" s="256" t="e">
        <f>#REF!+#REF!+#REF!+#REF!+#REF!+#REF!</f>
        <v>#REF!</v>
      </c>
      <c r="F121" s="256" t="e">
        <f>#REF!+#REF!+#REF!+#REF!+#REF!+#REF!</f>
        <v>#REF!</v>
      </c>
      <c r="G121" s="199"/>
      <c r="J121" s="228"/>
      <c r="K121" s="228"/>
      <c r="L121" s="50"/>
    </row>
    <row r="122" spans="1:12" x14ac:dyDescent="0.2">
      <c r="A122" s="152" t="s">
        <v>171</v>
      </c>
      <c r="B122" s="153" t="s">
        <v>133</v>
      </c>
      <c r="C122" s="256" t="e">
        <f>#REF!+#REF!+#REF!+#REF!+#REF!+#REF!</f>
        <v>#REF!</v>
      </c>
      <c r="D122" s="256" t="e">
        <f>#REF!+#REF!+#REF!+#REF!+#REF!+#REF!</f>
        <v>#REF!</v>
      </c>
      <c r="E122" s="256" t="e">
        <f>#REF!+#REF!+#REF!+#REF!+#REF!+#REF!</f>
        <v>#REF!</v>
      </c>
      <c r="F122" s="256" t="e">
        <f>#REF!+#REF!+#REF!+#REF!+#REF!+#REF!</f>
        <v>#REF!</v>
      </c>
      <c r="G122" s="199"/>
      <c r="J122" s="228"/>
      <c r="K122" s="228"/>
      <c r="L122" s="50"/>
    </row>
    <row r="123" spans="1:12" x14ac:dyDescent="0.2">
      <c r="A123" s="152" t="s">
        <v>173</v>
      </c>
      <c r="B123" s="153" t="s">
        <v>154</v>
      </c>
      <c r="C123" s="256" t="e">
        <f>#REF!+#REF!+#REF!+#REF!+#REF!+#REF!</f>
        <v>#REF!</v>
      </c>
      <c r="D123" s="256" t="e">
        <f>#REF!+#REF!+#REF!+#REF!+#REF!+#REF!</f>
        <v>#REF!</v>
      </c>
      <c r="E123" s="256" t="e">
        <f>#REF!+#REF!+#REF!+#REF!+#REF!+#REF!</f>
        <v>#REF!</v>
      </c>
      <c r="F123" s="256" t="e">
        <f>#REF!+#REF!+#REF!+#REF!+#REF!+#REF!</f>
        <v>#REF!</v>
      </c>
      <c r="G123" s="199"/>
      <c r="J123" s="228"/>
      <c r="K123" s="228"/>
      <c r="L123" s="50"/>
    </row>
    <row r="124" spans="1:12" x14ac:dyDescent="0.2">
      <c r="A124" s="152" t="s">
        <v>173</v>
      </c>
      <c r="B124" s="153" t="s">
        <v>149</v>
      </c>
      <c r="C124" s="256" t="e">
        <f>#REF!+#REF!+#REF!+#REF!+#REF!+#REF!</f>
        <v>#REF!</v>
      </c>
      <c r="D124" s="256" t="e">
        <f>#REF!+#REF!+#REF!+#REF!+#REF!+#REF!</f>
        <v>#REF!</v>
      </c>
      <c r="E124" s="256" t="e">
        <f>#REF!+#REF!+#REF!+#REF!+#REF!+#REF!</f>
        <v>#REF!</v>
      </c>
      <c r="F124" s="256" t="e">
        <f>#REF!+#REF!+#REF!+#REF!+#REF!+#REF!</f>
        <v>#REF!</v>
      </c>
      <c r="G124" s="199"/>
      <c r="J124" s="228"/>
      <c r="K124" s="228"/>
      <c r="L124" s="50"/>
    </row>
    <row r="125" spans="1:12" x14ac:dyDescent="0.2">
      <c r="A125" s="152" t="s">
        <v>173</v>
      </c>
      <c r="B125" s="167" t="s">
        <v>195</v>
      </c>
      <c r="C125" s="256" t="e">
        <f>#REF!+#REF!+#REF!+#REF!+#REF!+#REF!</f>
        <v>#REF!</v>
      </c>
      <c r="D125" s="256" t="e">
        <f>#REF!+#REF!+#REF!+#REF!+#REF!+#REF!</f>
        <v>#REF!</v>
      </c>
      <c r="E125" s="256" t="e">
        <f>#REF!+#REF!+#REF!+#REF!+#REF!+#REF!</f>
        <v>#REF!</v>
      </c>
      <c r="F125" s="256" t="e">
        <f>#REF!+#REF!+#REF!+#REF!+#REF!+#REF!</f>
        <v>#REF!</v>
      </c>
      <c r="G125" s="199"/>
      <c r="J125" s="228"/>
      <c r="K125" s="228"/>
      <c r="L125" s="50"/>
    </row>
    <row r="126" spans="1:12" x14ac:dyDescent="0.2">
      <c r="A126" s="152" t="s">
        <v>174</v>
      </c>
      <c r="B126" s="153" t="s">
        <v>136</v>
      </c>
      <c r="C126" s="256" t="e">
        <f>#REF!+#REF!+#REF!+#REF!+#REF!+#REF!</f>
        <v>#REF!</v>
      </c>
      <c r="D126" s="256" t="e">
        <f>#REF!+#REF!+#REF!+#REF!+#REF!+#REF!</f>
        <v>#REF!</v>
      </c>
      <c r="E126" s="256" t="e">
        <f>#REF!+#REF!+#REF!+#REF!+#REF!+#REF!</f>
        <v>#REF!</v>
      </c>
      <c r="F126" s="256" t="e">
        <f>#REF!+#REF!+#REF!+#REF!+#REF!+#REF!</f>
        <v>#REF!</v>
      </c>
      <c r="G126" s="199"/>
      <c r="J126" s="228"/>
      <c r="K126" s="228"/>
      <c r="L126" s="50"/>
    </row>
    <row r="127" spans="1:12" x14ac:dyDescent="0.2">
      <c r="A127" s="153" t="s">
        <v>174</v>
      </c>
      <c r="B127" s="153" t="s">
        <v>197</v>
      </c>
      <c r="C127" s="256" t="e">
        <f>#REF!+#REF!+#REF!+#REF!+#REF!+#REF!</f>
        <v>#REF!</v>
      </c>
      <c r="D127" s="256" t="e">
        <f>#REF!+#REF!+#REF!+#REF!+#REF!+#REF!</f>
        <v>#REF!</v>
      </c>
      <c r="E127" s="256" t="e">
        <f>#REF!+#REF!+#REF!+#REF!+#REF!+#REF!</f>
        <v>#REF!</v>
      </c>
      <c r="F127" s="256" t="e">
        <f>#REF!+#REF!+#REF!+#REF!+#REF!+#REF!</f>
        <v>#REF!</v>
      </c>
      <c r="G127" s="199"/>
      <c r="J127" s="228"/>
      <c r="K127" s="228"/>
      <c r="L127" s="50"/>
    </row>
    <row r="128" spans="1:12" x14ac:dyDescent="0.2">
      <c r="A128" s="152" t="s">
        <v>196</v>
      </c>
      <c r="B128" s="153" t="s">
        <v>191</v>
      </c>
      <c r="C128" s="256" t="e">
        <f>#REF!+#REF!+#REF!+#REF!+#REF!+#REF!</f>
        <v>#REF!</v>
      </c>
      <c r="D128" s="256" t="e">
        <f>#REF!+#REF!+#REF!+#REF!+#REF!+#REF!</f>
        <v>#REF!</v>
      </c>
      <c r="E128" s="256" t="e">
        <f>#REF!+#REF!+#REF!+#REF!+#REF!+#REF!</f>
        <v>#REF!</v>
      </c>
      <c r="F128" s="256" t="e">
        <f>#REF!+#REF!+#REF!+#REF!+#REF!+#REF!</f>
        <v>#REF!</v>
      </c>
      <c r="G128" s="199"/>
      <c r="J128" s="228"/>
      <c r="K128" s="228"/>
      <c r="L128" s="50"/>
    </row>
    <row r="129" spans="1:12" x14ac:dyDescent="0.2">
      <c r="A129" s="152" t="s">
        <v>196</v>
      </c>
      <c r="B129" s="186" t="s">
        <v>192</v>
      </c>
      <c r="C129" s="256" t="e">
        <f>#REF!+#REF!+#REF!+#REF!+#REF!+#REF!</f>
        <v>#REF!</v>
      </c>
      <c r="D129" s="256" t="e">
        <f>#REF!+#REF!+#REF!+#REF!+#REF!+#REF!</f>
        <v>#REF!</v>
      </c>
      <c r="E129" s="256" t="e">
        <f>#REF!+#REF!+#REF!+#REF!+#REF!+#REF!</f>
        <v>#REF!</v>
      </c>
      <c r="F129" s="256" t="e">
        <f>#REF!+#REF!+#REF!+#REF!+#REF!+#REF!</f>
        <v>#REF!</v>
      </c>
      <c r="G129" s="199"/>
      <c r="J129" s="228"/>
      <c r="K129" s="228"/>
      <c r="L129" s="50"/>
    </row>
    <row r="130" spans="1:12" x14ac:dyDescent="0.2">
      <c r="A130" s="152"/>
      <c r="B130" s="153"/>
      <c r="C130" s="256" t="e">
        <f>#REF!+#REF!+#REF!+#REF!+#REF!+#REF!</f>
        <v>#REF!</v>
      </c>
      <c r="D130" s="256" t="e">
        <f>#REF!+#REF!+#REF!+#REF!+#REF!+#REF!</f>
        <v>#REF!</v>
      </c>
      <c r="E130" s="256" t="e">
        <f>#REF!+#REF!+#REF!+#REF!+#REF!+#REF!</f>
        <v>#REF!</v>
      </c>
      <c r="F130" s="256" t="e">
        <f>#REF!+#REF!+#REF!+#REF!+#REF!+#REF!</f>
        <v>#REF!</v>
      </c>
      <c r="G130" s="199"/>
      <c r="J130" s="228"/>
      <c r="K130" s="228"/>
      <c r="L130" s="50"/>
    </row>
    <row r="131" spans="1:12" x14ac:dyDescent="0.2">
      <c r="A131" s="152"/>
      <c r="B131" s="153"/>
      <c r="C131" s="256" t="e">
        <f>#REF!+#REF!+#REF!+#REF!+#REF!+#REF!</f>
        <v>#REF!</v>
      </c>
      <c r="D131" s="256" t="e">
        <f>#REF!+#REF!+#REF!+#REF!+#REF!+#REF!</f>
        <v>#REF!</v>
      </c>
      <c r="E131" s="256" t="e">
        <f>#REF!+#REF!+#REF!+#REF!+#REF!+#REF!</f>
        <v>#REF!</v>
      </c>
      <c r="F131" s="256" t="e">
        <f>#REF!+#REF!+#REF!+#REF!+#REF!+#REF!</f>
        <v>#REF!</v>
      </c>
      <c r="G131" s="199"/>
      <c r="J131" s="228"/>
      <c r="K131" s="228"/>
      <c r="L131" s="50"/>
    </row>
    <row r="132" spans="1:12" x14ac:dyDescent="0.2">
      <c r="A132" s="152"/>
      <c r="B132" s="153"/>
      <c r="C132" s="256" t="e">
        <f>#REF!+#REF!+#REF!+#REF!+#REF!+#REF!</f>
        <v>#REF!</v>
      </c>
      <c r="D132" s="256" t="e">
        <f>#REF!+#REF!+#REF!+#REF!+#REF!+#REF!</f>
        <v>#REF!</v>
      </c>
      <c r="E132" s="256" t="e">
        <f>#REF!+#REF!+#REF!+#REF!+#REF!+#REF!</f>
        <v>#REF!</v>
      </c>
      <c r="F132" s="256" t="e">
        <f>#REF!+#REF!+#REF!+#REF!+#REF!+#REF!</f>
        <v>#REF!</v>
      </c>
      <c r="G132" s="199"/>
      <c r="J132" s="228"/>
      <c r="K132" s="228"/>
      <c r="L132" s="50"/>
    </row>
    <row r="133" spans="1:12" x14ac:dyDescent="0.2">
      <c r="A133" s="165" t="s">
        <v>157</v>
      </c>
      <c r="B133" s="166" t="s">
        <v>150</v>
      </c>
      <c r="C133" s="148" t="e">
        <f>#REF!+#REF!+#REF!+#REF!+#REF!+#REF!</f>
        <v>#REF!</v>
      </c>
      <c r="D133" s="148" t="e">
        <f>#REF!+#REF!+#REF!+#REF!+#REF!+#REF!</f>
        <v>#REF!</v>
      </c>
      <c r="E133" s="148" t="e">
        <f>#REF!+#REF!+#REF!+#REF!+#REF!+#REF!</f>
        <v>#REF!</v>
      </c>
      <c r="F133" s="148" t="e">
        <f>#REF!+#REF!+#REF!+#REF!+#REF!+#REF!</f>
        <v>#REF!</v>
      </c>
      <c r="G133" s="161"/>
      <c r="J133" s="224"/>
      <c r="K133" s="224"/>
      <c r="L133" s="201"/>
    </row>
    <row r="134" spans="1:12" x14ac:dyDescent="0.2">
      <c r="A134" s="152" t="s">
        <v>169</v>
      </c>
      <c r="B134" s="153" t="s">
        <v>151</v>
      </c>
      <c r="C134" s="256" t="e">
        <f>#REF!+#REF!+#REF!+#REF!+#REF!+#REF!</f>
        <v>#REF!</v>
      </c>
      <c r="D134" s="256" t="e">
        <f>#REF!+#REF!+#REF!+#REF!+#REF!+#REF!</f>
        <v>#REF!</v>
      </c>
      <c r="E134" s="256" t="e">
        <f>#REF!+#REF!+#REF!+#REF!+#REF!+#REF!</f>
        <v>#REF!</v>
      </c>
      <c r="F134" s="256" t="e">
        <f>#REF!+#REF!+#REF!+#REF!+#REF!+#REF!</f>
        <v>#REF!</v>
      </c>
      <c r="G134" s="199"/>
      <c r="J134" s="228"/>
      <c r="K134" s="228"/>
      <c r="L134" s="50"/>
    </row>
    <row r="135" spans="1:12" hidden="1" x14ac:dyDescent="0.2">
      <c r="A135" s="152"/>
      <c r="B135" s="153"/>
      <c r="C135" s="256" t="e">
        <f>#REF!+#REF!+#REF!+#REF!+#REF!+#REF!</f>
        <v>#REF!</v>
      </c>
      <c r="D135" s="256" t="e">
        <f>#REF!+#REF!+#REF!+#REF!+#REF!+#REF!</f>
        <v>#REF!</v>
      </c>
      <c r="E135" s="256" t="e">
        <f>#REF!+#REF!+#REF!+#REF!+#REF!+#REF!</f>
        <v>#REF!</v>
      </c>
      <c r="F135" s="256" t="e">
        <f>#REF!+#REF!+#REF!+#REF!+#REF!+#REF!</f>
        <v>#REF!</v>
      </c>
      <c r="G135" s="199"/>
      <c r="J135" s="228"/>
      <c r="K135" s="228"/>
      <c r="L135" s="50"/>
    </row>
    <row r="136" spans="1:12" hidden="1" x14ac:dyDescent="0.2">
      <c r="C136" s="148" t="e">
        <f>#REF!+#REF!+#REF!+#REF!+#REF!+#REF!</f>
        <v>#REF!</v>
      </c>
      <c r="D136" s="148" t="e">
        <f>#REF!+#REF!+#REF!+#REF!+#REF!+#REF!</f>
        <v>#REF!</v>
      </c>
      <c r="E136" s="148" t="e">
        <f>#REF!+#REF!+#REF!+#REF!+#REF!+#REF!</f>
        <v>#REF!</v>
      </c>
      <c r="F136" s="148" t="e">
        <f>#REF!+#REF!+#REF!+#REF!+#REF!+#REF!</f>
        <v>#REF!</v>
      </c>
      <c r="G136" s="150"/>
    </row>
    <row r="137" spans="1:12" hidden="1" x14ac:dyDescent="0.2">
      <c r="A137" s="172"/>
      <c r="B137" s="170"/>
      <c r="C137" s="148" t="e">
        <f>#REF!+#REF!+#REF!+#REF!+#REF!+#REF!</f>
        <v>#REF!</v>
      </c>
      <c r="D137" s="148" t="e">
        <f>#REF!+#REF!+#REF!+#REF!+#REF!+#REF!</f>
        <v>#REF!</v>
      </c>
      <c r="E137" s="148" t="e">
        <f>#REF!+#REF!+#REF!+#REF!+#REF!+#REF!</f>
        <v>#REF!</v>
      </c>
      <c r="F137" s="148" t="e">
        <f>#REF!+#REF!+#REF!+#REF!+#REF!+#REF!</f>
        <v>#REF!</v>
      </c>
      <c r="G137" s="183"/>
    </row>
    <row r="138" spans="1:12" hidden="1" x14ac:dyDescent="0.2">
      <c r="C138" s="148" t="e">
        <f>#REF!+#REF!+#REF!+#REF!+#REF!+#REF!</f>
        <v>#REF!</v>
      </c>
      <c r="D138" s="148" t="e">
        <f>#REF!+#REF!+#REF!+#REF!+#REF!+#REF!</f>
        <v>#REF!</v>
      </c>
      <c r="E138" s="148" t="e">
        <f>#REF!+#REF!+#REF!+#REF!+#REF!+#REF!</f>
        <v>#REF!</v>
      </c>
      <c r="F138" s="148" t="e">
        <f>#REF!+#REF!+#REF!+#REF!+#REF!+#REF!</f>
        <v>#REF!</v>
      </c>
      <c r="G138" s="150"/>
      <c r="I138" s="231"/>
      <c r="J138" s="201"/>
      <c r="K138" s="201"/>
      <c r="L138" s="201"/>
    </row>
    <row r="139" spans="1:12" hidden="1" x14ac:dyDescent="0.2">
      <c r="A139" s="162"/>
      <c r="B139" s="170"/>
      <c r="C139" s="148" t="e">
        <f>#REF!+#REF!+#REF!+#REF!+#REF!+#REF!</f>
        <v>#REF!</v>
      </c>
      <c r="D139" s="148" t="e">
        <f>#REF!+#REF!+#REF!+#REF!+#REF!+#REF!</f>
        <v>#REF!</v>
      </c>
      <c r="E139" s="148" t="e">
        <f>#REF!+#REF!+#REF!+#REF!+#REF!+#REF!</f>
        <v>#REF!</v>
      </c>
      <c r="F139" s="148" t="e">
        <f>#REF!+#REF!+#REF!+#REF!+#REF!+#REF!</f>
        <v>#REF!</v>
      </c>
      <c r="G139" s="234"/>
      <c r="H139" s="232"/>
      <c r="I139" s="232"/>
      <c r="J139" s="92"/>
      <c r="K139" s="218"/>
    </row>
    <row r="140" spans="1:12" hidden="1" x14ac:dyDescent="0.2">
      <c r="C140" s="148" t="e">
        <f>#REF!+#REF!+#REF!+#REF!+#REF!+#REF!</f>
        <v>#REF!</v>
      </c>
      <c r="D140" s="148" t="e">
        <f>#REF!+#REF!+#REF!+#REF!+#REF!+#REF!</f>
        <v>#REF!</v>
      </c>
      <c r="E140" s="148" t="e">
        <f>#REF!+#REF!+#REF!+#REF!+#REF!+#REF!</f>
        <v>#REF!</v>
      </c>
      <c r="F140" s="148" t="e">
        <f>#REF!+#REF!+#REF!+#REF!+#REF!+#REF!</f>
        <v>#REF!</v>
      </c>
      <c r="G140" s="2"/>
      <c r="K140" s="218"/>
    </row>
    <row r="141" spans="1:12" hidden="1" x14ac:dyDescent="0.2">
      <c r="C141" s="148" t="e">
        <f>#REF!+#REF!+#REF!+#REF!+#REF!+#REF!</f>
        <v>#REF!</v>
      </c>
      <c r="D141" s="148" t="e">
        <f>#REF!+#REF!+#REF!+#REF!+#REF!+#REF!</f>
        <v>#REF!</v>
      </c>
      <c r="E141" s="148" t="e">
        <f>#REF!+#REF!+#REF!+#REF!+#REF!+#REF!</f>
        <v>#REF!</v>
      </c>
      <c r="F141" s="148" t="e">
        <f>#REF!+#REF!+#REF!+#REF!+#REF!+#REF!</f>
        <v>#REF!</v>
      </c>
      <c r="G141" s="232"/>
      <c r="K141" s="218"/>
    </row>
    <row r="142" spans="1:12" x14ac:dyDescent="0.2">
      <c r="A142" s="169" t="s">
        <v>190</v>
      </c>
      <c r="C142" s="148" t="e">
        <f>#REF!+#REF!+#REF!+#REF!+#REF!+#REF!</f>
        <v>#REF!</v>
      </c>
      <c r="D142" s="148" t="e">
        <f>#REF!+#REF!+#REF!+#REF!+#REF!+#REF!</f>
        <v>#REF!</v>
      </c>
      <c r="E142" s="148" t="e">
        <f>#REF!+#REF!+#REF!+#REF!+#REF!+#REF!</f>
        <v>#REF!</v>
      </c>
      <c r="F142" s="148" t="e">
        <f>#REF!+#REF!+#REF!+#REF!+#REF!+#REF!</f>
        <v>#REF!</v>
      </c>
    </row>
    <row r="149" spans="2:4" x14ac:dyDescent="0.2">
      <c r="B149" s="157"/>
      <c r="C149" s="157"/>
      <c r="D149" s="157"/>
    </row>
    <row r="150" spans="2:4" x14ac:dyDescent="0.2">
      <c r="B150" s="173"/>
      <c r="C150" s="173"/>
      <c r="D150" s="173"/>
    </row>
    <row r="158" spans="2:4" x14ac:dyDescent="0.2">
      <c r="B158" s="174"/>
      <c r="C158" s="174"/>
      <c r="D158" s="174"/>
    </row>
    <row r="163" spans="2:4" x14ac:dyDescent="0.2">
      <c r="B163" s="174"/>
      <c r="C163" s="174"/>
      <c r="D163" s="174"/>
    </row>
    <row r="168" spans="2:4" x14ac:dyDescent="0.2">
      <c r="B168" s="163"/>
      <c r="C168" s="163"/>
      <c r="D168" s="163"/>
    </row>
  </sheetData>
  <phoneticPr fontId="55" type="noConversion"/>
  <printOptions gridLines="1"/>
  <pageMargins left="0" right="0" top="0" bottom="0" header="0" footer="0"/>
  <pageSetup paperSize="9" orientation="portrait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zoomScaleNormal="100" workbookViewId="0">
      <selection activeCell="B5" sqref="B5:B11"/>
    </sheetView>
  </sheetViews>
  <sheetFormatPr defaultColWidth="9.140625" defaultRowHeight="12.75" x14ac:dyDescent="0.2"/>
  <cols>
    <col min="1" max="1" width="54.5703125" style="349" customWidth="1"/>
    <col min="2" max="2" width="42.85546875" style="346" customWidth="1"/>
    <col min="3" max="5" width="10.42578125" style="346" customWidth="1"/>
    <col min="6" max="11" width="9.140625" style="346"/>
    <col min="12" max="12" width="17.85546875" style="346" customWidth="1"/>
    <col min="13" max="16384" width="9.140625" style="346"/>
  </cols>
  <sheetData>
    <row r="1" spans="1:3" ht="15.75" x14ac:dyDescent="0.2">
      <c r="A1" s="347" t="s">
        <v>1627</v>
      </c>
      <c r="B1" s="433" t="s">
        <v>1053</v>
      </c>
    </row>
    <row r="2" spans="1:3" x14ac:dyDescent="0.2">
      <c r="A2" s="348" t="s">
        <v>1628</v>
      </c>
    </row>
    <row r="3" spans="1:3" x14ac:dyDescent="0.2">
      <c r="A3" s="348" t="s">
        <v>1050</v>
      </c>
    </row>
    <row r="4" spans="1:3" x14ac:dyDescent="0.2">
      <c r="A4" s="348"/>
    </row>
    <row r="5" spans="1:3" ht="21.75" customHeight="1" x14ac:dyDescent="0.2">
      <c r="A5" s="519" t="s">
        <v>1044</v>
      </c>
      <c r="B5" s="518"/>
    </row>
    <row r="6" spans="1:3" ht="53.25" customHeight="1" x14ac:dyDescent="0.2">
      <c r="A6" s="513" t="s">
        <v>1049</v>
      </c>
      <c r="B6" s="514"/>
    </row>
    <row r="7" spans="1:3" s="349" customFormat="1" ht="21.75" customHeight="1" x14ac:dyDescent="0.2">
      <c r="A7" s="513" t="s">
        <v>1045</v>
      </c>
      <c r="B7" s="514"/>
    </row>
    <row r="8" spans="1:3" s="349" customFormat="1" ht="21.75" customHeight="1" x14ac:dyDescent="0.2">
      <c r="A8" s="513" t="s">
        <v>1046</v>
      </c>
      <c r="B8" s="515">
        <v>0</v>
      </c>
    </row>
    <row r="9" spans="1:3" s="349" customFormat="1" ht="129" customHeight="1" x14ac:dyDescent="0.2">
      <c r="A9" s="513" t="s">
        <v>1047</v>
      </c>
      <c r="B9" s="516"/>
    </row>
    <row r="10" spans="1:3" ht="99" customHeight="1" x14ac:dyDescent="0.2">
      <c r="A10" s="517" t="s">
        <v>1629</v>
      </c>
      <c r="B10" s="516"/>
    </row>
    <row r="11" spans="1:3" ht="88.5" customHeight="1" x14ac:dyDescent="0.2">
      <c r="A11" s="513" t="s">
        <v>1048</v>
      </c>
      <c r="B11" s="514"/>
    </row>
    <row r="12" spans="1:3" ht="21.75" customHeight="1" x14ac:dyDescent="0.2">
      <c r="A12" s="346"/>
    </row>
    <row r="13" spans="1:3" ht="21.75" customHeight="1" x14ac:dyDescent="0.2">
      <c r="A13" s="346"/>
    </row>
    <row r="14" spans="1:3" ht="21.75" customHeight="1" x14ac:dyDescent="0.2">
      <c r="A14" s="346"/>
    </row>
    <row r="15" spans="1:3" x14ac:dyDescent="0.2">
      <c r="A15" s="271"/>
      <c r="B15" s="269"/>
      <c r="C15" s="269"/>
    </row>
  </sheetData>
  <pageMargins left="0.70866141732283472" right="0.19685039370078741" top="0.74803149606299213" bottom="0.39370078740157483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7"/>
  <sheetViews>
    <sheetView workbookViewId="0">
      <selection activeCell="C2" sqref="C2:G2"/>
    </sheetView>
  </sheetViews>
  <sheetFormatPr defaultColWidth="9.140625" defaultRowHeight="12.75" x14ac:dyDescent="0.2"/>
  <cols>
    <col min="1" max="1" width="4.28515625" style="9" customWidth="1"/>
    <col min="2" max="2" width="32.5703125" style="36" customWidth="1"/>
    <col min="3" max="3" width="9.85546875" style="36" customWidth="1"/>
    <col min="4" max="4" width="10.5703125" style="36" customWidth="1"/>
    <col min="5" max="5" width="9.140625" style="8"/>
    <col min="6" max="6" width="8.85546875" style="8" customWidth="1"/>
    <col min="7" max="7" width="28.7109375" style="8" customWidth="1"/>
    <col min="8" max="8" width="9.140625" style="8"/>
    <col min="9" max="9" width="18.28515625" style="8" customWidth="1"/>
    <col min="10" max="10" width="8.42578125" style="8" customWidth="1"/>
    <col min="11" max="11" width="9.140625" style="8"/>
    <col min="12" max="12" width="10" style="8" customWidth="1"/>
    <col min="13" max="16384" width="9.140625" style="8"/>
  </cols>
  <sheetData>
    <row r="1" spans="1:12" ht="15.75" x14ac:dyDescent="0.25">
      <c r="A1" s="74"/>
      <c r="B1" s="5" t="s">
        <v>62</v>
      </c>
      <c r="C1" s="6"/>
      <c r="D1" s="6"/>
      <c r="E1" s="7"/>
      <c r="F1" s="6"/>
      <c r="G1" s="6"/>
    </row>
    <row r="2" spans="1:12" ht="89.25" x14ac:dyDescent="0.2">
      <c r="A2" s="75"/>
      <c r="B2" s="12" t="s">
        <v>295</v>
      </c>
      <c r="C2" s="266" t="s">
        <v>375</v>
      </c>
      <c r="D2" s="266" t="s">
        <v>376</v>
      </c>
      <c r="E2" s="267" t="s">
        <v>56</v>
      </c>
      <c r="F2" s="268" t="s">
        <v>288</v>
      </c>
      <c r="G2" s="266" t="s">
        <v>55</v>
      </c>
      <c r="J2" s="208"/>
      <c r="L2" s="208"/>
    </row>
    <row r="3" spans="1:12" x14ac:dyDescent="0.2">
      <c r="A3" s="112" t="s">
        <v>186</v>
      </c>
      <c r="B3" s="113" t="s">
        <v>179</v>
      </c>
      <c r="C3" s="219">
        <f>SUM(C4:C5)</f>
        <v>87102</v>
      </c>
      <c r="D3" s="219">
        <f>SUM(D4:D5)</f>
        <v>94138</v>
      </c>
      <c r="E3" s="219">
        <f>SUM(E4:E5)</f>
        <v>94138</v>
      </c>
      <c r="F3" s="219">
        <f>SUM(F4:F5)</f>
        <v>0</v>
      </c>
      <c r="J3" s="219"/>
      <c r="K3" s="219"/>
      <c r="L3" s="219"/>
    </row>
    <row r="4" spans="1:12" x14ac:dyDescent="0.2">
      <c r="A4" s="115" t="s">
        <v>176</v>
      </c>
      <c r="B4" s="111" t="s">
        <v>177</v>
      </c>
      <c r="C4" s="77"/>
      <c r="D4" s="221"/>
      <c r="J4" s="221"/>
      <c r="K4" s="3"/>
      <c r="L4" s="3"/>
    </row>
    <row r="5" spans="1:12" x14ac:dyDescent="0.2">
      <c r="A5" s="115" t="s">
        <v>296</v>
      </c>
      <c r="B5" s="111" t="s">
        <v>297</v>
      </c>
      <c r="C5" s="47">
        <v>87102</v>
      </c>
      <c r="D5" s="221">
        <v>94138</v>
      </c>
      <c r="E5" s="221">
        <v>94138</v>
      </c>
      <c r="G5" s="73" t="s">
        <v>147</v>
      </c>
      <c r="H5" s="65"/>
      <c r="I5" s="65"/>
      <c r="J5" s="221"/>
      <c r="K5" s="221"/>
      <c r="L5" s="3"/>
    </row>
    <row r="6" spans="1:12" hidden="1" x14ac:dyDescent="0.2">
      <c r="A6" s="112" t="s">
        <v>183</v>
      </c>
      <c r="B6" s="113" t="s">
        <v>182</v>
      </c>
      <c r="C6" s="77"/>
      <c r="D6" s="219">
        <f>D7+D12+D13+D14+D15+D16+D17+D20</f>
        <v>0</v>
      </c>
      <c r="H6" s="65"/>
      <c r="I6" s="65"/>
      <c r="J6" s="219"/>
      <c r="K6" s="219"/>
      <c r="L6" s="219"/>
    </row>
    <row r="7" spans="1:12" hidden="1" x14ac:dyDescent="0.2">
      <c r="A7" s="115" t="s">
        <v>298</v>
      </c>
      <c r="B7" s="117" t="s">
        <v>299</v>
      </c>
      <c r="C7" s="77"/>
      <c r="D7" s="220">
        <f>SUM(D8:D11)</f>
        <v>0</v>
      </c>
      <c r="J7" s="220"/>
      <c r="K7" s="220"/>
      <c r="L7" s="3"/>
    </row>
    <row r="8" spans="1:12" hidden="1" x14ac:dyDescent="0.2">
      <c r="A8" s="119" t="s">
        <v>300</v>
      </c>
      <c r="B8" s="120" t="s">
        <v>301</v>
      </c>
      <c r="C8" s="77"/>
      <c r="D8" s="18"/>
      <c r="J8" s="18"/>
      <c r="K8" s="51"/>
      <c r="L8" s="51"/>
    </row>
    <row r="9" spans="1:12" hidden="1" x14ac:dyDescent="0.2">
      <c r="A9" s="119" t="s">
        <v>302</v>
      </c>
      <c r="B9" s="120" t="s">
        <v>303</v>
      </c>
      <c r="C9" s="77"/>
      <c r="D9" s="18"/>
      <c r="J9" s="18"/>
      <c r="K9" s="51"/>
      <c r="L9" s="51"/>
    </row>
    <row r="10" spans="1:12" hidden="1" x14ac:dyDescent="0.2">
      <c r="A10" s="119" t="s">
        <v>304</v>
      </c>
      <c r="B10" s="120" t="s">
        <v>270</v>
      </c>
      <c r="C10" s="77"/>
      <c r="D10" s="18"/>
      <c r="J10" s="18"/>
      <c r="K10" s="51"/>
      <c r="L10" s="51"/>
    </row>
    <row r="11" spans="1:12" hidden="1" x14ac:dyDescent="0.2">
      <c r="A11" s="119" t="s">
        <v>306</v>
      </c>
      <c r="B11" s="120" t="s">
        <v>307</v>
      </c>
      <c r="C11" s="77"/>
      <c r="D11" s="18"/>
      <c r="J11" s="18"/>
      <c r="K11" s="51"/>
      <c r="L11" s="51"/>
    </row>
    <row r="12" spans="1:12" hidden="1" x14ac:dyDescent="0.2">
      <c r="A12" s="115" t="s">
        <v>308</v>
      </c>
      <c r="B12" s="111" t="s">
        <v>309</v>
      </c>
      <c r="C12" s="77"/>
      <c r="D12" s="221"/>
      <c r="J12" s="221"/>
      <c r="K12" s="3"/>
      <c r="L12" s="3"/>
    </row>
    <row r="13" spans="1:12" hidden="1" x14ac:dyDescent="0.2">
      <c r="A13" s="121" t="s">
        <v>310</v>
      </c>
      <c r="B13" s="111" t="s">
        <v>200</v>
      </c>
      <c r="C13" s="77"/>
      <c r="D13" s="221"/>
      <c r="J13" s="221"/>
      <c r="K13" s="3"/>
      <c r="L13" s="3"/>
    </row>
    <row r="14" spans="1:12" ht="15" hidden="1" x14ac:dyDescent="0.25">
      <c r="A14" s="121" t="s">
        <v>311</v>
      </c>
      <c r="B14" s="111" t="s">
        <v>312</v>
      </c>
      <c r="C14" s="78"/>
      <c r="D14" s="221"/>
      <c r="J14" s="221"/>
      <c r="K14" s="3"/>
      <c r="L14" s="3"/>
    </row>
    <row r="15" spans="1:12" hidden="1" x14ac:dyDescent="0.2">
      <c r="A15" s="121" t="s">
        <v>313</v>
      </c>
      <c r="B15" s="111" t="s">
        <v>314</v>
      </c>
      <c r="C15" s="76"/>
      <c r="D15" s="221"/>
      <c r="J15" s="221"/>
      <c r="K15" s="3"/>
      <c r="L15" s="3"/>
    </row>
    <row r="16" spans="1:12" hidden="1" x14ac:dyDescent="0.2">
      <c r="A16" s="121" t="s">
        <v>315</v>
      </c>
      <c r="B16" s="111" t="s">
        <v>316</v>
      </c>
      <c r="C16" s="80"/>
      <c r="D16" s="221"/>
      <c r="J16" s="221"/>
      <c r="K16" s="3"/>
      <c r="L16" s="3"/>
    </row>
    <row r="17" spans="1:12" hidden="1" x14ac:dyDescent="0.2">
      <c r="A17" s="115" t="s">
        <v>317</v>
      </c>
      <c r="B17" s="111" t="s">
        <v>318</v>
      </c>
      <c r="C17" s="80"/>
      <c r="D17" s="221"/>
      <c r="J17" s="221"/>
      <c r="K17" s="221"/>
      <c r="L17" s="3"/>
    </row>
    <row r="18" spans="1:12" hidden="1" x14ac:dyDescent="0.2">
      <c r="A18" s="119" t="s">
        <v>319</v>
      </c>
      <c r="B18" s="120" t="s">
        <v>320</v>
      </c>
      <c r="C18" s="80"/>
      <c r="D18" s="18"/>
      <c r="J18" s="18"/>
      <c r="K18" s="51"/>
      <c r="L18" s="51"/>
    </row>
    <row r="19" spans="1:12" hidden="1" x14ac:dyDescent="0.2">
      <c r="A19" s="119" t="s">
        <v>321</v>
      </c>
      <c r="B19" s="120" t="s">
        <v>322</v>
      </c>
      <c r="C19" s="80"/>
      <c r="D19" s="18"/>
      <c r="J19" s="18"/>
      <c r="K19" s="51"/>
      <c r="L19" s="51"/>
    </row>
    <row r="20" spans="1:12" hidden="1" x14ac:dyDescent="0.2">
      <c r="A20" s="115" t="s">
        <v>323</v>
      </c>
      <c r="B20" s="111" t="s">
        <v>324</v>
      </c>
      <c r="C20" s="76"/>
      <c r="D20" s="221">
        <f>SUM(D21:D22)</f>
        <v>0</v>
      </c>
      <c r="J20" s="221"/>
      <c r="K20" s="221"/>
      <c r="L20" s="3"/>
    </row>
    <row r="21" spans="1:12" hidden="1" x14ac:dyDescent="0.2">
      <c r="A21" s="119" t="s">
        <v>325</v>
      </c>
      <c r="B21" s="120" t="s">
        <v>326</v>
      </c>
      <c r="C21" s="76"/>
      <c r="D21" s="18"/>
      <c r="J21" s="18"/>
      <c r="K21" s="51"/>
      <c r="L21" s="51"/>
    </row>
    <row r="22" spans="1:12" hidden="1" x14ac:dyDescent="0.2">
      <c r="A22" s="119" t="s">
        <v>327</v>
      </c>
      <c r="B22" s="120" t="s">
        <v>328</v>
      </c>
      <c r="C22" s="76"/>
      <c r="D22" s="18"/>
      <c r="J22" s="18"/>
      <c r="K22" s="51"/>
      <c r="L22" s="51"/>
    </row>
    <row r="23" spans="1:12" hidden="1" x14ac:dyDescent="0.2">
      <c r="A23" s="112" t="s">
        <v>185</v>
      </c>
      <c r="B23" s="113" t="s">
        <v>184</v>
      </c>
      <c r="C23" s="76"/>
      <c r="D23" s="49">
        <f>D24+D34+D37+D41+D52+D57+D64+D71+D78+D79+D80+D84+D85+D91+D92+D93+D94</f>
        <v>0</v>
      </c>
      <c r="J23" s="49"/>
      <c r="K23" s="49"/>
      <c r="L23" s="192"/>
    </row>
    <row r="24" spans="1:12" hidden="1" x14ac:dyDescent="0.2">
      <c r="A24" s="115" t="s">
        <v>329</v>
      </c>
      <c r="B24" s="111" t="s">
        <v>330</v>
      </c>
      <c r="C24" s="76"/>
      <c r="D24" s="221">
        <f>SUM(D25:D33)</f>
        <v>0</v>
      </c>
      <c r="J24" s="221"/>
      <c r="K24" s="221"/>
      <c r="L24" s="3"/>
    </row>
    <row r="25" spans="1:12" hidden="1" x14ac:dyDescent="0.2">
      <c r="A25" s="119" t="s">
        <v>331</v>
      </c>
      <c r="B25" s="120" t="s">
        <v>332</v>
      </c>
      <c r="C25" s="76"/>
      <c r="D25" s="18"/>
      <c r="J25" s="18"/>
      <c r="K25" s="51"/>
      <c r="L25" s="51"/>
    </row>
    <row r="26" spans="1:12" hidden="1" x14ac:dyDescent="0.2">
      <c r="A26" s="119" t="s">
        <v>333</v>
      </c>
      <c r="B26" s="120" t="s">
        <v>334</v>
      </c>
      <c r="C26" s="80"/>
      <c r="D26" s="18"/>
      <c r="J26" s="18"/>
      <c r="K26" s="51"/>
      <c r="L26" s="51"/>
    </row>
    <row r="27" spans="1:12" hidden="1" x14ac:dyDescent="0.2">
      <c r="A27" s="119" t="s">
        <v>335</v>
      </c>
      <c r="B27" s="120" t="s">
        <v>336</v>
      </c>
      <c r="C27" s="80"/>
      <c r="D27" s="18"/>
      <c r="J27" s="18"/>
      <c r="K27" s="51"/>
      <c r="L27" s="51"/>
    </row>
    <row r="28" spans="1:12" hidden="1" x14ac:dyDescent="0.2">
      <c r="A28" s="119" t="s">
        <v>337</v>
      </c>
      <c r="B28" s="120" t="s">
        <v>338</v>
      </c>
      <c r="C28" s="76"/>
      <c r="D28" s="18"/>
      <c r="J28" s="18"/>
      <c r="K28" s="51"/>
      <c r="L28" s="51"/>
    </row>
    <row r="29" spans="1:12" hidden="1" x14ac:dyDescent="0.2">
      <c r="A29" s="119" t="s">
        <v>339</v>
      </c>
      <c r="B29" s="120" t="s">
        <v>340</v>
      </c>
      <c r="C29" s="80"/>
      <c r="D29" s="18"/>
      <c r="J29" s="18"/>
      <c r="K29" s="51"/>
      <c r="L29" s="51"/>
    </row>
    <row r="30" spans="1:12" hidden="1" x14ac:dyDescent="0.2">
      <c r="A30" s="119" t="s">
        <v>341</v>
      </c>
      <c r="B30" s="120" t="s">
        <v>342</v>
      </c>
      <c r="C30" s="80"/>
      <c r="D30" s="18"/>
      <c r="J30" s="18"/>
      <c r="K30" s="51"/>
      <c r="L30" s="51"/>
    </row>
    <row r="31" spans="1:12" hidden="1" x14ac:dyDescent="0.2">
      <c r="A31" s="119" t="s">
        <v>343</v>
      </c>
      <c r="B31" s="120" t="s">
        <v>344</v>
      </c>
      <c r="C31" s="76"/>
      <c r="D31" s="18"/>
      <c r="J31" s="18"/>
      <c r="K31" s="51"/>
      <c r="L31" s="51"/>
    </row>
    <row r="32" spans="1:12" hidden="1" x14ac:dyDescent="0.2">
      <c r="A32" s="119" t="s">
        <v>345</v>
      </c>
      <c r="B32" s="120" t="s">
        <v>346</v>
      </c>
      <c r="C32" s="80"/>
      <c r="D32" s="18"/>
      <c r="J32" s="18"/>
      <c r="K32" s="51"/>
      <c r="L32" s="51"/>
    </row>
    <row r="33" spans="1:12" s="39" customFormat="1" hidden="1" x14ac:dyDescent="0.2">
      <c r="A33" s="119" t="s">
        <v>347</v>
      </c>
      <c r="B33" s="120" t="s">
        <v>348</v>
      </c>
      <c r="C33" s="80"/>
      <c r="D33" s="18"/>
      <c r="J33" s="18"/>
      <c r="K33" s="51"/>
      <c r="L33" s="51"/>
    </row>
    <row r="34" spans="1:12" hidden="1" x14ac:dyDescent="0.2">
      <c r="A34" s="115" t="s">
        <v>349</v>
      </c>
      <c r="B34" s="111" t="s">
        <v>350</v>
      </c>
      <c r="C34" s="80"/>
      <c r="D34" s="221">
        <f>SUM(D35)</f>
        <v>0</v>
      </c>
      <c r="J34" s="221"/>
      <c r="K34" s="221"/>
      <c r="L34" s="221"/>
    </row>
    <row r="35" spans="1:12" hidden="1" x14ac:dyDescent="0.2">
      <c r="A35" s="119" t="s">
        <v>351</v>
      </c>
      <c r="B35" s="120" t="s">
        <v>352</v>
      </c>
      <c r="C35" s="80"/>
      <c r="D35" s="226"/>
      <c r="J35" s="226"/>
      <c r="K35" s="227"/>
      <c r="L35" s="227"/>
    </row>
    <row r="36" spans="1:12" hidden="1" x14ac:dyDescent="0.2">
      <c r="A36" s="119" t="s">
        <v>353</v>
      </c>
      <c r="B36" s="120" t="s">
        <v>354</v>
      </c>
      <c r="C36" s="80"/>
      <c r="D36" s="226"/>
      <c r="J36" s="226"/>
      <c r="K36" s="227"/>
      <c r="L36" s="227"/>
    </row>
    <row r="37" spans="1:12" hidden="1" x14ac:dyDescent="0.2">
      <c r="A37" s="115" t="s">
        <v>355</v>
      </c>
      <c r="B37" s="111" t="s">
        <v>356</v>
      </c>
      <c r="C37" s="80"/>
      <c r="D37" s="221">
        <f>SUM(D38:D40)</f>
        <v>0</v>
      </c>
      <c r="J37" s="221"/>
      <c r="K37" s="221"/>
      <c r="L37" s="3"/>
    </row>
    <row r="38" spans="1:12" hidden="1" x14ac:dyDescent="0.2">
      <c r="A38" s="119" t="s">
        <v>357</v>
      </c>
      <c r="B38" s="120" t="s">
        <v>358</v>
      </c>
      <c r="C38" s="80"/>
      <c r="D38" s="18"/>
      <c r="J38" s="18"/>
      <c r="K38" s="51"/>
      <c r="L38" s="51"/>
    </row>
    <row r="39" spans="1:12" hidden="1" x14ac:dyDescent="0.2">
      <c r="A39" s="119" t="s">
        <v>359</v>
      </c>
      <c r="B39" s="120" t="s">
        <v>360</v>
      </c>
      <c r="C39" s="81"/>
      <c r="D39" s="18"/>
      <c r="J39" s="18"/>
      <c r="K39" s="51"/>
      <c r="L39" s="51"/>
    </row>
    <row r="40" spans="1:12" hidden="1" x14ac:dyDescent="0.2">
      <c r="A40" s="119" t="s">
        <v>361</v>
      </c>
      <c r="B40" s="120" t="s">
        <v>362</v>
      </c>
      <c r="C40" s="80"/>
      <c r="D40" s="18"/>
      <c r="J40" s="18"/>
      <c r="K40" s="51"/>
      <c r="L40" s="51"/>
    </row>
    <row r="41" spans="1:12" hidden="1" x14ac:dyDescent="0.2">
      <c r="A41" s="115" t="s">
        <v>363</v>
      </c>
      <c r="B41" s="111" t="s">
        <v>364</v>
      </c>
      <c r="C41" s="80"/>
      <c r="D41" s="221">
        <f>SUM(D42:D51)</f>
        <v>0</v>
      </c>
      <c r="J41" s="221"/>
      <c r="K41" s="221"/>
      <c r="L41" s="3"/>
    </row>
    <row r="42" spans="1:12" hidden="1" x14ac:dyDescent="0.2">
      <c r="A42" s="235" t="s">
        <v>218</v>
      </c>
      <c r="B42" s="236" t="s">
        <v>219</v>
      </c>
      <c r="C42" s="76"/>
      <c r="D42" s="18"/>
      <c r="J42" s="18"/>
      <c r="K42" s="51"/>
      <c r="L42" s="51"/>
    </row>
    <row r="43" spans="1:12" hidden="1" x14ac:dyDescent="0.2">
      <c r="A43" s="119" t="s">
        <v>365</v>
      </c>
      <c r="B43" s="120" t="s">
        <v>366</v>
      </c>
      <c r="C43" s="82"/>
      <c r="D43" s="18"/>
      <c r="J43" s="18"/>
      <c r="K43" s="51"/>
      <c r="L43" s="51"/>
    </row>
    <row r="44" spans="1:12" hidden="1" x14ac:dyDescent="0.2">
      <c r="A44" s="119" t="s">
        <v>367</v>
      </c>
      <c r="B44" s="120" t="s">
        <v>2</v>
      </c>
      <c r="C44" s="82"/>
      <c r="D44" s="18"/>
      <c r="J44" s="18"/>
      <c r="K44" s="51"/>
      <c r="L44" s="51"/>
    </row>
    <row r="45" spans="1:12" hidden="1" x14ac:dyDescent="0.2">
      <c r="A45" s="119" t="s">
        <v>3</v>
      </c>
      <c r="B45" s="120" t="s">
        <v>4</v>
      </c>
      <c r="C45" s="76"/>
      <c r="D45" s="18"/>
      <c r="J45" s="18"/>
      <c r="K45" s="56"/>
      <c r="L45" s="51"/>
    </row>
    <row r="46" spans="1:12" hidden="1" x14ac:dyDescent="0.2">
      <c r="A46" s="119" t="s">
        <v>5</v>
      </c>
      <c r="B46" s="120" t="s">
        <v>6</v>
      </c>
      <c r="C46" s="82"/>
      <c r="D46" s="18"/>
      <c r="J46" s="18"/>
      <c r="K46" s="51"/>
      <c r="L46" s="51"/>
    </row>
    <row r="47" spans="1:12" hidden="1" x14ac:dyDescent="0.2">
      <c r="A47" s="119" t="s">
        <v>7</v>
      </c>
      <c r="B47" s="120" t="s">
        <v>8</v>
      </c>
      <c r="C47" s="82"/>
      <c r="D47" s="18"/>
      <c r="J47" s="18"/>
      <c r="K47" s="51"/>
      <c r="L47" s="51"/>
    </row>
    <row r="48" spans="1:12" hidden="1" x14ac:dyDescent="0.2">
      <c r="A48" s="119" t="s">
        <v>9</v>
      </c>
      <c r="B48" s="120" t="s">
        <v>10</v>
      </c>
      <c r="C48" s="82"/>
      <c r="D48" s="18"/>
      <c r="J48" s="18"/>
      <c r="K48" s="51"/>
      <c r="L48" s="51"/>
    </row>
    <row r="49" spans="1:12" hidden="1" x14ac:dyDescent="0.2">
      <c r="A49" s="119" t="s">
        <v>11</v>
      </c>
      <c r="B49" s="120" t="s">
        <v>12</v>
      </c>
      <c r="C49" s="76"/>
      <c r="D49" s="18"/>
      <c r="J49" s="18"/>
      <c r="K49" s="51"/>
      <c r="L49" s="51"/>
    </row>
    <row r="50" spans="1:12" hidden="1" x14ac:dyDescent="0.2">
      <c r="A50" s="119" t="s">
        <v>13</v>
      </c>
      <c r="B50" s="120" t="s">
        <v>14</v>
      </c>
      <c r="C50" s="76"/>
      <c r="D50" s="18"/>
      <c r="J50" s="18"/>
      <c r="K50" s="51"/>
      <c r="L50" s="51"/>
    </row>
    <row r="51" spans="1:12" hidden="1" x14ac:dyDescent="0.2">
      <c r="A51" s="119" t="s">
        <v>15</v>
      </c>
      <c r="B51" s="120" t="s">
        <v>16</v>
      </c>
      <c r="C51" s="80"/>
      <c r="D51" s="18"/>
      <c r="J51" s="18"/>
      <c r="K51" s="51"/>
      <c r="L51" s="51"/>
    </row>
    <row r="52" spans="1:12" hidden="1" x14ac:dyDescent="0.2">
      <c r="A52" s="115" t="s">
        <v>17</v>
      </c>
      <c r="B52" s="111" t="s">
        <v>18</v>
      </c>
      <c r="C52" s="80"/>
      <c r="D52" s="95"/>
      <c r="J52" s="95"/>
      <c r="K52" s="37"/>
      <c r="L52" s="37"/>
    </row>
    <row r="53" spans="1:12" hidden="1" x14ac:dyDescent="0.2">
      <c r="A53" s="119" t="s">
        <v>19</v>
      </c>
      <c r="B53" s="120" t="s">
        <v>6</v>
      </c>
      <c r="C53" s="80"/>
      <c r="D53" s="95"/>
      <c r="J53" s="95"/>
      <c r="K53" s="37"/>
      <c r="L53" s="37"/>
    </row>
    <row r="54" spans="1:12" hidden="1" x14ac:dyDescent="0.2">
      <c r="A54" s="119" t="s">
        <v>20</v>
      </c>
      <c r="B54" s="120" t="s">
        <v>8</v>
      </c>
      <c r="C54" s="80"/>
      <c r="D54" s="95"/>
      <c r="J54" s="95"/>
      <c r="K54" s="37"/>
      <c r="L54" s="37"/>
    </row>
    <row r="55" spans="1:12" hidden="1" x14ac:dyDescent="0.2">
      <c r="A55" s="119" t="s">
        <v>21</v>
      </c>
      <c r="B55" s="120" t="s">
        <v>10</v>
      </c>
      <c r="C55" s="80"/>
      <c r="D55" s="95"/>
      <c r="J55" s="95"/>
      <c r="K55" s="37"/>
      <c r="L55" s="37"/>
    </row>
    <row r="56" spans="1:12" hidden="1" x14ac:dyDescent="0.2">
      <c r="A56" s="119" t="s">
        <v>22</v>
      </c>
      <c r="B56" s="120" t="s">
        <v>16</v>
      </c>
      <c r="C56" s="80"/>
      <c r="D56" s="95"/>
      <c r="J56" s="95"/>
      <c r="K56" s="37"/>
      <c r="L56" s="37"/>
    </row>
    <row r="57" spans="1:12" hidden="1" x14ac:dyDescent="0.2">
      <c r="A57" s="115" t="s">
        <v>23</v>
      </c>
      <c r="B57" s="111" t="s">
        <v>24</v>
      </c>
      <c r="C57" s="80"/>
      <c r="D57" s="221"/>
      <c r="J57" s="221"/>
      <c r="K57" s="221"/>
      <c r="L57" s="3"/>
    </row>
    <row r="58" spans="1:12" hidden="1" x14ac:dyDescent="0.2">
      <c r="A58" s="119" t="s">
        <v>25</v>
      </c>
      <c r="B58" s="120" t="s">
        <v>26</v>
      </c>
      <c r="C58" s="80"/>
      <c r="D58" s="18"/>
      <c r="J58" s="18"/>
      <c r="K58" s="51"/>
      <c r="L58" s="51"/>
    </row>
    <row r="59" spans="1:12" hidden="1" x14ac:dyDescent="0.2">
      <c r="A59" s="119" t="s">
        <v>27</v>
      </c>
      <c r="B59" s="120" t="s">
        <v>28</v>
      </c>
      <c r="C59" s="80"/>
      <c r="D59" s="18"/>
      <c r="J59" s="18"/>
      <c r="K59" s="51"/>
      <c r="L59" s="51"/>
    </row>
    <row r="60" spans="1:12" hidden="1" x14ac:dyDescent="0.2">
      <c r="A60" s="119" t="s">
        <v>29</v>
      </c>
      <c r="B60" s="120" t="s">
        <v>12</v>
      </c>
      <c r="C60" s="76"/>
      <c r="D60" s="18"/>
      <c r="J60" s="18"/>
      <c r="K60" s="51"/>
      <c r="L60" s="51"/>
    </row>
    <row r="61" spans="1:12" hidden="1" x14ac:dyDescent="0.2">
      <c r="A61" s="119" t="s">
        <v>30</v>
      </c>
      <c r="B61" s="120" t="s">
        <v>14</v>
      </c>
      <c r="C61" s="76"/>
      <c r="D61" s="18"/>
      <c r="J61" s="18"/>
      <c r="K61" s="51"/>
      <c r="L61" s="51"/>
    </row>
    <row r="62" spans="1:12" hidden="1" x14ac:dyDescent="0.2">
      <c r="A62" s="119" t="s">
        <v>31</v>
      </c>
      <c r="B62" s="120" t="s">
        <v>32</v>
      </c>
      <c r="C62" s="80"/>
      <c r="D62" s="18"/>
      <c r="J62" s="18"/>
      <c r="K62" s="51"/>
      <c r="L62" s="51"/>
    </row>
    <row r="63" spans="1:12" hidden="1" x14ac:dyDescent="0.2">
      <c r="A63" s="119" t="s">
        <v>33</v>
      </c>
      <c r="B63" s="120" t="s">
        <v>34</v>
      </c>
      <c r="C63" s="80"/>
      <c r="D63" s="18"/>
      <c r="J63" s="18"/>
      <c r="K63" s="51"/>
      <c r="L63" s="51"/>
    </row>
    <row r="64" spans="1:12" hidden="1" x14ac:dyDescent="0.2">
      <c r="A64" s="115" t="s">
        <v>35</v>
      </c>
      <c r="B64" s="111" t="s">
        <v>36</v>
      </c>
      <c r="C64" s="80"/>
      <c r="D64" s="221"/>
      <c r="J64" s="221"/>
      <c r="K64" s="221"/>
      <c r="L64" s="3"/>
    </row>
    <row r="65" spans="1:12" hidden="1" x14ac:dyDescent="0.2">
      <c r="A65" s="119" t="s">
        <v>37</v>
      </c>
      <c r="B65" s="120" t="s">
        <v>38</v>
      </c>
      <c r="C65" s="80"/>
      <c r="D65" s="18"/>
      <c r="J65" s="18"/>
      <c r="K65" s="51"/>
      <c r="L65" s="51"/>
    </row>
    <row r="66" spans="1:12" hidden="1" x14ac:dyDescent="0.2">
      <c r="A66" s="119" t="s">
        <v>39</v>
      </c>
      <c r="B66" s="120" t="s">
        <v>40</v>
      </c>
      <c r="C66" s="80"/>
      <c r="D66" s="18"/>
      <c r="J66" s="18"/>
      <c r="K66" s="51"/>
      <c r="L66" s="51"/>
    </row>
    <row r="67" spans="1:12" hidden="1" x14ac:dyDescent="0.2">
      <c r="A67" s="119" t="s">
        <v>41</v>
      </c>
      <c r="B67" s="120" t="s">
        <v>42</v>
      </c>
      <c r="C67" s="80"/>
      <c r="D67" s="18"/>
      <c r="J67" s="18"/>
      <c r="K67" s="51"/>
      <c r="L67" s="51"/>
    </row>
    <row r="68" spans="1:12" hidden="1" x14ac:dyDescent="0.2">
      <c r="A68" s="119" t="s">
        <v>43</v>
      </c>
      <c r="B68" s="120" t="s">
        <v>44</v>
      </c>
      <c r="C68" s="76"/>
      <c r="D68" s="18"/>
      <c r="J68" s="18"/>
      <c r="K68" s="51"/>
      <c r="L68" s="51"/>
    </row>
    <row r="69" spans="1:12" hidden="1" x14ac:dyDescent="0.2">
      <c r="A69" s="119" t="s">
        <v>45</v>
      </c>
      <c r="B69" s="120" t="s">
        <v>46</v>
      </c>
      <c r="C69" s="80"/>
      <c r="D69" s="18"/>
      <c r="J69" s="18"/>
      <c r="K69" s="51"/>
      <c r="L69" s="51"/>
    </row>
    <row r="70" spans="1:12" hidden="1" x14ac:dyDescent="0.2">
      <c r="A70" s="119" t="s">
        <v>47</v>
      </c>
      <c r="B70" s="120" t="s">
        <v>48</v>
      </c>
      <c r="C70" s="80"/>
      <c r="D70" s="18"/>
      <c r="J70" s="18"/>
      <c r="K70" s="51"/>
      <c r="L70" s="51"/>
    </row>
    <row r="71" spans="1:12" hidden="1" x14ac:dyDescent="0.2">
      <c r="A71" s="115" t="s">
        <v>49</v>
      </c>
      <c r="B71" s="117" t="s">
        <v>50</v>
      </c>
      <c r="C71" s="80"/>
      <c r="D71" s="221"/>
      <c r="J71" s="221"/>
      <c r="K71" s="221"/>
      <c r="L71" s="3"/>
    </row>
    <row r="72" spans="1:12" hidden="1" x14ac:dyDescent="0.2">
      <c r="A72" s="119" t="s">
        <v>51</v>
      </c>
      <c r="B72" s="120" t="s">
        <v>52</v>
      </c>
      <c r="C72" s="80"/>
      <c r="D72" s="18"/>
      <c r="J72" s="18"/>
      <c r="K72" s="51"/>
      <c r="L72" s="51"/>
    </row>
    <row r="73" spans="1:12" hidden="1" x14ac:dyDescent="0.2">
      <c r="A73" s="119" t="s">
        <v>53</v>
      </c>
      <c r="B73" s="120" t="s">
        <v>54</v>
      </c>
      <c r="C73" s="80"/>
      <c r="D73" s="18"/>
      <c r="J73" s="18"/>
      <c r="K73" s="51"/>
      <c r="L73" s="51"/>
    </row>
    <row r="74" spans="1:12" hidden="1" x14ac:dyDescent="0.2">
      <c r="A74" s="119" t="s">
        <v>70</v>
      </c>
      <c r="B74" s="120" t="s">
        <v>71</v>
      </c>
      <c r="C74" s="80"/>
      <c r="D74" s="18"/>
      <c r="J74" s="18"/>
      <c r="K74" s="51"/>
      <c r="L74" s="51"/>
    </row>
    <row r="75" spans="1:12" hidden="1" x14ac:dyDescent="0.2">
      <c r="A75" s="119" t="s">
        <v>72</v>
      </c>
      <c r="B75" s="120" t="s">
        <v>73</v>
      </c>
      <c r="C75" s="76"/>
      <c r="D75" s="18"/>
      <c r="J75" s="18"/>
      <c r="K75" s="51"/>
      <c r="L75" s="51"/>
    </row>
    <row r="76" spans="1:12" hidden="1" x14ac:dyDescent="0.2">
      <c r="A76" s="119" t="s">
        <v>74</v>
      </c>
      <c r="B76" s="120" t="s">
        <v>274</v>
      </c>
      <c r="C76" s="82"/>
      <c r="D76" s="18"/>
      <c r="J76" s="18"/>
      <c r="K76" s="51"/>
      <c r="L76" s="51"/>
    </row>
    <row r="77" spans="1:12" hidden="1" x14ac:dyDescent="0.2">
      <c r="A77" s="119" t="s">
        <v>76</v>
      </c>
      <c r="B77" s="120" t="s">
        <v>77</v>
      </c>
      <c r="C77" s="82"/>
      <c r="D77" s="18"/>
      <c r="J77" s="18"/>
      <c r="K77" s="51"/>
      <c r="L77" s="51"/>
    </row>
    <row r="78" spans="1:12" hidden="1" x14ac:dyDescent="0.2">
      <c r="A78" s="115" t="s">
        <v>78</v>
      </c>
      <c r="B78" s="123" t="s">
        <v>79</v>
      </c>
      <c r="C78" s="82"/>
      <c r="D78" s="221"/>
      <c r="J78" s="221"/>
      <c r="K78" s="221"/>
      <c r="L78" s="3"/>
    </row>
    <row r="79" spans="1:12" hidden="1" x14ac:dyDescent="0.2">
      <c r="A79" s="115" t="s">
        <v>80</v>
      </c>
      <c r="B79" s="111" t="s">
        <v>81</v>
      </c>
      <c r="C79" s="82"/>
      <c r="D79" s="221"/>
      <c r="J79" s="221"/>
      <c r="K79" s="3"/>
      <c r="L79" s="3"/>
    </row>
    <row r="80" spans="1:12" hidden="1" x14ac:dyDescent="0.2">
      <c r="A80" s="115" t="s">
        <v>82</v>
      </c>
      <c r="B80" s="111" t="s">
        <v>83</v>
      </c>
      <c r="C80" s="82"/>
      <c r="D80" s="221"/>
      <c r="J80" s="221"/>
      <c r="K80" s="221"/>
      <c r="L80" s="3"/>
    </row>
    <row r="81" spans="1:12" hidden="1" x14ac:dyDescent="0.2">
      <c r="A81" s="119" t="s">
        <v>84</v>
      </c>
      <c r="B81" s="120" t="s">
        <v>85</v>
      </c>
      <c r="C81" s="83"/>
      <c r="D81" s="18"/>
      <c r="J81" s="18"/>
      <c r="K81" s="51"/>
      <c r="L81" s="51"/>
    </row>
    <row r="82" spans="1:12" hidden="1" x14ac:dyDescent="0.2">
      <c r="A82" s="119" t="s">
        <v>86</v>
      </c>
      <c r="B82" s="120" t="s">
        <v>87</v>
      </c>
      <c r="C82" s="76"/>
      <c r="D82" s="18"/>
      <c r="J82" s="18"/>
      <c r="K82" s="51"/>
      <c r="L82" s="51"/>
    </row>
    <row r="83" spans="1:12" hidden="1" x14ac:dyDescent="0.2">
      <c r="A83" s="119" t="s">
        <v>88</v>
      </c>
      <c r="B83" s="120" t="s">
        <v>89</v>
      </c>
      <c r="C83" s="76"/>
      <c r="D83" s="18"/>
      <c r="J83" s="18"/>
      <c r="K83" s="51"/>
      <c r="L83" s="51"/>
    </row>
    <row r="84" spans="1:12" hidden="1" x14ac:dyDescent="0.2">
      <c r="A84" s="115" t="s">
        <v>90</v>
      </c>
      <c r="B84" s="111" t="s">
        <v>91</v>
      </c>
      <c r="C84" s="80"/>
      <c r="D84" s="95"/>
      <c r="J84" s="95"/>
      <c r="K84" s="37"/>
      <c r="L84" s="37"/>
    </row>
    <row r="85" spans="1:12" hidden="1" x14ac:dyDescent="0.2">
      <c r="A85" s="115" t="s">
        <v>92</v>
      </c>
      <c r="B85" s="111" t="s">
        <v>93</v>
      </c>
      <c r="C85" s="80"/>
      <c r="D85" s="221"/>
      <c r="J85" s="221"/>
      <c r="K85" s="3"/>
      <c r="L85" s="3"/>
    </row>
    <row r="86" spans="1:12" hidden="1" x14ac:dyDescent="0.2">
      <c r="A86" s="119" t="s">
        <v>94</v>
      </c>
      <c r="B86" s="120" t="s">
        <v>95</v>
      </c>
      <c r="C86" s="80"/>
      <c r="D86" s="18"/>
      <c r="J86" s="18"/>
      <c r="K86" s="51"/>
      <c r="L86" s="51"/>
    </row>
    <row r="87" spans="1:12" hidden="1" x14ac:dyDescent="0.2">
      <c r="A87" s="119" t="s">
        <v>96</v>
      </c>
      <c r="B87" s="120" t="s">
        <v>97</v>
      </c>
      <c r="C87" s="76"/>
      <c r="D87" s="18"/>
      <c r="J87" s="18"/>
      <c r="K87" s="51"/>
      <c r="L87" s="51"/>
    </row>
    <row r="88" spans="1:12" hidden="1" x14ac:dyDescent="0.2">
      <c r="A88" s="119" t="s">
        <v>98</v>
      </c>
      <c r="B88" s="120" t="s">
        <v>99</v>
      </c>
      <c r="C88" s="76"/>
      <c r="D88" s="18"/>
      <c r="J88" s="18"/>
      <c r="K88" s="51"/>
      <c r="L88" s="51"/>
    </row>
    <row r="89" spans="1:12" hidden="1" x14ac:dyDescent="0.2">
      <c r="A89" s="119" t="s">
        <v>100</v>
      </c>
      <c r="B89" s="120" t="s">
        <v>101</v>
      </c>
      <c r="C89" s="80"/>
      <c r="D89" s="18"/>
      <c r="J89" s="18"/>
      <c r="K89" s="51"/>
      <c r="L89" s="51"/>
    </row>
    <row r="90" spans="1:12" hidden="1" x14ac:dyDescent="0.2">
      <c r="A90" s="119" t="s">
        <v>102</v>
      </c>
      <c r="B90" s="120" t="s">
        <v>103</v>
      </c>
      <c r="C90" s="80"/>
      <c r="D90" s="18"/>
      <c r="J90" s="18"/>
      <c r="K90" s="51"/>
      <c r="L90" s="51"/>
    </row>
    <row r="91" spans="1:12" hidden="1" x14ac:dyDescent="0.2">
      <c r="A91" s="115" t="s">
        <v>104</v>
      </c>
      <c r="B91" s="111" t="s">
        <v>105</v>
      </c>
      <c r="C91" s="80"/>
      <c r="D91" s="221"/>
      <c r="J91" s="221"/>
      <c r="K91" s="3"/>
      <c r="L91" s="3"/>
    </row>
    <row r="92" spans="1:12" hidden="1" x14ac:dyDescent="0.2">
      <c r="A92" s="115" t="s">
        <v>106</v>
      </c>
      <c r="B92" s="111" t="s">
        <v>107</v>
      </c>
      <c r="C92" s="80"/>
      <c r="D92" s="221"/>
      <c r="J92" s="221"/>
      <c r="K92" s="3"/>
      <c r="L92" s="3"/>
    </row>
    <row r="93" spans="1:12" hidden="1" x14ac:dyDescent="0.2">
      <c r="A93" s="115" t="s">
        <v>108</v>
      </c>
      <c r="B93" s="111" t="s">
        <v>109</v>
      </c>
      <c r="C93" s="80"/>
      <c r="D93" s="221"/>
      <c r="J93" s="221"/>
      <c r="K93" s="3"/>
      <c r="L93" s="3"/>
    </row>
    <row r="94" spans="1:12" hidden="1" x14ac:dyDescent="0.2">
      <c r="A94" s="115" t="s">
        <v>110</v>
      </c>
      <c r="B94" s="111" t="s">
        <v>111</v>
      </c>
      <c r="C94" s="76"/>
      <c r="D94" s="95"/>
      <c r="J94" s="95"/>
      <c r="K94" s="37"/>
      <c r="L94" s="37"/>
    </row>
    <row r="95" spans="1:12" hidden="1" x14ac:dyDescent="0.2">
      <c r="A95" s="112" t="s">
        <v>188</v>
      </c>
      <c r="B95" s="113" t="s">
        <v>187</v>
      </c>
      <c r="C95" s="13"/>
      <c r="D95" s="224"/>
      <c r="J95" s="224"/>
      <c r="K95" s="192"/>
      <c r="L95" s="192"/>
    </row>
    <row r="96" spans="1:12" hidden="1" x14ac:dyDescent="0.2">
      <c r="A96" s="115" t="s">
        <v>112</v>
      </c>
      <c r="B96" s="111" t="s">
        <v>113</v>
      </c>
      <c r="C96" s="76"/>
      <c r="D96" s="221"/>
      <c r="J96" s="221"/>
      <c r="K96" s="3"/>
      <c r="L96" s="3"/>
    </row>
    <row r="97" spans="1:12" hidden="1" x14ac:dyDescent="0.2">
      <c r="A97" s="115" t="s">
        <v>114</v>
      </c>
      <c r="B97" s="111" t="s">
        <v>115</v>
      </c>
      <c r="C97" s="76"/>
      <c r="D97" s="221"/>
      <c r="J97" s="221"/>
      <c r="K97" s="3"/>
      <c r="L97" s="3"/>
    </row>
    <row r="98" spans="1:12" hidden="1" x14ac:dyDescent="0.2">
      <c r="A98" s="112" t="s">
        <v>180</v>
      </c>
      <c r="B98" s="124" t="s">
        <v>178</v>
      </c>
      <c r="C98" s="84"/>
      <c r="D98" s="95"/>
      <c r="J98" s="95"/>
      <c r="K98" s="37"/>
      <c r="L98" s="37"/>
    </row>
    <row r="99" spans="1:12" hidden="1" x14ac:dyDescent="0.2">
      <c r="A99" s="115" t="s">
        <v>116</v>
      </c>
      <c r="B99" s="111" t="s">
        <v>117</v>
      </c>
      <c r="C99" s="76"/>
      <c r="D99" s="95"/>
      <c r="J99" s="95"/>
      <c r="K99" s="37"/>
      <c r="L99" s="37"/>
    </row>
    <row r="100" spans="1:12" hidden="1" x14ac:dyDescent="0.2">
      <c r="A100" s="115" t="s">
        <v>118</v>
      </c>
      <c r="B100" s="117" t="s">
        <v>119</v>
      </c>
      <c r="C100" s="76"/>
      <c r="D100" s="95"/>
      <c r="J100" s="95"/>
      <c r="K100" s="37"/>
      <c r="L100" s="37"/>
    </row>
    <row r="101" spans="1:12" hidden="1" x14ac:dyDescent="0.2">
      <c r="A101" s="115" t="s">
        <v>120</v>
      </c>
      <c r="B101" s="117" t="s">
        <v>124</v>
      </c>
      <c r="C101" s="84"/>
      <c r="D101" s="95"/>
      <c r="J101" s="95"/>
      <c r="K101" s="37"/>
      <c r="L101" s="37"/>
    </row>
    <row r="102" spans="1:12" hidden="1" x14ac:dyDescent="0.2">
      <c r="A102" s="125"/>
      <c r="B102" s="113" t="s">
        <v>181</v>
      </c>
      <c r="C102" s="84"/>
      <c r="D102" s="224"/>
      <c r="J102" s="224"/>
      <c r="K102" s="192"/>
      <c r="L102" s="192"/>
    </row>
    <row r="103" spans="1:12" hidden="1" x14ac:dyDescent="0.2">
      <c r="A103" s="115" t="s">
        <v>125</v>
      </c>
      <c r="B103" s="111" t="s">
        <v>126</v>
      </c>
      <c r="C103" s="84"/>
      <c r="D103" s="221"/>
      <c r="J103" s="221"/>
      <c r="K103" s="3"/>
      <c r="L103" s="3"/>
    </row>
    <row r="104" spans="1:12" hidden="1" x14ac:dyDescent="0.2">
      <c r="A104" s="110"/>
      <c r="B104" s="110"/>
      <c r="C104" s="76"/>
      <c r="D104" s="95"/>
      <c r="J104" s="95"/>
      <c r="K104" s="37"/>
      <c r="L104" s="37"/>
    </row>
    <row r="105" spans="1:12" x14ac:dyDescent="0.2">
      <c r="A105" s="126"/>
      <c r="B105" s="127" t="s">
        <v>127</v>
      </c>
      <c r="C105" s="67">
        <f>SUM(C5)</f>
        <v>87102</v>
      </c>
      <c r="D105" s="197">
        <f>D4+D5+D7+D12+D13+D14+D15+D16+D17+D20+D24+D34+D37+D41+D52+D57+D64+D71+D78+D79+D80+D84+D85+D91+D92+D93+D94+D96+D97+D99+D100+D101+D102+D104</f>
        <v>94138</v>
      </c>
      <c r="E105" s="67">
        <f>SUM(E5)</f>
        <v>94138</v>
      </c>
      <c r="F105" s="67">
        <f>SUM(F5)</f>
        <v>0</v>
      </c>
      <c r="J105" s="197"/>
      <c r="K105" s="197"/>
      <c r="L105" s="196"/>
    </row>
    <row r="106" spans="1:12" x14ac:dyDescent="0.2">
      <c r="A106" s="126"/>
      <c r="B106" s="127"/>
      <c r="C106" s="85"/>
      <c r="D106" s="222"/>
      <c r="E106" s="67">
        <f>+D105+F105</f>
        <v>94138</v>
      </c>
      <c r="F106" s="196" t="s">
        <v>230</v>
      </c>
      <c r="G106" s="190"/>
      <c r="H106" s="193"/>
      <c r="J106" s="222"/>
      <c r="K106" s="37"/>
      <c r="L106" s="37"/>
    </row>
    <row r="107" spans="1:12" x14ac:dyDescent="0.2">
      <c r="A107" s="126"/>
      <c r="B107" s="127"/>
      <c r="C107" s="84"/>
      <c r="D107" s="95"/>
      <c r="E107" s="67">
        <f>-E106+E105</f>
        <v>0</v>
      </c>
      <c r="F107" s="59" t="s">
        <v>231</v>
      </c>
      <c r="G107" s="118"/>
      <c r="J107" s="95"/>
      <c r="K107" s="37"/>
      <c r="L107" s="37"/>
    </row>
    <row r="108" spans="1:12" x14ac:dyDescent="0.2">
      <c r="A108" s="128"/>
      <c r="B108" s="111" t="s">
        <v>128</v>
      </c>
      <c r="C108" s="86"/>
      <c r="D108" s="220">
        <f>D109+D117+D133</f>
        <v>0</v>
      </c>
      <c r="E108" s="220">
        <f>E109+E117+E133</f>
        <v>0</v>
      </c>
      <c r="J108" s="220"/>
      <c r="K108" s="220"/>
      <c r="L108" s="3"/>
    </row>
    <row r="109" spans="1:12" x14ac:dyDescent="0.2">
      <c r="A109" s="128" t="s">
        <v>155</v>
      </c>
      <c r="B109" s="129" t="s">
        <v>129</v>
      </c>
      <c r="C109" s="80"/>
      <c r="D109" s="223">
        <f>SUM(D110:D116)</f>
        <v>0</v>
      </c>
      <c r="E109" s="223">
        <f>SUM(E110:E116)</f>
        <v>0</v>
      </c>
      <c r="J109" s="223"/>
      <c r="K109" s="223"/>
      <c r="L109" s="192"/>
    </row>
    <row r="110" spans="1:12" hidden="1" x14ac:dyDescent="0.2">
      <c r="A110" s="119" t="s">
        <v>158</v>
      </c>
      <c r="B110" s="120" t="s">
        <v>165</v>
      </c>
      <c r="C110" s="80"/>
      <c r="D110" s="18"/>
      <c r="E110" s="18"/>
      <c r="J110" s="18"/>
      <c r="K110" s="51"/>
      <c r="L110" s="51"/>
    </row>
    <row r="111" spans="1:12" hidden="1" x14ac:dyDescent="0.2">
      <c r="A111" s="119" t="s">
        <v>159</v>
      </c>
      <c r="B111" s="120" t="s">
        <v>166</v>
      </c>
      <c r="C111" s="80"/>
      <c r="D111" s="18"/>
      <c r="E111" s="18"/>
      <c r="J111" s="18"/>
      <c r="K111" s="51"/>
      <c r="L111" s="51"/>
    </row>
    <row r="112" spans="1:12" hidden="1" x14ac:dyDescent="0.2">
      <c r="A112" s="119" t="s">
        <v>160</v>
      </c>
      <c r="B112" s="120" t="s">
        <v>130</v>
      </c>
      <c r="C112" s="80"/>
      <c r="D112" s="18"/>
      <c r="E112" s="18"/>
      <c r="J112" s="18"/>
      <c r="K112" s="51"/>
      <c r="L112" s="51"/>
    </row>
    <row r="113" spans="1:12" hidden="1" x14ac:dyDescent="0.2">
      <c r="A113" s="119" t="s">
        <v>161</v>
      </c>
      <c r="B113" s="120" t="s">
        <v>131</v>
      </c>
      <c r="C113" s="80"/>
      <c r="D113" s="18"/>
      <c r="E113" s="18"/>
      <c r="J113" s="18"/>
      <c r="K113" s="51"/>
      <c r="L113" s="51"/>
    </row>
    <row r="114" spans="1:12" hidden="1" x14ac:dyDescent="0.2">
      <c r="A114" s="119" t="s">
        <v>163</v>
      </c>
      <c r="B114" s="120" t="s">
        <v>167</v>
      </c>
      <c r="C114" s="80"/>
      <c r="D114" s="18"/>
      <c r="E114" s="18"/>
      <c r="J114" s="18"/>
      <c r="K114" s="51"/>
      <c r="L114" s="51"/>
    </row>
    <row r="115" spans="1:12" hidden="1" x14ac:dyDescent="0.2">
      <c r="A115" s="119" t="s">
        <v>164</v>
      </c>
      <c r="B115" s="120" t="s">
        <v>168</v>
      </c>
      <c r="C115" s="80"/>
      <c r="D115" s="18"/>
      <c r="E115" s="18"/>
      <c r="J115" s="18"/>
      <c r="K115" s="51"/>
      <c r="L115" s="51"/>
    </row>
    <row r="116" spans="1:12" hidden="1" x14ac:dyDescent="0.2">
      <c r="A116" s="119" t="s">
        <v>162</v>
      </c>
      <c r="B116" s="120" t="s">
        <v>175</v>
      </c>
      <c r="C116" s="80"/>
      <c r="D116" s="18"/>
      <c r="E116" s="18"/>
      <c r="J116" s="18"/>
      <c r="K116" s="51"/>
      <c r="L116" s="51"/>
    </row>
    <row r="117" spans="1:12" x14ac:dyDescent="0.2">
      <c r="A117" s="128" t="s">
        <v>156</v>
      </c>
      <c r="B117" s="129" t="s">
        <v>132</v>
      </c>
      <c r="C117" s="80"/>
      <c r="D117" s="224">
        <f>SUM(D118:D128)</f>
        <v>0</v>
      </c>
      <c r="E117" s="224">
        <f>SUM(E118:E128)</f>
        <v>0</v>
      </c>
      <c r="J117" s="224"/>
      <c r="K117" s="224"/>
      <c r="L117" s="224"/>
    </row>
    <row r="118" spans="1:12" hidden="1" x14ac:dyDescent="0.2">
      <c r="A118" s="119" t="s">
        <v>172</v>
      </c>
      <c r="B118" s="120" t="s">
        <v>137</v>
      </c>
      <c r="C118" s="80"/>
      <c r="D118" s="18"/>
      <c r="E118" s="18"/>
      <c r="J118" s="18"/>
      <c r="K118" s="51"/>
      <c r="L118" s="51"/>
    </row>
    <row r="119" spans="1:12" hidden="1" x14ac:dyDescent="0.2">
      <c r="A119" s="119" t="s">
        <v>172</v>
      </c>
      <c r="B119" s="120" t="s">
        <v>134</v>
      </c>
      <c r="C119" s="80"/>
      <c r="D119" s="18"/>
      <c r="E119" s="18"/>
      <c r="J119" s="18"/>
      <c r="K119" s="51"/>
      <c r="L119" s="51"/>
    </row>
    <row r="120" spans="1:12" hidden="1" x14ac:dyDescent="0.2">
      <c r="A120" s="119" t="s">
        <v>172</v>
      </c>
      <c r="B120" s="120" t="s">
        <v>194</v>
      </c>
      <c r="C120" s="86"/>
      <c r="D120" s="18"/>
      <c r="E120" s="18"/>
      <c r="J120" s="18"/>
      <c r="K120" s="51"/>
      <c r="L120" s="51"/>
    </row>
    <row r="121" spans="1:12" hidden="1" x14ac:dyDescent="0.2">
      <c r="A121" s="119" t="s">
        <v>172</v>
      </c>
      <c r="B121" s="120" t="s">
        <v>135</v>
      </c>
      <c r="C121" s="80"/>
      <c r="D121" s="18"/>
      <c r="E121" s="18"/>
      <c r="J121" s="18"/>
      <c r="K121" s="51"/>
      <c r="L121" s="51"/>
    </row>
    <row r="122" spans="1:12" hidden="1" x14ac:dyDescent="0.2">
      <c r="A122" s="119" t="s">
        <v>171</v>
      </c>
      <c r="B122" s="120" t="s">
        <v>133</v>
      </c>
      <c r="C122" s="80"/>
      <c r="D122" s="18"/>
      <c r="E122" s="18"/>
      <c r="J122" s="18"/>
      <c r="K122" s="51"/>
      <c r="L122" s="51"/>
    </row>
    <row r="123" spans="1:12" hidden="1" x14ac:dyDescent="0.2">
      <c r="A123" s="119" t="s">
        <v>173</v>
      </c>
      <c r="B123" s="120" t="s">
        <v>154</v>
      </c>
      <c r="C123" s="80"/>
      <c r="D123" s="18"/>
      <c r="E123" s="18"/>
      <c r="J123" s="18"/>
      <c r="K123" s="51"/>
      <c r="L123" s="51"/>
    </row>
    <row r="124" spans="1:12" hidden="1" x14ac:dyDescent="0.2">
      <c r="A124" s="119" t="s">
        <v>173</v>
      </c>
      <c r="B124" s="120" t="s">
        <v>149</v>
      </c>
      <c r="C124" s="80"/>
      <c r="D124" s="18"/>
      <c r="E124" s="18"/>
      <c r="J124" s="18"/>
      <c r="K124" s="51"/>
      <c r="L124" s="51"/>
    </row>
    <row r="125" spans="1:12" hidden="1" x14ac:dyDescent="0.2">
      <c r="A125" s="119" t="s">
        <v>173</v>
      </c>
      <c r="B125" s="130" t="s">
        <v>195</v>
      </c>
      <c r="C125" s="80"/>
      <c r="D125" s="18"/>
      <c r="E125" s="18"/>
      <c r="J125" s="18"/>
      <c r="K125" s="51"/>
      <c r="L125" s="51"/>
    </row>
    <row r="126" spans="1:12" hidden="1" x14ac:dyDescent="0.2">
      <c r="A126" s="119" t="s">
        <v>174</v>
      </c>
      <c r="B126" s="120" t="s">
        <v>136</v>
      </c>
      <c r="C126" s="80"/>
      <c r="D126" s="18"/>
      <c r="E126" s="18"/>
      <c r="J126" s="18"/>
      <c r="K126" s="51"/>
      <c r="L126" s="51"/>
    </row>
    <row r="127" spans="1:12" hidden="1" x14ac:dyDescent="0.2">
      <c r="A127" s="120" t="s">
        <v>174</v>
      </c>
      <c r="B127" s="120" t="s">
        <v>197</v>
      </c>
      <c r="C127" s="80"/>
      <c r="D127" s="18"/>
      <c r="E127" s="18"/>
      <c r="J127" s="18"/>
      <c r="K127" s="51"/>
      <c r="L127" s="51"/>
    </row>
    <row r="128" spans="1:12" hidden="1" x14ac:dyDescent="0.2">
      <c r="A128" s="119" t="s">
        <v>196</v>
      </c>
      <c r="B128" s="120" t="s">
        <v>191</v>
      </c>
      <c r="C128" s="80"/>
      <c r="D128" s="18"/>
      <c r="E128" s="18"/>
      <c r="J128" s="18"/>
      <c r="K128" s="51"/>
      <c r="L128" s="51"/>
    </row>
    <row r="129" spans="1:12" hidden="1" x14ac:dyDescent="0.2">
      <c r="A129" s="119" t="s">
        <v>196</v>
      </c>
      <c r="B129" s="175" t="s">
        <v>192</v>
      </c>
      <c r="C129" s="80"/>
      <c r="D129" s="95"/>
      <c r="E129" s="95"/>
      <c r="J129" s="95"/>
      <c r="K129" s="37"/>
      <c r="L129" s="37"/>
    </row>
    <row r="130" spans="1:12" hidden="1" x14ac:dyDescent="0.2">
      <c r="A130" s="119"/>
      <c r="B130" s="120"/>
      <c r="C130" s="80"/>
      <c r="D130" s="18"/>
      <c r="E130" s="18"/>
      <c r="J130" s="18"/>
      <c r="K130" s="51"/>
      <c r="L130" s="51"/>
    </row>
    <row r="131" spans="1:12" hidden="1" x14ac:dyDescent="0.2">
      <c r="A131" s="119"/>
      <c r="B131" s="130"/>
      <c r="C131" s="80"/>
      <c r="D131" s="95"/>
      <c r="E131" s="95"/>
      <c r="J131" s="95"/>
      <c r="K131" s="37"/>
      <c r="L131" s="37"/>
    </row>
    <row r="132" spans="1:12" hidden="1" x14ac:dyDescent="0.2">
      <c r="A132" s="119"/>
      <c r="B132" s="120"/>
      <c r="C132" s="80"/>
      <c r="D132" s="95"/>
      <c r="E132" s="95"/>
      <c r="J132" s="95"/>
      <c r="K132" s="37"/>
      <c r="L132" s="37"/>
    </row>
    <row r="133" spans="1:12" x14ac:dyDescent="0.2">
      <c r="A133" s="128" t="s">
        <v>157</v>
      </c>
      <c r="B133" s="129" t="s">
        <v>150</v>
      </c>
      <c r="C133" s="80"/>
      <c r="D133" s="224">
        <f>SUM(D134)</f>
        <v>0</v>
      </c>
      <c r="E133" s="224">
        <f>SUM(E134)</f>
        <v>0</v>
      </c>
      <c r="J133" s="224"/>
      <c r="K133" s="224"/>
      <c r="L133" s="192"/>
    </row>
    <row r="134" spans="1:12" hidden="1" x14ac:dyDescent="0.2">
      <c r="A134" s="119" t="s">
        <v>169</v>
      </c>
      <c r="B134" s="120" t="s">
        <v>151</v>
      </c>
      <c r="C134" s="86"/>
      <c r="D134" s="95"/>
      <c r="J134" s="95"/>
      <c r="K134" s="37"/>
      <c r="L134" s="37"/>
    </row>
    <row r="135" spans="1:12" hidden="1" x14ac:dyDescent="0.2">
      <c r="A135" s="119"/>
      <c r="B135" s="120"/>
      <c r="C135" s="80"/>
      <c r="D135" s="95"/>
      <c r="J135" s="95"/>
      <c r="K135" s="37"/>
      <c r="L135" s="37"/>
    </row>
    <row r="136" spans="1:12" x14ac:dyDescent="0.2">
      <c r="A136" s="106"/>
      <c r="B136" s="132"/>
      <c r="C136" s="80"/>
      <c r="D136" s="37"/>
      <c r="J136" s="37"/>
      <c r="K136" s="37"/>
      <c r="L136" s="37"/>
    </row>
    <row r="137" spans="1:12" x14ac:dyDescent="0.2">
      <c r="A137" s="137"/>
      <c r="B137" s="133"/>
      <c r="C137" s="80"/>
      <c r="D137" s="37"/>
      <c r="J137" s="37"/>
      <c r="K137" s="37"/>
      <c r="L137" s="37"/>
    </row>
    <row r="138" spans="1:12" x14ac:dyDescent="0.2">
      <c r="A138" s="106"/>
      <c r="B138" s="132"/>
      <c r="C138" s="39"/>
      <c r="D138" s="221"/>
      <c r="E138" s="1"/>
      <c r="H138" s="68"/>
      <c r="J138" s="221"/>
      <c r="K138" s="37"/>
      <c r="L138" s="3"/>
    </row>
    <row r="139" spans="1:12" x14ac:dyDescent="0.2">
      <c r="A139" s="126"/>
      <c r="B139" s="133"/>
      <c r="C139" s="39"/>
      <c r="D139" s="221"/>
      <c r="J139" s="221"/>
      <c r="K139" s="37"/>
      <c r="L139" s="3"/>
    </row>
    <row r="140" spans="1:12" x14ac:dyDescent="0.2">
      <c r="A140" s="106"/>
      <c r="B140" s="132"/>
      <c r="C140" s="39"/>
      <c r="D140" s="221"/>
      <c r="J140" s="221"/>
      <c r="K140" s="37"/>
      <c r="L140" s="3"/>
    </row>
    <row r="141" spans="1:12" x14ac:dyDescent="0.2">
      <c r="A141" s="106"/>
      <c r="B141" s="132"/>
      <c r="C141" s="39"/>
      <c r="D141" s="221"/>
      <c r="E141" s="1"/>
      <c r="H141" s="68"/>
      <c r="J141" s="221"/>
      <c r="K141" s="37"/>
      <c r="L141" s="3"/>
    </row>
    <row r="142" spans="1:12" x14ac:dyDescent="0.2">
      <c r="A142" s="131" t="s">
        <v>190</v>
      </c>
      <c r="B142" s="132"/>
      <c r="C142" s="69">
        <f>SUM(C138:C141)</f>
        <v>0</v>
      </c>
      <c r="D142" s="222">
        <f>SUM(D138:D141)</f>
        <v>0</v>
      </c>
      <c r="E142" s="69">
        <f>SUM(E138:E141)</f>
        <v>0</v>
      </c>
      <c r="J142" s="222"/>
      <c r="K142" s="222"/>
      <c r="L142" s="196"/>
    </row>
    <row r="143" spans="1:12" x14ac:dyDescent="0.2">
      <c r="B143" s="88"/>
      <c r="C143" s="88"/>
      <c r="D143" s="221"/>
      <c r="J143" s="221"/>
      <c r="K143" s="37"/>
      <c r="L143" s="3"/>
    </row>
    <row r="144" spans="1:12" x14ac:dyDescent="0.2">
      <c r="B144" s="9" t="s">
        <v>202</v>
      </c>
      <c r="C144" s="90" t="s">
        <v>211</v>
      </c>
      <c r="D144" s="43">
        <v>32</v>
      </c>
      <c r="E144" s="189">
        <v>32</v>
      </c>
      <c r="J144" s="221"/>
      <c r="K144" s="37"/>
      <c r="L144" s="3"/>
    </row>
    <row r="145" spans="1:12" x14ac:dyDescent="0.2">
      <c r="B145" s="39" t="s">
        <v>203</v>
      </c>
      <c r="C145" s="39">
        <v>33</v>
      </c>
      <c r="D145" s="8">
        <v>32</v>
      </c>
      <c r="E145" s="73">
        <v>32</v>
      </c>
      <c r="J145" s="221"/>
      <c r="K145" s="37"/>
      <c r="L145" s="3"/>
    </row>
    <row r="146" spans="1:12" x14ac:dyDescent="0.2">
      <c r="B146" s="39"/>
      <c r="C146" s="39"/>
      <c r="D146" s="8"/>
      <c r="E146" s="73"/>
      <c r="H146" s="198"/>
      <c r="I146" s="2"/>
      <c r="J146" s="221"/>
      <c r="L146" s="3"/>
    </row>
    <row r="147" spans="1:12" x14ac:dyDescent="0.2">
      <c r="B147" s="89" t="s">
        <v>145</v>
      </c>
      <c r="C147" s="89">
        <v>13</v>
      </c>
      <c r="D147" s="43">
        <v>17</v>
      </c>
      <c r="E147" s="189">
        <v>17</v>
      </c>
      <c r="F147" s="187"/>
      <c r="G147" s="187"/>
      <c r="H147" s="198"/>
      <c r="I147" s="2"/>
      <c r="J147" s="221"/>
      <c r="L147" s="3"/>
    </row>
    <row r="148" spans="1:12" x14ac:dyDescent="0.2">
      <c r="B148" s="89" t="s">
        <v>204</v>
      </c>
      <c r="C148" s="89">
        <v>22</v>
      </c>
      <c r="D148" s="43">
        <v>24</v>
      </c>
      <c r="E148" s="189">
        <v>24</v>
      </c>
      <c r="F148" s="187"/>
      <c r="G148" s="187"/>
      <c r="H148" s="198"/>
      <c r="J148" s="221"/>
      <c r="L148" s="3"/>
    </row>
    <row r="149" spans="1:12" x14ac:dyDescent="0.2">
      <c r="B149" s="39"/>
      <c r="C149" s="39"/>
      <c r="D149" s="221"/>
      <c r="J149" s="221"/>
      <c r="K149" s="37"/>
      <c r="L149" s="3"/>
    </row>
    <row r="150" spans="1:12" x14ac:dyDescent="0.2">
      <c r="A150" s="39" t="s">
        <v>140</v>
      </c>
      <c r="C150" s="39">
        <v>33745</v>
      </c>
      <c r="D150" s="221">
        <v>36812</v>
      </c>
      <c r="E150" s="222">
        <v>36812</v>
      </c>
      <c r="G150" s="260" t="s">
        <v>142</v>
      </c>
      <c r="I150" s="65"/>
      <c r="J150" s="221"/>
      <c r="K150" s="37"/>
      <c r="L150" s="3"/>
    </row>
    <row r="151" spans="1:12" x14ac:dyDescent="0.2">
      <c r="A151" s="39" t="s">
        <v>141</v>
      </c>
      <c r="C151" s="39">
        <v>5633</v>
      </c>
      <c r="D151" s="221">
        <v>7367</v>
      </c>
      <c r="E151" s="222">
        <v>7367</v>
      </c>
      <c r="G151" s="260" t="s">
        <v>143</v>
      </c>
      <c r="H151" s="37"/>
      <c r="J151" s="221"/>
      <c r="K151" s="37"/>
      <c r="L151" s="3"/>
    </row>
    <row r="152" spans="1:12" x14ac:dyDescent="0.2">
      <c r="B152" s="39"/>
      <c r="C152" s="39"/>
      <c r="D152" s="221"/>
      <c r="E152" s="262"/>
      <c r="J152" s="221"/>
      <c r="K152" s="37"/>
      <c r="L152" s="3"/>
    </row>
    <row r="153" spans="1:12" x14ac:dyDescent="0.2">
      <c r="B153" s="182" t="s">
        <v>144</v>
      </c>
      <c r="C153" s="182"/>
      <c r="D153" s="221">
        <f>SUM(D150:D152)</f>
        <v>44179</v>
      </c>
      <c r="E153" s="196">
        <f>SUM(E150:E151)</f>
        <v>44179</v>
      </c>
      <c r="G153" s="260" t="s">
        <v>272</v>
      </c>
      <c r="J153" s="221"/>
      <c r="K153" s="221"/>
      <c r="L153" s="3"/>
    </row>
    <row r="154" spans="1:12" x14ac:dyDescent="0.2">
      <c r="B154" s="89"/>
      <c r="C154" s="89"/>
      <c r="D154" s="221"/>
      <c r="G154" s="8" t="s">
        <v>271</v>
      </c>
      <c r="J154" s="221"/>
      <c r="K154" s="37"/>
      <c r="L154" s="3"/>
    </row>
    <row r="155" spans="1:12" x14ac:dyDescent="0.2">
      <c r="A155" s="9" t="s">
        <v>205</v>
      </c>
      <c r="B155" s="39"/>
      <c r="C155" s="39"/>
      <c r="D155" s="221"/>
      <c r="J155" s="221"/>
      <c r="K155" s="37"/>
      <c r="L155" s="37"/>
    </row>
    <row r="156" spans="1:12" x14ac:dyDescent="0.2">
      <c r="B156" s="39"/>
      <c r="C156" s="39"/>
      <c r="D156" s="221"/>
      <c r="J156" s="221"/>
      <c r="K156" s="37"/>
      <c r="L156" s="37"/>
    </row>
    <row r="157" spans="1:12" x14ac:dyDescent="0.2">
      <c r="B157" s="39"/>
      <c r="C157" s="39"/>
      <c r="D157" s="221"/>
      <c r="J157" s="221"/>
      <c r="K157" s="37"/>
      <c r="L157" s="37"/>
    </row>
    <row r="158" spans="1:12" x14ac:dyDescent="0.2">
      <c r="B158" s="39"/>
      <c r="C158" s="39"/>
      <c r="D158" s="221"/>
      <c r="J158" s="221"/>
      <c r="K158" s="37"/>
      <c r="L158" s="37"/>
    </row>
    <row r="159" spans="1:12" x14ac:dyDescent="0.2">
      <c r="A159" s="11"/>
      <c r="B159" s="12" t="s">
        <v>206</v>
      </c>
      <c r="C159" s="195">
        <f>SUM(C160:C161)</f>
        <v>87102</v>
      </c>
      <c r="D159" s="221">
        <f>SUM(D160:D161)</f>
        <v>94138</v>
      </c>
      <c r="E159" s="194">
        <f>SUM(E160:E161)</f>
        <v>94138</v>
      </c>
      <c r="J159" s="221"/>
      <c r="K159" s="221"/>
      <c r="L159" s="3"/>
    </row>
    <row r="160" spans="1:12" x14ac:dyDescent="0.2">
      <c r="A160" s="11"/>
      <c r="B160" s="39" t="s">
        <v>138</v>
      </c>
      <c r="C160" s="39">
        <v>35877</v>
      </c>
      <c r="D160" s="221">
        <v>44179</v>
      </c>
      <c r="E160" s="79">
        <f>E153</f>
        <v>44179</v>
      </c>
      <c r="J160" s="221"/>
      <c r="K160" s="37"/>
      <c r="L160" s="3"/>
    </row>
    <row r="161" spans="2:13" x14ac:dyDescent="0.2">
      <c r="B161" s="39" t="s">
        <v>139</v>
      </c>
      <c r="C161" s="39">
        <v>51225</v>
      </c>
      <c r="D161" s="221">
        <f>SUM(D162:D165)</f>
        <v>49959</v>
      </c>
      <c r="E161" s="69">
        <f>SUM(E162:E165)</f>
        <v>49959</v>
      </c>
      <c r="F161" s="73"/>
      <c r="G161" s="73" t="s">
        <v>146</v>
      </c>
      <c r="J161" s="221"/>
      <c r="K161" s="221"/>
      <c r="L161" s="3"/>
      <c r="M161" s="144"/>
    </row>
    <row r="162" spans="2:13" x14ac:dyDescent="0.2">
      <c r="B162" s="39" t="s">
        <v>207</v>
      </c>
      <c r="C162" s="39"/>
      <c r="D162" s="228">
        <v>43246</v>
      </c>
      <c r="E162" s="261">
        <v>43246</v>
      </c>
      <c r="H162" s="68"/>
      <c r="J162" s="228"/>
      <c r="K162" s="37"/>
      <c r="L162" s="229"/>
    </row>
    <row r="163" spans="2:13" x14ac:dyDescent="0.2">
      <c r="B163" s="39" t="s">
        <v>208</v>
      </c>
      <c r="C163" s="39">
        <v>1631</v>
      </c>
      <c r="D163" s="228">
        <v>1648</v>
      </c>
      <c r="E163" s="261">
        <v>1648</v>
      </c>
      <c r="H163" s="68"/>
      <c r="J163" s="228"/>
      <c r="K163" s="37"/>
      <c r="L163" s="229"/>
    </row>
    <row r="164" spans="2:13" x14ac:dyDescent="0.2">
      <c r="B164" s="39" t="s">
        <v>209</v>
      </c>
      <c r="C164" s="39"/>
      <c r="D164" s="228">
        <v>775</v>
      </c>
      <c r="E164" s="261">
        <v>775</v>
      </c>
      <c r="H164" s="68"/>
      <c r="J164" s="228"/>
      <c r="K164" s="37"/>
      <c r="L164" s="229"/>
    </row>
    <row r="165" spans="2:13" x14ac:dyDescent="0.2">
      <c r="B165" s="39" t="s">
        <v>210</v>
      </c>
      <c r="C165" s="39"/>
      <c r="D165" s="228">
        <v>4290</v>
      </c>
      <c r="E165" s="261">
        <v>4290</v>
      </c>
      <c r="H165" s="68"/>
      <c r="J165" s="228"/>
      <c r="K165" s="37"/>
      <c r="L165" s="229"/>
    </row>
    <row r="166" spans="2:13" x14ac:dyDescent="0.2">
      <c r="B166" s="39"/>
      <c r="C166" s="39"/>
      <c r="D166" s="8"/>
    </row>
    <row r="167" spans="2:13" x14ac:dyDescent="0.2">
      <c r="B167" s="39"/>
      <c r="C167" s="39"/>
      <c r="D167"/>
    </row>
    <row r="168" spans="2:13" x14ac:dyDescent="0.2">
      <c r="B168" s="39"/>
      <c r="C168" s="39"/>
      <c r="D168" s="43"/>
    </row>
    <row r="169" spans="2:13" x14ac:dyDescent="0.2">
      <c r="B169" s="39"/>
      <c r="C169" s="39"/>
      <c r="D169"/>
    </row>
    <row r="170" spans="2:13" x14ac:dyDescent="0.2">
      <c r="B170" s="39"/>
      <c r="C170" s="39"/>
      <c r="D170" s="87"/>
    </row>
    <row r="171" spans="2:13" x14ac:dyDescent="0.2">
      <c r="B171" s="39"/>
      <c r="C171" s="39"/>
      <c r="D171" s="87"/>
    </row>
    <row r="172" spans="2:13" x14ac:dyDescent="0.2">
      <c r="B172" s="39"/>
      <c r="C172" s="39"/>
      <c r="D172" s="87"/>
    </row>
    <row r="173" spans="2:13" x14ac:dyDescent="0.2">
      <c r="B173" s="39"/>
      <c r="C173" s="39"/>
      <c r="D173" s="87"/>
    </row>
    <row r="177" spans="2:4" x14ac:dyDescent="0.2">
      <c r="B177" s="30"/>
      <c r="C177" s="30"/>
      <c r="D177" s="30"/>
    </row>
  </sheetData>
  <phoneticPr fontId="0" type="noConversion"/>
  <printOptions gridLines="1"/>
  <pageMargins left="0.59055118110236227" right="0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8"/>
  <sheetViews>
    <sheetView workbookViewId="0">
      <selection activeCell="A5" sqref="A5:IV105"/>
    </sheetView>
  </sheetViews>
  <sheetFormatPr defaultColWidth="9.140625" defaultRowHeight="12.75" x14ac:dyDescent="0.2"/>
  <cols>
    <col min="1" max="1" width="7.28515625" style="9" customWidth="1"/>
    <col min="2" max="2" width="43.7109375" style="36" customWidth="1"/>
    <col min="3" max="3" width="10.5703125" style="36" customWidth="1"/>
    <col min="4" max="4" width="16" style="36" customWidth="1"/>
    <col min="5" max="5" width="13.85546875" style="37" customWidth="1"/>
    <col min="6" max="6" width="9.85546875" style="8" customWidth="1"/>
    <col min="7" max="7" width="15.42578125" style="8" customWidth="1"/>
    <col min="8" max="9" width="9.140625" style="8"/>
    <col min="10" max="10" width="11.7109375" style="8" customWidth="1"/>
    <col min="11" max="11" width="9.140625" style="8"/>
    <col min="12" max="12" width="12.140625" style="8" customWidth="1"/>
    <col min="13" max="16384" width="9.140625" style="8"/>
  </cols>
  <sheetData>
    <row r="1" spans="1:12" ht="15.75" x14ac:dyDescent="0.25">
      <c r="B1" s="5" t="s">
        <v>61</v>
      </c>
      <c r="C1" s="6"/>
      <c r="D1" s="6"/>
      <c r="E1" s="7"/>
      <c r="F1" s="6"/>
      <c r="G1" s="6"/>
    </row>
    <row r="2" spans="1:12" ht="51" x14ac:dyDescent="0.2">
      <c r="B2" s="12" t="s">
        <v>295</v>
      </c>
      <c r="C2" s="266" t="s">
        <v>375</v>
      </c>
      <c r="D2" s="266" t="s">
        <v>376</v>
      </c>
      <c r="E2" s="267" t="s">
        <v>56</v>
      </c>
      <c r="F2" s="268" t="s">
        <v>288</v>
      </c>
      <c r="G2" s="266" t="s">
        <v>55</v>
      </c>
      <c r="J2" s="208"/>
      <c r="L2" s="208"/>
    </row>
    <row r="3" spans="1:12" x14ac:dyDescent="0.2">
      <c r="A3" s="45" t="s">
        <v>186</v>
      </c>
      <c r="B3" s="44" t="s">
        <v>179</v>
      </c>
      <c r="C3" s="49" t="e">
        <f>SUM(C4:C5)</f>
        <v>#REF!</v>
      </c>
      <c r="D3" s="49" t="e">
        <f>SUM(D4:D5)</f>
        <v>#REF!</v>
      </c>
      <c r="E3" s="49" t="e">
        <f>SUM(E4:E5)</f>
        <v>#REF!</v>
      </c>
      <c r="F3" s="49">
        <f>SUM(F4:F5)</f>
        <v>0</v>
      </c>
      <c r="G3" s="49"/>
      <c r="J3" s="219"/>
      <c r="K3" s="219"/>
      <c r="L3" s="219"/>
    </row>
    <row r="4" spans="1:12" x14ac:dyDescent="0.2">
      <c r="A4" s="11" t="s">
        <v>176</v>
      </c>
      <c r="B4" s="12" t="s">
        <v>177</v>
      </c>
      <c r="C4" s="64"/>
      <c r="D4" s="47"/>
      <c r="E4" s="14"/>
      <c r="F4" s="54"/>
      <c r="G4" s="54"/>
      <c r="J4" s="221"/>
      <c r="K4" s="3"/>
      <c r="L4" s="3"/>
    </row>
    <row r="5" spans="1:12" ht="15" x14ac:dyDescent="0.25">
      <c r="A5" s="11" t="s">
        <v>296</v>
      </c>
      <c r="B5" s="12" t="s">
        <v>297</v>
      </c>
      <c r="C5" s="50" t="e">
        <f>#REF!</f>
        <v>#REF!</v>
      </c>
      <c r="D5" s="50" t="e">
        <f>#REF!</f>
        <v>#REF!</v>
      </c>
      <c r="E5" s="50" t="e">
        <f>#REF!</f>
        <v>#REF!</v>
      </c>
      <c r="F5" s="55"/>
      <c r="G5" s="55"/>
      <c r="J5" s="221"/>
      <c r="K5" s="221"/>
      <c r="L5" s="221"/>
    </row>
    <row r="6" spans="1:12" hidden="1" x14ac:dyDescent="0.2">
      <c r="A6" s="45" t="s">
        <v>183</v>
      </c>
      <c r="B6" s="44" t="s">
        <v>182</v>
      </c>
      <c r="C6" s="49">
        <f>C7+C12+C13+C14+C15+C16+C17+C20</f>
        <v>0</v>
      </c>
      <c r="D6" s="49">
        <f>D7+D12+D13+D14+D15+D16+D17+D20</f>
        <v>0</v>
      </c>
      <c r="E6" s="49">
        <f>E7+E12+E13+E14+E15+E16+E17+E20</f>
        <v>0</v>
      </c>
      <c r="F6" s="49">
        <f>F7+F12+F13+F14+F15+F16+F17+F20</f>
        <v>0</v>
      </c>
      <c r="G6" s="49"/>
      <c r="J6" s="219"/>
      <c r="K6" s="219"/>
      <c r="L6" s="219"/>
    </row>
    <row r="7" spans="1:12" hidden="1" x14ac:dyDescent="0.2">
      <c r="A7" s="11" t="s">
        <v>298</v>
      </c>
      <c r="B7" s="13" t="s">
        <v>299</v>
      </c>
      <c r="C7" s="53">
        <f>SUM(C8:C11)</f>
        <v>0</v>
      </c>
      <c r="D7" s="15">
        <f>SUM(D8:D11)</f>
        <v>0</v>
      </c>
      <c r="E7" s="15">
        <f>SUM(E8:E11)</f>
        <v>0</v>
      </c>
      <c r="F7" s="15">
        <f>SUM(F8:F11)</f>
        <v>0</v>
      </c>
      <c r="G7" s="15"/>
      <c r="J7" s="220"/>
      <c r="K7" s="220"/>
      <c r="L7" s="3"/>
    </row>
    <row r="8" spans="1:12" hidden="1" x14ac:dyDescent="0.2">
      <c r="A8" s="16" t="s">
        <v>300</v>
      </c>
      <c r="B8" s="17" t="s">
        <v>301</v>
      </c>
      <c r="C8" s="52"/>
      <c r="D8" s="51"/>
      <c r="E8" s="18"/>
      <c r="F8" s="56"/>
      <c r="G8" s="56"/>
      <c r="J8" s="18"/>
      <c r="K8" s="51"/>
      <c r="L8" s="51"/>
    </row>
    <row r="9" spans="1:12" hidden="1" x14ac:dyDescent="0.2">
      <c r="A9" s="16" t="s">
        <v>302</v>
      </c>
      <c r="B9" s="17" t="s">
        <v>303</v>
      </c>
      <c r="C9" s="52"/>
      <c r="D9" s="51"/>
      <c r="E9" s="18"/>
      <c r="F9" s="56"/>
      <c r="G9" s="56"/>
      <c r="J9" s="18"/>
      <c r="K9" s="51"/>
      <c r="L9" s="51"/>
    </row>
    <row r="10" spans="1:12" hidden="1" x14ac:dyDescent="0.2">
      <c r="A10" s="16" t="s">
        <v>304</v>
      </c>
      <c r="B10" s="17" t="s">
        <v>305</v>
      </c>
      <c r="C10" s="52"/>
      <c r="D10" s="51"/>
      <c r="E10" s="18"/>
      <c r="F10" s="56"/>
      <c r="G10" s="56"/>
      <c r="J10" s="18"/>
      <c r="K10" s="51"/>
      <c r="L10" s="51"/>
    </row>
    <row r="11" spans="1:12" hidden="1" x14ac:dyDescent="0.2">
      <c r="A11" s="16" t="s">
        <v>306</v>
      </c>
      <c r="B11" s="17" t="s">
        <v>307</v>
      </c>
      <c r="C11" s="52"/>
      <c r="D11" s="51"/>
      <c r="E11" s="18"/>
      <c r="F11" s="56"/>
      <c r="G11" s="56"/>
      <c r="J11" s="18"/>
      <c r="K11" s="51"/>
      <c r="L11" s="51"/>
    </row>
    <row r="12" spans="1:12" hidden="1" x14ac:dyDescent="0.2">
      <c r="A12" s="11" t="s">
        <v>308</v>
      </c>
      <c r="B12" s="12" t="s">
        <v>309</v>
      </c>
      <c r="C12" s="60"/>
      <c r="D12" s="47"/>
      <c r="E12" s="20"/>
      <c r="F12" s="57"/>
      <c r="G12" s="57"/>
      <c r="J12" s="221"/>
      <c r="K12" s="3"/>
      <c r="L12" s="3"/>
    </row>
    <row r="13" spans="1:12" hidden="1" x14ac:dyDescent="0.2">
      <c r="A13" s="21" t="s">
        <v>310</v>
      </c>
      <c r="B13" s="12" t="s">
        <v>200</v>
      </c>
      <c r="C13" s="60"/>
      <c r="D13" s="47"/>
      <c r="E13" s="22"/>
      <c r="F13" s="57"/>
      <c r="G13" s="57"/>
      <c r="J13" s="221"/>
      <c r="K13" s="3"/>
      <c r="L13" s="3"/>
    </row>
    <row r="14" spans="1:12" hidden="1" x14ac:dyDescent="0.2">
      <c r="A14" s="21" t="s">
        <v>311</v>
      </c>
      <c r="B14" s="12" t="s">
        <v>312</v>
      </c>
      <c r="C14" s="61"/>
      <c r="D14" s="47"/>
      <c r="E14" s="22"/>
      <c r="F14" s="57"/>
      <c r="G14" s="57"/>
      <c r="J14" s="221"/>
      <c r="K14" s="3"/>
      <c r="L14" s="3"/>
    </row>
    <row r="15" spans="1:12" hidden="1" x14ac:dyDescent="0.2">
      <c r="A15" s="21" t="s">
        <v>313</v>
      </c>
      <c r="B15" s="12" t="s">
        <v>314</v>
      </c>
      <c r="C15" s="60"/>
      <c r="D15" s="47"/>
      <c r="E15" s="22"/>
      <c r="F15" s="57"/>
      <c r="G15" s="57"/>
      <c r="J15" s="221"/>
      <c r="K15" s="3"/>
      <c r="L15" s="3"/>
    </row>
    <row r="16" spans="1:12" hidden="1" x14ac:dyDescent="0.2">
      <c r="A16" s="21" t="s">
        <v>315</v>
      </c>
      <c r="B16" s="12" t="s">
        <v>316</v>
      </c>
      <c r="C16" s="60"/>
      <c r="D16" s="47"/>
      <c r="E16" s="22"/>
      <c r="F16" s="57"/>
      <c r="G16" s="57"/>
      <c r="J16" s="221"/>
      <c r="K16" s="3"/>
      <c r="L16" s="3"/>
    </row>
    <row r="17" spans="1:12" hidden="1" x14ac:dyDescent="0.2">
      <c r="A17" s="11" t="s">
        <v>317</v>
      </c>
      <c r="B17" s="12" t="s">
        <v>318</v>
      </c>
      <c r="C17" s="20"/>
      <c r="D17" s="20">
        <f>SUM(D18:D19)</f>
        <v>0</v>
      </c>
      <c r="E17" s="20">
        <f>SUM(E18:E19)</f>
        <v>0</v>
      </c>
      <c r="F17" s="20">
        <f>SUM(F18:F19)</f>
        <v>0</v>
      </c>
      <c r="G17" s="20"/>
      <c r="J17" s="221"/>
      <c r="K17" s="221"/>
      <c r="L17" s="3"/>
    </row>
    <row r="18" spans="1:12" hidden="1" x14ac:dyDescent="0.2">
      <c r="A18" s="16" t="s">
        <v>319</v>
      </c>
      <c r="B18" s="17" t="s">
        <v>320</v>
      </c>
      <c r="C18" s="51"/>
      <c r="D18" s="51"/>
      <c r="E18" s="18">
        <f>E8*33%</f>
        <v>0</v>
      </c>
      <c r="F18" s="18">
        <f>F8*33%</f>
        <v>0</v>
      </c>
      <c r="G18" s="18"/>
      <c r="J18" s="18"/>
      <c r="K18" s="51"/>
      <c r="L18" s="51"/>
    </row>
    <row r="19" spans="1:12" hidden="1" x14ac:dyDescent="0.2">
      <c r="A19" s="16" t="s">
        <v>321</v>
      </c>
      <c r="B19" s="17" t="s">
        <v>322</v>
      </c>
      <c r="C19" s="51"/>
      <c r="D19" s="51"/>
      <c r="E19" s="18">
        <f>(E9+E10+E11+E12)*33%</f>
        <v>0</v>
      </c>
      <c r="F19" s="18">
        <f>(F9+F10+F11+F12)*33%</f>
        <v>0</v>
      </c>
      <c r="G19" s="18"/>
      <c r="J19" s="18"/>
      <c r="K19" s="51"/>
      <c r="L19" s="51"/>
    </row>
    <row r="20" spans="1:12" hidden="1" x14ac:dyDescent="0.2">
      <c r="A20" s="11" t="s">
        <v>323</v>
      </c>
      <c r="B20" s="12" t="s">
        <v>324</v>
      </c>
      <c r="C20" s="20"/>
      <c r="D20" s="20">
        <f>SUM(D21:D22)</f>
        <v>0</v>
      </c>
      <c r="E20" s="20">
        <f>SUM(E21:E22)</f>
        <v>0</v>
      </c>
      <c r="F20" s="20">
        <f>SUM(F21:F22)</f>
        <v>0</v>
      </c>
      <c r="G20" s="20"/>
      <c r="J20" s="221"/>
      <c r="K20" s="221"/>
      <c r="L20" s="3"/>
    </row>
    <row r="21" spans="1:12" hidden="1" x14ac:dyDescent="0.2">
      <c r="A21" s="16" t="s">
        <v>325</v>
      </c>
      <c r="B21" s="17" t="s">
        <v>326</v>
      </c>
      <c r="C21" s="51"/>
      <c r="D21" s="51"/>
      <c r="E21" s="18">
        <f>E8*1.4%</f>
        <v>0</v>
      </c>
      <c r="F21" s="18">
        <f>F8*1.4%</f>
        <v>0</v>
      </c>
      <c r="G21" s="18"/>
      <c r="J21" s="18"/>
      <c r="K21" s="51"/>
      <c r="L21" s="51"/>
    </row>
    <row r="22" spans="1:12" hidden="1" x14ac:dyDescent="0.2">
      <c r="A22" s="16" t="s">
        <v>327</v>
      </c>
      <c r="B22" s="17" t="s">
        <v>328</v>
      </c>
      <c r="C22" s="51"/>
      <c r="D22" s="51"/>
      <c r="E22" s="18">
        <f>(E9+E10+E11+E12)*1.4%</f>
        <v>0</v>
      </c>
      <c r="F22" s="18">
        <f>(F9+F10+F11+F12)*1.4%</f>
        <v>0</v>
      </c>
      <c r="G22" s="18"/>
      <c r="J22" s="18"/>
      <c r="K22" s="51"/>
      <c r="L22" s="51"/>
    </row>
    <row r="23" spans="1:12" s="39" customFormat="1" hidden="1" x14ac:dyDescent="0.2">
      <c r="A23" s="45" t="s">
        <v>185</v>
      </c>
      <c r="B23" s="44" t="s">
        <v>184</v>
      </c>
      <c r="C23" s="49">
        <f>C24+C34+C37+C41+C52+C57+C64+C71+C78+C79+C80+C84+C85+C91+C92+C93+C94</f>
        <v>0</v>
      </c>
      <c r="D23" s="49">
        <f>D24+D34+D37+D41+D52+D57+D64+D71+D78+D79+D80+D84+D85+D91+D92+D93+D94</f>
        <v>0</v>
      </c>
      <c r="E23" s="49">
        <f>E24+E34+E37+E41+E52+E57+E64+E71+E78+E79+E80+E84+E85+E91+E92+E93+E94</f>
        <v>0</v>
      </c>
      <c r="F23" s="49">
        <f>F24+F34+F37+F41+F52+F57+F64+F71+F78+F79+F80+F84+F85+F91+F92+F93+F94</f>
        <v>0</v>
      </c>
      <c r="G23" s="49"/>
      <c r="J23" s="49"/>
      <c r="K23" s="49"/>
      <c r="L23" s="192"/>
    </row>
    <row r="24" spans="1:12" hidden="1" x14ac:dyDescent="0.2">
      <c r="A24" s="11" t="s">
        <v>329</v>
      </c>
      <c r="B24" s="12" t="s">
        <v>330</v>
      </c>
      <c r="C24" s="20">
        <f>SUM(C25:C33)</f>
        <v>0</v>
      </c>
      <c r="D24" s="20">
        <f>SUM(D25:D33)</f>
        <v>0</v>
      </c>
      <c r="E24" s="20">
        <f>SUM(E25:E33)</f>
        <v>0</v>
      </c>
      <c r="F24" s="20">
        <f>SUM(F25:F33)</f>
        <v>0</v>
      </c>
      <c r="G24" s="20"/>
      <c r="J24" s="221"/>
      <c r="K24" s="221"/>
      <c r="L24" s="3"/>
    </row>
    <row r="25" spans="1:12" hidden="1" x14ac:dyDescent="0.2">
      <c r="A25" s="16" t="s">
        <v>331</v>
      </c>
      <c r="B25" s="17" t="s">
        <v>332</v>
      </c>
      <c r="C25" s="63"/>
      <c r="D25" s="51"/>
      <c r="E25" s="18"/>
      <c r="F25" s="56"/>
      <c r="G25" s="56"/>
      <c r="J25" s="18"/>
      <c r="K25" s="51"/>
      <c r="L25" s="51"/>
    </row>
    <row r="26" spans="1:12" hidden="1" x14ac:dyDescent="0.2">
      <c r="A26" s="16" t="s">
        <v>333</v>
      </c>
      <c r="B26" s="17" t="s">
        <v>334</v>
      </c>
      <c r="C26" s="63"/>
      <c r="D26" s="51"/>
      <c r="E26" s="18"/>
      <c r="F26" s="56"/>
      <c r="G26" s="56"/>
      <c r="J26" s="18"/>
      <c r="K26" s="51"/>
      <c r="L26" s="51"/>
    </row>
    <row r="27" spans="1:12" hidden="1" x14ac:dyDescent="0.2">
      <c r="A27" s="16" t="s">
        <v>335</v>
      </c>
      <c r="B27" s="17" t="s">
        <v>336</v>
      </c>
      <c r="C27" s="63"/>
      <c r="D27" s="51"/>
      <c r="E27" s="18"/>
      <c r="F27" s="56"/>
      <c r="G27" s="56"/>
      <c r="J27" s="18"/>
      <c r="K27" s="51"/>
      <c r="L27" s="51"/>
    </row>
    <row r="28" spans="1:12" hidden="1" x14ac:dyDescent="0.2">
      <c r="A28" s="16" t="s">
        <v>337</v>
      </c>
      <c r="B28" s="17" t="s">
        <v>338</v>
      </c>
      <c r="C28" s="63"/>
      <c r="D28" s="51"/>
      <c r="E28" s="18"/>
      <c r="F28" s="56"/>
      <c r="G28" s="56"/>
      <c r="J28" s="18"/>
      <c r="K28" s="51"/>
      <c r="L28" s="51"/>
    </row>
    <row r="29" spans="1:12" hidden="1" x14ac:dyDescent="0.2">
      <c r="A29" s="16" t="s">
        <v>339</v>
      </c>
      <c r="B29" s="17" t="s">
        <v>340</v>
      </c>
      <c r="C29" s="63"/>
      <c r="D29" s="51"/>
      <c r="E29" s="18"/>
      <c r="F29" s="56"/>
      <c r="G29" s="56"/>
      <c r="J29" s="18"/>
      <c r="K29" s="51"/>
      <c r="L29" s="51"/>
    </row>
    <row r="30" spans="1:12" hidden="1" x14ac:dyDescent="0.2">
      <c r="A30" s="16" t="s">
        <v>341</v>
      </c>
      <c r="B30" s="17" t="s">
        <v>342</v>
      </c>
      <c r="C30" s="63"/>
      <c r="D30" s="51"/>
      <c r="E30" s="18"/>
      <c r="F30" s="56"/>
      <c r="G30" s="56"/>
      <c r="J30" s="18"/>
      <c r="K30" s="51"/>
      <c r="L30" s="51"/>
    </row>
    <row r="31" spans="1:12" hidden="1" x14ac:dyDescent="0.2">
      <c r="A31" s="16" t="s">
        <v>343</v>
      </c>
      <c r="B31" s="17" t="s">
        <v>344</v>
      </c>
      <c r="C31" s="63"/>
      <c r="D31" s="51"/>
      <c r="E31" s="18"/>
      <c r="F31" s="56"/>
      <c r="G31" s="56"/>
      <c r="J31" s="18"/>
      <c r="K31" s="51"/>
      <c r="L31" s="51"/>
    </row>
    <row r="32" spans="1:12" hidden="1" x14ac:dyDescent="0.2">
      <c r="A32" s="16" t="s">
        <v>345</v>
      </c>
      <c r="B32" s="17" t="s">
        <v>346</v>
      </c>
      <c r="C32" s="63"/>
      <c r="D32" s="51"/>
      <c r="E32" s="18"/>
      <c r="F32" s="56"/>
      <c r="G32" s="56"/>
      <c r="J32" s="18"/>
      <c r="K32" s="51"/>
      <c r="L32" s="51"/>
    </row>
    <row r="33" spans="1:12" hidden="1" x14ac:dyDescent="0.2">
      <c r="A33" s="16" t="s">
        <v>347</v>
      </c>
      <c r="B33" s="17" t="s">
        <v>348</v>
      </c>
      <c r="C33" s="63"/>
      <c r="D33" s="51"/>
      <c r="E33" s="18"/>
      <c r="F33" s="56"/>
      <c r="G33" s="56"/>
      <c r="J33" s="18"/>
      <c r="K33" s="51"/>
      <c r="L33" s="51"/>
    </row>
    <row r="34" spans="1:12" hidden="1" x14ac:dyDescent="0.2">
      <c r="A34" s="11" t="s">
        <v>349</v>
      </c>
      <c r="B34" s="12" t="s">
        <v>350</v>
      </c>
      <c r="C34" s="20">
        <f>SUM(C35:C36)</f>
        <v>0</v>
      </c>
      <c r="D34" s="20">
        <f>SUM(D35:D36)</f>
        <v>0</v>
      </c>
      <c r="E34" s="20">
        <f>SUM(E35:E36)</f>
        <v>0</v>
      </c>
      <c r="F34" s="20">
        <f>SUM(F35:F36)</f>
        <v>0</v>
      </c>
      <c r="G34" s="20"/>
      <c r="J34" s="221"/>
      <c r="K34" s="221"/>
      <c r="L34" s="221"/>
    </row>
    <row r="35" spans="1:12" hidden="1" x14ac:dyDescent="0.2">
      <c r="A35" s="16" t="s">
        <v>351</v>
      </c>
      <c r="B35" s="17" t="s">
        <v>352</v>
      </c>
      <c r="C35" s="51"/>
      <c r="D35" s="51"/>
      <c r="E35" s="18"/>
      <c r="F35" s="51"/>
      <c r="G35" s="51"/>
      <c r="J35" s="226"/>
      <c r="K35" s="227"/>
      <c r="L35" s="227"/>
    </row>
    <row r="36" spans="1:12" hidden="1" x14ac:dyDescent="0.2">
      <c r="A36" s="16" t="s">
        <v>353</v>
      </c>
      <c r="B36" s="17" t="s">
        <v>354</v>
      </c>
      <c r="C36" s="51"/>
      <c r="D36" s="51"/>
      <c r="E36" s="18"/>
      <c r="F36" s="51"/>
      <c r="G36" s="51"/>
      <c r="J36" s="226"/>
      <c r="K36" s="227"/>
      <c r="L36" s="227"/>
    </row>
    <row r="37" spans="1:12" hidden="1" x14ac:dyDescent="0.2">
      <c r="A37" s="11" t="s">
        <v>355</v>
      </c>
      <c r="B37" s="12" t="s">
        <v>356</v>
      </c>
      <c r="C37" s="20">
        <f>SUM(C38:C40)</f>
        <v>0</v>
      </c>
      <c r="D37" s="20">
        <f>SUM(D38:D40)</f>
        <v>0</v>
      </c>
      <c r="E37" s="20">
        <f>SUM(E38:E40)</f>
        <v>0</v>
      </c>
      <c r="F37" s="20">
        <f>SUM(F38:F40)</f>
        <v>0</v>
      </c>
      <c r="G37" s="20"/>
      <c r="J37" s="221"/>
      <c r="K37" s="221"/>
      <c r="L37" s="3"/>
    </row>
    <row r="38" spans="1:12" hidden="1" x14ac:dyDescent="0.2">
      <c r="A38" s="16" t="s">
        <v>357</v>
      </c>
      <c r="B38" s="17" t="s">
        <v>358</v>
      </c>
      <c r="C38" s="63"/>
      <c r="D38" s="51"/>
      <c r="E38" s="18"/>
      <c r="F38" s="51"/>
      <c r="G38" s="51"/>
      <c r="J38" s="18"/>
      <c r="K38" s="51"/>
      <c r="L38" s="51"/>
    </row>
    <row r="39" spans="1:12" hidden="1" x14ac:dyDescent="0.2">
      <c r="A39" s="16" t="s">
        <v>359</v>
      </c>
      <c r="B39" s="17" t="s">
        <v>360</v>
      </c>
      <c r="C39" s="63"/>
      <c r="D39" s="51"/>
      <c r="E39" s="18"/>
      <c r="F39" s="51"/>
      <c r="G39" s="51"/>
      <c r="J39" s="18"/>
      <c r="K39" s="51"/>
      <c r="L39" s="51"/>
    </row>
    <row r="40" spans="1:12" hidden="1" x14ac:dyDescent="0.2">
      <c r="A40" s="16" t="s">
        <v>361</v>
      </c>
      <c r="B40" s="17" t="s">
        <v>362</v>
      </c>
      <c r="C40" s="63"/>
      <c r="D40" s="51"/>
      <c r="E40" s="18"/>
      <c r="F40" s="51"/>
      <c r="G40" s="51"/>
      <c r="J40" s="18"/>
      <c r="K40" s="51"/>
      <c r="L40" s="51"/>
    </row>
    <row r="41" spans="1:12" hidden="1" x14ac:dyDescent="0.2">
      <c r="A41" s="11" t="s">
        <v>363</v>
      </c>
      <c r="B41" s="12" t="s">
        <v>364</v>
      </c>
      <c r="C41" s="20">
        <f>SUM(C43:C51)</f>
        <v>0</v>
      </c>
      <c r="D41" s="20">
        <f>SUM(D43:D51)</f>
        <v>0</v>
      </c>
      <c r="E41" s="20">
        <f>SUM(E43:E51)</f>
        <v>0</v>
      </c>
      <c r="F41" s="20">
        <f>SUM(F43:F51)</f>
        <v>0</v>
      </c>
      <c r="G41" s="20"/>
      <c r="J41" s="221"/>
      <c r="K41" s="221"/>
      <c r="L41" s="3"/>
    </row>
    <row r="42" spans="1:12" hidden="1" x14ac:dyDescent="0.2">
      <c r="A42" s="11"/>
      <c r="B42" s="12"/>
      <c r="C42" s="20"/>
      <c r="D42" s="20"/>
      <c r="E42" s="20"/>
      <c r="F42" s="20"/>
      <c r="G42" s="20"/>
      <c r="J42" s="221"/>
      <c r="K42" s="221"/>
      <c r="L42" s="3"/>
    </row>
    <row r="43" spans="1:12" hidden="1" x14ac:dyDescent="0.2">
      <c r="A43" s="16" t="s">
        <v>365</v>
      </c>
      <c r="B43" s="17" t="s">
        <v>366</v>
      </c>
      <c r="C43" s="63"/>
      <c r="D43" s="51"/>
      <c r="E43" s="18"/>
      <c r="F43" s="56"/>
      <c r="G43" s="56"/>
      <c r="J43" s="18"/>
      <c r="K43" s="51"/>
      <c r="L43" s="51"/>
    </row>
    <row r="44" spans="1:12" hidden="1" x14ac:dyDescent="0.2">
      <c r="A44" s="16" t="s">
        <v>367</v>
      </c>
      <c r="B44" s="17" t="s">
        <v>2</v>
      </c>
      <c r="C44" s="63"/>
      <c r="D44" s="51"/>
      <c r="E44" s="18"/>
      <c r="F44" s="56"/>
      <c r="G44" s="56"/>
      <c r="J44" s="18"/>
      <c r="K44" s="51"/>
      <c r="L44" s="51"/>
    </row>
    <row r="45" spans="1:12" hidden="1" x14ac:dyDescent="0.2">
      <c r="A45" s="16" t="s">
        <v>3</v>
      </c>
      <c r="B45" s="17" t="s">
        <v>4</v>
      </c>
      <c r="C45" s="63"/>
      <c r="D45" s="51"/>
      <c r="E45" s="18"/>
      <c r="F45" s="56"/>
      <c r="G45" s="56"/>
      <c r="J45" s="18"/>
      <c r="K45" s="51"/>
      <c r="L45" s="51"/>
    </row>
    <row r="46" spans="1:12" hidden="1" x14ac:dyDescent="0.2">
      <c r="A46" s="16" t="s">
        <v>5</v>
      </c>
      <c r="B46" s="17" t="s">
        <v>6</v>
      </c>
      <c r="C46" s="63"/>
      <c r="D46" s="51"/>
      <c r="E46" s="18"/>
      <c r="F46" s="56"/>
      <c r="G46" s="56"/>
      <c r="J46" s="18"/>
      <c r="K46" s="56"/>
      <c r="L46" s="51"/>
    </row>
    <row r="47" spans="1:12" hidden="1" x14ac:dyDescent="0.2">
      <c r="A47" s="16" t="s">
        <v>7</v>
      </c>
      <c r="B47" s="17" t="s">
        <v>8</v>
      </c>
      <c r="C47" s="63"/>
      <c r="D47" s="51"/>
      <c r="E47" s="18"/>
      <c r="F47" s="56"/>
      <c r="G47" s="56"/>
      <c r="J47" s="18"/>
      <c r="K47" s="51"/>
      <c r="L47" s="51"/>
    </row>
    <row r="48" spans="1:12" hidden="1" x14ac:dyDescent="0.2">
      <c r="A48" s="16" t="s">
        <v>9</v>
      </c>
      <c r="B48" s="17" t="s">
        <v>10</v>
      </c>
      <c r="C48" s="63"/>
      <c r="D48" s="51"/>
      <c r="E48" s="18"/>
      <c r="F48" s="56"/>
      <c r="G48" s="56"/>
      <c r="J48" s="18"/>
      <c r="K48" s="51"/>
      <c r="L48" s="51"/>
    </row>
    <row r="49" spans="1:12" hidden="1" x14ac:dyDescent="0.2">
      <c r="A49" s="16" t="s">
        <v>11</v>
      </c>
      <c r="B49" s="17" t="s">
        <v>12</v>
      </c>
      <c r="C49" s="19"/>
      <c r="D49" s="51"/>
      <c r="E49" s="18"/>
      <c r="F49" s="56"/>
      <c r="G49" s="56"/>
      <c r="J49" s="18"/>
      <c r="K49" s="51"/>
      <c r="L49" s="51"/>
    </row>
    <row r="50" spans="1:12" hidden="1" x14ac:dyDescent="0.2">
      <c r="A50" s="16" t="s">
        <v>13</v>
      </c>
      <c r="B50" s="17" t="s">
        <v>14</v>
      </c>
      <c r="C50" s="62"/>
      <c r="D50" s="51"/>
      <c r="E50" s="18"/>
      <c r="F50" s="56"/>
      <c r="G50" s="56"/>
      <c r="J50" s="18"/>
      <c r="K50" s="51"/>
      <c r="L50" s="51"/>
    </row>
    <row r="51" spans="1:12" hidden="1" x14ac:dyDescent="0.2">
      <c r="A51" s="16" t="s">
        <v>15</v>
      </c>
      <c r="B51" s="17" t="s">
        <v>16</v>
      </c>
      <c r="C51" s="63"/>
      <c r="D51" s="51"/>
      <c r="E51" s="18"/>
      <c r="F51" s="56"/>
      <c r="G51" s="56"/>
      <c r="J51" s="18"/>
      <c r="K51" s="51"/>
      <c r="L51" s="51"/>
    </row>
    <row r="52" spans="1:12" hidden="1" x14ac:dyDescent="0.2">
      <c r="A52" s="11" t="s">
        <v>17</v>
      </c>
      <c r="B52" s="12" t="s">
        <v>18</v>
      </c>
      <c r="C52" s="20">
        <f>SUM(C53:C56)</f>
        <v>0</v>
      </c>
      <c r="D52" s="20">
        <f>SUM(D53:D56)</f>
        <v>0</v>
      </c>
      <c r="E52" s="20">
        <f>SUM(E53:E56)</f>
        <v>0</v>
      </c>
      <c r="F52" s="20">
        <f>SUM(F53:F56)</f>
        <v>0</v>
      </c>
      <c r="G52" s="20"/>
      <c r="J52" s="95"/>
      <c r="K52" s="37"/>
      <c r="L52" s="37"/>
    </row>
    <row r="53" spans="1:12" hidden="1" x14ac:dyDescent="0.2">
      <c r="A53" s="16" t="s">
        <v>19</v>
      </c>
      <c r="B53" s="17" t="s">
        <v>6</v>
      </c>
      <c r="C53" s="51"/>
      <c r="D53" s="51"/>
      <c r="E53" s="18"/>
      <c r="F53" s="51"/>
      <c r="G53" s="51"/>
      <c r="J53" s="95"/>
      <c r="K53" s="37"/>
      <c r="L53" s="37"/>
    </row>
    <row r="54" spans="1:12" hidden="1" x14ac:dyDescent="0.2">
      <c r="A54" s="16" t="s">
        <v>20</v>
      </c>
      <c r="B54" s="17" t="s">
        <v>8</v>
      </c>
      <c r="C54" s="51"/>
      <c r="D54" s="51"/>
      <c r="E54" s="18"/>
      <c r="F54" s="51"/>
      <c r="G54" s="51"/>
      <c r="J54" s="95"/>
      <c r="K54" s="37"/>
      <c r="L54" s="37"/>
    </row>
    <row r="55" spans="1:12" hidden="1" x14ac:dyDescent="0.2">
      <c r="A55" s="16" t="s">
        <v>21</v>
      </c>
      <c r="B55" s="17" t="s">
        <v>10</v>
      </c>
      <c r="C55" s="51"/>
      <c r="D55" s="51"/>
      <c r="E55" s="18"/>
      <c r="F55" s="51"/>
      <c r="G55" s="51"/>
      <c r="J55" s="95"/>
      <c r="K55" s="37"/>
      <c r="L55" s="37"/>
    </row>
    <row r="56" spans="1:12" hidden="1" x14ac:dyDescent="0.2">
      <c r="A56" s="16" t="s">
        <v>22</v>
      </c>
      <c r="B56" s="17" t="s">
        <v>16</v>
      </c>
      <c r="C56" s="51"/>
      <c r="D56" s="51"/>
      <c r="E56" s="18"/>
      <c r="F56" s="51"/>
      <c r="G56" s="51"/>
      <c r="J56" s="95"/>
      <c r="K56" s="37"/>
      <c r="L56" s="37"/>
    </row>
    <row r="57" spans="1:12" hidden="1" x14ac:dyDescent="0.2">
      <c r="A57" s="11" t="s">
        <v>23</v>
      </c>
      <c r="B57" s="12" t="s">
        <v>24</v>
      </c>
      <c r="C57" s="20">
        <f>SUM(C58:C63)</f>
        <v>0</v>
      </c>
      <c r="D57" s="20">
        <f>SUM(D58:D63)</f>
        <v>0</v>
      </c>
      <c r="E57" s="20">
        <f>SUM(E58:E63)</f>
        <v>0</v>
      </c>
      <c r="F57" s="20">
        <f>SUM(F58:F63)</f>
        <v>0</v>
      </c>
      <c r="G57" s="20"/>
      <c r="J57" s="221"/>
      <c r="K57" s="221"/>
      <c r="L57" s="3"/>
    </row>
    <row r="58" spans="1:12" hidden="1" x14ac:dyDescent="0.2">
      <c r="A58" s="16" t="s">
        <v>25</v>
      </c>
      <c r="B58" s="17" t="s">
        <v>26</v>
      </c>
      <c r="C58" s="51"/>
      <c r="D58" s="51"/>
      <c r="E58" s="18"/>
      <c r="F58" s="56"/>
      <c r="G58" s="56"/>
      <c r="J58" s="18"/>
      <c r="K58" s="51"/>
      <c r="L58" s="51"/>
    </row>
    <row r="59" spans="1:12" hidden="1" x14ac:dyDescent="0.2">
      <c r="A59" s="16" t="s">
        <v>27</v>
      </c>
      <c r="B59" s="17" t="s">
        <v>28</v>
      </c>
      <c r="C59" s="51"/>
      <c r="D59" s="51"/>
      <c r="E59" s="18"/>
      <c r="F59" s="56"/>
      <c r="G59" s="56"/>
      <c r="J59" s="18"/>
      <c r="K59" s="51"/>
      <c r="L59" s="51"/>
    </row>
    <row r="60" spans="1:12" hidden="1" x14ac:dyDescent="0.2">
      <c r="A60" s="16" t="s">
        <v>29</v>
      </c>
      <c r="B60" s="17" t="s">
        <v>12</v>
      </c>
      <c r="C60" s="51"/>
      <c r="D60" s="51"/>
      <c r="E60" s="18"/>
      <c r="F60" s="56"/>
      <c r="G60" s="56"/>
      <c r="J60" s="18"/>
      <c r="K60" s="51"/>
      <c r="L60" s="51"/>
    </row>
    <row r="61" spans="1:12" hidden="1" x14ac:dyDescent="0.2">
      <c r="A61" s="16" t="s">
        <v>30</v>
      </c>
      <c r="B61" s="17" t="s">
        <v>14</v>
      </c>
      <c r="C61" s="51"/>
      <c r="D61" s="51"/>
      <c r="E61" s="18"/>
      <c r="F61" s="56"/>
      <c r="G61" s="56"/>
      <c r="J61" s="18"/>
      <c r="K61" s="51"/>
      <c r="L61" s="51"/>
    </row>
    <row r="62" spans="1:12" hidden="1" x14ac:dyDescent="0.2">
      <c r="A62" s="16" t="s">
        <v>31</v>
      </c>
      <c r="B62" s="17" t="s">
        <v>32</v>
      </c>
      <c r="C62" s="51"/>
      <c r="D62" s="51"/>
      <c r="E62" s="18"/>
      <c r="F62" s="56"/>
      <c r="G62" s="56"/>
      <c r="J62" s="18"/>
      <c r="K62" s="51"/>
      <c r="L62" s="51"/>
    </row>
    <row r="63" spans="1:12" hidden="1" x14ac:dyDescent="0.2">
      <c r="A63" s="16" t="s">
        <v>33</v>
      </c>
      <c r="B63" s="17" t="s">
        <v>34</v>
      </c>
      <c r="C63" s="51"/>
      <c r="D63" s="51"/>
      <c r="E63" s="18"/>
      <c r="F63" s="56"/>
      <c r="G63" s="56"/>
      <c r="J63" s="18"/>
      <c r="K63" s="51"/>
      <c r="L63" s="51"/>
    </row>
    <row r="64" spans="1:12" hidden="1" x14ac:dyDescent="0.2">
      <c r="A64" s="11" t="s">
        <v>35</v>
      </c>
      <c r="B64" s="12" t="s">
        <v>36</v>
      </c>
      <c r="C64" s="20">
        <f>SUM(C65:C70)</f>
        <v>0</v>
      </c>
      <c r="D64" s="20">
        <f>SUM(D65:D70)</f>
        <v>0</v>
      </c>
      <c r="E64" s="20">
        <f>SUM(E65:E70)</f>
        <v>0</v>
      </c>
      <c r="F64" s="20">
        <f>SUM(F65:F70)</f>
        <v>0</v>
      </c>
      <c r="G64" s="20"/>
      <c r="J64" s="221"/>
      <c r="K64" s="221"/>
      <c r="L64" s="3"/>
    </row>
    <row r="65" spans="1:12" hidden="1" x14ac:dyDescent="0.2">
      <c r="A65" s="16" t="s">
        <v>37</v>
      </c>
      <c r="B65" s="17" t="s">
        <v>38</v>
      </c>
      <c r="C65" s="63"/>
      <c r="D65" s="51"/>
      <c r="E65" s="18"/>
      <c r="F65" s="56"/>
      <c r="G65" s="56"/>
      <c r="J65" s="18"/>
      <c r="K65" s="51"/>
      <c r="L65" s="51"/>
    </row>
    <row r="66" spans="1:12" hidden="1" x14ac:dyDescent="0.2">
      <c r="A66" s="16" t="s">
        <v>39</v>
      </c>
      <c r="B66" s="17" t="s">
        <v>40</v>
      </c>
      <c r="C66" s="63"/>
      <c r="D66" s="51"/>
      <c r="E66" s="18"/>
      <c r="F66" s="56"/>
      <c r="G66" s="56"/>
      <c r="J66" s="18"/>
      <c r="K66" s="51"/>
      <c r="L66" s="51"/>
    </row>
    <row r="67" spans="1:12" hidden="1" x14ac:dyDescent="0.2">
      <c r="A67" s="16" t="s">
        <v>41</v>
      </c>
      <c r="B67" s="17" t="s">
        <v>42</v>
      </c>
      <c r="C67" s="63"/>
      <c r="D67" s="51"/>
      <c r="E67" s="18"/>
      <c r="F67" s="56"/>
      <c r="G67" s="56"/>
      <c r="J67" s="18"/>
      <c r="K67" s="51"/>
      <c r="L67" s="51"/>
    </row>
    <row r="68" spans="1:12" hidden="1" x14ac:dyDescent="0.2">
      <c r="A68" s="16" t="s">
        <v>43</v>
      </c>
      <c r="B68" s="17" t="s">
        <v>44</v>
      </c>
      <c r="C68" s="63"/>
      <c r="D68" s="51"/>
      <c r="E68" s="18"/>
      <c r="F68" s="56"/>
      <c r="G68" s="56"/>
      <c r="J68" s="18"/>
      <c r="K68" s="51"/>
      <c r="L68" s="51"/>
    </row>
    <row r="69" spans="1:12" hidden="1" x14ac:dyDescent="0.2">
      <c r="A69" s="16" t="s">
        <v>45</v>
      </c>
      <c r="B69" s="17" t="s">
        <v>46</v>
      </c>
      <c r="C69" s="63"/>
      <c r="D69" s="51"/>
      <c r="E69" s="18"/>
      <c r="F69" s="56"/>
      <c r="G69" s="56"/>
      <c r="J69" s="18"/>
      <c r="K69" s="51"/>
      <c r="L69" s="51"/>
    </row>
    <row r="70" spans="1:12" hidden="1" x14ac:dyDescent="0.2">
      <c r="A70" s="16" t="s">
        <v>47</v>
      </c>
      <c r="B70" s="17" t="s">
        <v>48</v>
      </c>
      <c r="C70" s="63"/>
      <c r="D70" s="51"/>
      <c r="E70" s="18"/>
      <c r="F70" s="56"/>
      <c r="G70" s="56"/>
      <c r="J70" s="18"/>
      <c r="K70" s="51"/>
      <c r="L70" s="51"/>
    </row>
    <row r="71" spans="1:12" hidden="1" x14ac:dyDescent="0.2">
      <c r="A71" s="11" t="s">
        <v>49</v>
      </c>
      <c r="B71" s="13" t="s">
        <v>50</v>
      </c>
      <c r="C71" s="20">
        <f>SUM(C72:C77)</f>
        <v>0</v>
      </c>
      <c r="D71" s="20">
        <f>SUM(D72:D77)</f>
        <v>0</v>
      </c>
      <c r="E71" s="20">
        <f>SUM(E72:E77)</f>
        <v>0</v>
      </c>
      <c r="F71" s="20">
        <f>SUM(F72:F77)</f>
        <v>0</v>
      </c>
      <c r="G71" s="20"/>
      <c r="J71" s="221"/>
      <c r="K71" s="221"/>
      <c r="L71" s="3"/>
    </row>
    <row r="72" spans="1:12" hidden="1" x14ac:dyDescent="0.2">
      <c r="A72" s="16" t="s">
        <v>51</v>
      </c>
      <c r="B72" s="17" t="s">
        <v>52</v>
      </c>
      <c r="C72" s="63"/>
      <c r="D72" s="51"/>
      <c r="E72" s="18"/>
      <c r="F72" s="51"/>
      <c r="G72" s="51"/>
      <c r="J72" s="18"/>
      <c r="K72" s="51"/>
      <c r="L72" s="51"/>
    </row>
    <row r="73" spans="1:12" hidden="1" x14ac:dyDescent="0.2">
      <c r="A73" s="16" t="s">
        <v>53</v>
      </c>
      <c r="B73" s="17" t="s">
        <v>54</v>
      </c>
      <c r="C73" s="63"/>
      <c r="D73" s="51"/>
      <c r="E73" s="18"/>
      <c r="F73" s="51"/>
      <c r="G73" s="51"/>
      <c r="J73" s="18"/>
      <c r="K73" s="51"/>
      <c r="L73" s="51"/>
    </row>
    <row r="74" spans="1:12" hidden="1" x14ac:dyDescent="0.2">
      <c r="A74" s="16" t="s">
        <v>70</v>
      </c>
      <c r="B74" s="17" t="s">
        <v>71</v>
      </c>
      <c r="C74" s="63"/>
      <c r="D74" s="51"/>
      <c r="E74" s="18"/>
      <c r="F74" s="51"/>
      <c r="G74" s="51"/>
      <c r="J74" s="18"/>
      <c r="K74" s="51"/>
      <c r="L74" s="51"/>
    </row>
    <row r="75" spans="1:12" hidden="1" x14ac:dyDescent="0.2">
      <c r="A75" s="16" t="s">
        <v>72</v>
      </c>
      <c r="B75" s="17" t="s">
        <v>73</v>
      </c>
      <c r="C75" s="63"/>
      <c r="D75" s="51"/>
      <c r="E75" s="18"/>
      <c r="F75" s="51"/>
      <c r="G75" s="51"/>
      <c r="J75" s="18"/>
      <c r="K75" s="51"/>
      <c r="L75" s="51"/>
    </row>
    <row r="76" spans="1:12" hidden="1" x14ac:dyDescent="0.2">
      <c r="A76" s="16" t="s">
        <v>74</v>
      </c>
      <c r="B76" s="17" t="s">
        <v>75</v>
      </c>
      <c r="C76" s="51"/>
      <c r="D76" s="51"/>
      <c r="E76" s="18"/>
      <c r="F76" s="51"/>
      <c r="G76" s="51"/>
      <c r="J76" s="18"/>
      <c r="K76" s="51"/>
      <c r="L76" s="51"/>
    </row>
    <row r="77" spans="1:12" hidden="1" x14ac:dyDescent="0.2">
      <c r="A77" s="16" t="s">
        <v>76</v>
      </c>
      <c r="B77" s="17" t="s">
        <v>77</v>
      </c>
      <c r="C77" s="51"/>
      <c r="D77" s="51"/>
      <c r="E77" s="23"/>
      <c r="F77" s="51"/>
      <c r="G77" s="51"/>
      <c r="J77" s="18"/>
      <c r="K77" s="51"/>
      <c r="L77" s="51"/>
    </row>
    <row r="78" spans="1:12" hidden="1" x14ac:dyDescent="0.2">
      <c r="A78" s="11" t="s">
        <v>78</v>
      </c>
      <c r="B78" s="24" t="s">
        <v>79</v>
      </c>
      <c r="C78" s="58"/>
      <c r="D78" s="58"/>
      <c r="E78" s="20"/>
      <c r="F78" s="58"/>
      <c r="G78" s="58"/>
      <c r="J78" s="221"/>
      <c r="K78" s="221"/>
      <c r="L78" s="3"/>
    </row>
    <row r="79" spans="1:12" hidden="1" x14ac:dyDescent="0.2">
      <c r="A79" s="11" t="s">
        <v>80</v>
      </c>
      <c r="B79" s="12" t="s">
        <v>81</v>
      </c>
      <c r="C79" s="60"/>
      <c r="D79" s="47"/>
      <c r="E79" s="20"/>
      <c r="F79" s="57"/>
      <c r="G79" s="57"/>
      <c r="J79" s="221"/>
      <c r="K79" s="3"/>
      <c r="L79" s="3"/>
    </row>
    <row r="80" spans="1:12" hidden="1" x14ac:dyDescent="0.2">
      <c r="A80" s="11" t="s">
        <v>82</v>
      </c>
      <c r="B80" s="12" t="s">
        <v>83</v>
      </c>
      <c r="C80" s="20">
        <f>SUM(C81:C83)</f>
        <v>0</v>
      </c>
      <c r="D80" s="20">
        <f>SUM(D81:D83)</f>
        <v>0</v>
      </c>
      <c r="E80" s="20">
        <f>SUM(E81:E83)</f>
        <v>0</v>
      </c>
      <c r="F80" s="20">
        <f>SUM(F81:F83)</f>
        <v>0</v>
      </c>
      <c r="G80" s="20"/>
      <c r="J80" s="221"/>
      <c r="K80" s="221"/>
      <c r="L80" s="3"/>
    </row>
    <row r="81" spans="1:12" hidden="1" x14ac:dyDescent="0.2">
      <c r="A81" s="16" t="s">
        <v>84</v>
      </c>
      <c r="B81" s="17" t="s">
        <v>85</v>
      </c>
      <c r="C81" s="63"/>
      <c r="D81" s="51"/>
      <c r="E81" s="18"/>
      <c r="F81" s="56"/>
      <c r="G81" s="56"/>
      <c r="J81" s="18"/>
      <c r="K81" s="51"/>
      <c r="L81" s="51"/>
    </row>
    <row r="82" spans="1:12" hidden="1" x14ac:dyDescent="0.2">
      <c r="A82" s="16" t="s">
        <v>86</v>
      </c>
      <c r="B82" s="17" t="s">
        <v>87</v>
      </c>
      <c r="C82" s="63"/>
      <c r="D82" s="51"/>
      <c r="E82" s="18"/>
      <c r="F82" s="56"/>
      <c r="G82" s="56"/>
      <c r="J82" s="18"/>
      <c r="K82" s="51"/>
      <c r="L82" s="51"/>
    </row>
    <row r="83" spans="1:12" hidden="1" x14ac:dyDescent="0.2">
      <c r="A83" s="16" t="s">
        <v>88</v>
      </c>
      <c r="B83" s="17" t="s">
        <v>89</v>
      </c>
      <c r="C83" s="63"/>
      <c r="D83" s="51"/>
      <c r="E83" s="23"/>
      <c r="F83" s="56"/>
      <c r="G83" s="56"/>
      <c r="J83" s="18"/>
      <c r="K83" s="51"/>
      <c r="L83" s="51"/>
    </row>
    <row r="84" spans="1:12" hidden="1" x14ac:dyDescent="0.2">
      <c r="A84" s="11" t="s">
        <v>90</v>
      </c>
      <c r="B84" s="12" t="s">
        <v>91</v>
      </c>
      <c r="C84" s="47"/>
      <c r="D84" s="47"/>
      <c r="E84" s="20"/>
      <c r="F84" s="57"/>
      <c r="G84" s="57"/>
      <c r="J84" s="95"/>
      <c r="K84" s="37"/>
      <c r="L84" s="37"/>
    </row>
    <row r="85" spans="1:12" hidden="1" x14ac:dyDescent="0.2">
      <c r="A85" s="11" t="s">
        <v>92</v>
      </c>
      <c r="B85" s="12" t="s">
        <v>93</v>
      </c>
      <c r="C85" s="20">
        <f>SUM(C86:C90)</f>
        <v>0</v>
      </c>
      <c r="D85" s="20">
        <f>SUM(D86:D90)</f>
        <v>0</v>
      </c>
      <c r="E85" s="20">
        <f>SUM(E86:E90)</f>
        <v>0</v>
      </c>
      <c r="F85" s="20">
        <f>SUM(F86:F90)</f>
        <v>0</v>
      </c>
      <c r="G85" s="20"/>
      <c r="J85" s="221"/>
      <c r="K85" s="3"/>
      <c r="L85" s="3"/>
    </row>
    <row r="86" spans="1:12" hidden="1" x14ac:dyDescent="0.2">
      <c r="A86" s="16" t="s">
        <v>94</v>
      </c>
      <c r="B86" s="17" t="s">
        <v>95</v>
      </c>
      <c r="C86" s="51"/>
      <c r="D86" s="51"/>
      <c r="E86" s="18"/>
      <c r="F86" s="56"/>
      <c r="G86" s="56"/>
      <c r="J86" s="18"/>
      <c r="K86" s="51"/>
      <c r="L86" s="51"/>
    </row>
    <row r="87" spans="1:12" hidden="1" x14ac:dyDescent="0.2">
      <c r="A87" s="16" t="s">
        <v>96</v>
      </c>
      <c r="B87" s="17" t="s">
        <v>97</v>
      </c>
      <c r="C87" s="51"/>
      <c r="D87" s="51"/>
      <c r="E87" s="18"/>
      <c r="F87" s="56"/>
      <c r="G87" s="56"/>
      <c r="J87" s="18"/>
      <c r="K87" s="51"/>
      <c r="L87" s="51"/>
    </row>
    <row r="88" spans="1:12" hidden="1" x14ac:dyDescent="0.2">
      <c r="A88" s="16" t="s">
        <v>98</v>
      </c>
      <c r="B88" s="17" t="s">
        <v>99</v>
      </c>
      <c r="C88" s="63"/>
      <c r="D88" s="51"/>
      <c r="E88" s="18"/>
      <c r="F88" s="56"/>
      <c r="G88" s="56"/>
      <c r="J88" s="18"/>
      <c r="K88" s="51"/>
      <c r="L88" s="51"/>
    </row>
    <row r="89" spans="1:12" hidden="1" x14ac:dyDescent="0.2">
      <c r="A89" s="16" t="s">
        <v>100</v>
      </c>
      <c r="B89" s="17" t="s">
        <v>101</v>
      </c>
      <c r="C89" s="51"/>
      <c r="D89" s="51"/>
      <c r="E89" s="18"/>
      <c r="F89" s="56"/>
      <c r="G89" s="56"/>
      <c r="J89" s="18"/>
      <c r="K89" s="51"/>
      <c r="L89" s="51"/>
    </row>
    <row r="90" spans="1:12" hidden="1" x14ac:dyDescent="0.2">
      <c r="A90" s="16" t="s">
        <v>102</v>
      </c>
      <c r="B90" s="17" t="s">
        <v>103</v>
      </c>
      <c r="C90" s="51"/>
      <c r="D90" s="51"/>
      <c r="E90" s="23"/>
      <c r="F90" s="56"/>
      <c r="G90" s="56"/>
      <c r="J90" s="18"/>
      <c r="K90" s="51"/>
      <c r="L90" s="51"/>
    </row>
    <row r="91" spans="1:12" hidden="1" x14ac:dyDescent="0.2">
      <c r="A91" s="11" t="s">
        <v>104</v>
      </c>
      <c r="B91" s="12" t="s">
        <v>105</v>
      </c>
      <c r="C91" s="60"/>
      <c r="D91" s="47"/>
      <c r="E91" s="25"/>
      <c r="F91" s="57"/>
      <c r="G91" s="57"/>
      <c r="J91" s="221"/>
      <c r="K91" s="3"/>
      <c r="L91" s="3"/>
    </row>
    <row r="92" spans="1:12" hidden="1" x14ac:dyDescent="0.2">
      <c r="A92" s="11" t="s">
        <v>106</v>
      </c>
      <c r="B92" s="12" t="s">
        <v>107</v>
      </c>
      <c r="C92" s="47"/>
      <c r="D92" s="47"/>
      <c r="E92" s="20"/>
      <c r="F92" s="57"/>
      <c r="G92" s="57"/>
      <c r="J92" s="221"/>
      <c r="K92" s="3"/>
      <c r="L92" s="3"/>
    </row>
    <row r="93" spans="1:12" hidden="1" x14ac:dyDescent="0.2">
      <c r="A93" s="11" t="s">
        <v>108</v>
      </c>
      <c r="B93" s="12" t="s">
        <v>109</v>
      </c>
      <c r="C93" s="47"/>
      <c r="D93" s="47"/>
      <c r="E93" s="20"/>
      <c r="F93" s="57"/>
      <c r="G93" s="57"/>
      <c r="J93" s="221"/>
      <c r="K93" s="3"/>
      <c r="L93" s="3"/>
    </row>
    <row r="94" spans="1:12" hidden="1" x14ac:dyDescent="0.2">
      <c r="A94" s="11" t="s">
        <v>110</v>
      </c>
      <c r="B94" s="12" t="s">
        <v>111</v>
      </c>
      <c r="C94" s="47"/>
      <c r="D94" s="47"/>
      <c r="E94" s="20"/>
      <c r="F94" s="57"/>
      <c r="G94" s="57"/>
      <c r="J94" s="95"/>
      <c r="K94" s="37"/>
      <c r="L94" s="37"/>
    </row>
    <row r="95" spans="1:12" hidden="1" x14ac:dyDescent="0.2">
      <c r="A95" s="45" t="s">
        <v>188</v>
      </c>
      <c r="B95" s="44" t="s">
        <v>187</v>
      </c>
      <c r="C95" s="49">
        <f>C96+C97</f>
        <v>0</v>
      </c>
      <c r="D95" s="49">
        <f>D96+D97</f>
        <v>0</v>
      </c>
      <c r="E95" s="49">
        <f>E96+E97</f>
        <v>0</v>
      </c>
      <c r="F95" s="49">
        <f>F96+F97</f>
        <v>0</v>
      </c>
      <c r="G95" s="49"/>
      <c r="J95" s="224"/>
      <c r="K95" s="192"/>
      <c r="L95" s="192"/>
    </row>
    <row r="96" spans="1:12" hidden="1" x14ac:dyDescent="0.2">
      <c r="A96" s="11" t="s">
        <v>112</v>
      </c>
      <c r="B96" s="12" t="s">
        <v>113</v>
      </c>
      <c r="C96" s="47"/>
      <c r="D96" s="47"/>
      <c r="E96" s="20"/>
      <c r="F96" s="57"/>
      <c r="G96" s="57"/>
      <c r="J96" s="221"/>
      <c r="K96" s="3"/>
      <c r="L96" s="3"/>
    </row>
    <row r="97" spans="1:12" hidden="1" x14ac:dyDescent="0.2">
      <c r="A97" s="11" t="s">
        <v>114</v>
      </c>
      <c r="B97" s="12" t="s">
        <v>115</v>
      </c>
      <c r="C97" s="47"/>
      <c r="D97" s="47"/>
      <c r="E97" s="20"/>
      <c r="F97" s="57"/>
      <c r="G97" s="57"/>
      <c r="J97" s="221"/>
      <c r="K97" s="3"/>
      <c r="L97" s="3"/>
    </row>
    <row r="98" spans="1:12" hidden="1" x14ac:dyDescent="0.2">
      <c r="A98" s="45" t="s">
        <v>180</v>
      </c>
      <c r="B98" s="46" t="s">
        <v>178</v>
      </c>
      <c r="C98" s="49">
        <f>C99+C100+C101</f>
        <v>0</v>
      </c>
      <c r="D98" s="49">
        <f>D99+D100+D101</f>
        <v>0</v>
      </c>
      <c r="E98" s="49">
        <f>E99+E100+E101</f>
        <v>0</v>
      </c>
      <c r="F98" s="49">
        <f>F99+F100+F101</f>
        <v>0</v>
      </c>
      <c r="G98" s="49"/>
      <c r="J98" s="95"/>
      <c r="K98" s="37"/>
      <c r="L98" s="37"/>
    </row>
    <row r="99" spans="1:12" hidden="1" x14ac:dyDescent="0.2">
      <c r="A99" s="11" t="s">
        <v>116</v>
      </c>
      <c r="B99" s="12" t="s">
        <v>117</v>
      </c>
      <c r="C99" s="47"/>
      <c r="D99" s="47"/>
      <c r="E99" s="20"/>
      <c r="F99" s="57"/>
      <c r="G99" s="57"/>
      <c r="J99" s="95"/>
      <c r="K99" s="37"/>
      <c r="L99" s="37"/>
    </row>
    <row r="100" spans="1:12" hidden="1" x14ac:dyDescent="0.2">
      <c r="A100" s="11" t="s">
        <v>118</v>
      </c>
      <c r="B100" s="13" t="s">
        <v>119</v>
      </c>
      <c r="C100" s="47"/>
      <c r="D100" s="47"/>
      <c r="E100" s="20"/>
      <c r="F100" s="57"/>
      <c r="G100" s="57"/>
      <c r="J100" s="95"/>
      <c r="K100" s="37"/>
      <c r="L100" s="37"/>
    </row>
    <row r="101" spans="1:12" hidden="1" x14ac:dyDescent="0.2">
      <c r="A101" s="11" t="s">
        <v>120</v>
      </c>
      <c r="B101" s="13" t="s">
        <v>124</v>
      </c>
      <c r="C101" s="57"/>
      <c r="D101" s="57"/>
      <c r="E101" s="20"/>
      <c r="F101" s="57"/>
      <c r="G101" s="57"/>
      <c r="J101" s="95"/>
      <c r="K101" s="37"/>
      <c r="L101" s="37"/>
    </row>
    <row r="102" spans="1:12" hidden="1" x14ac:dyDescent="0.2">
      <c r="A102" s="26"/>
      <c r="B102" s="44" t="s">
        <v>181</v>
      </c>
      <c r="C102" s="49">
        <f>C103</f>
        <v>0</v>
      </c>
      <c r="D102" s="49">
        <f>D103</f>
        <v>0</v>
      </c>
      <c r="E102" s="49">
        <f>E103</f>
        <v>0</v>
      </c>
      <c r="F102" s="49">
        <f>F103</f>
        <v>0</v>
      </c>
      <c r="G102" s="49"/>
      <c r="J102" s="224"/>
      <c r="K102" s="192"/>
      <c r="L102" s="192"/>
    </row>
    <row r="103" spans="1:12" hidden="1" x14ac:dyDescent="0.2">
      <c r="A103" s="11" t="s">
        <v>125</v>
      </c>
      <c r="B103" s="12" t="s">
        <v>126</v>
      </c>
      <c r="C103" s="48"/>
      <c r="D103" s="48"/>
      <c r="E103" s="20"/>
      <c r="F103" s="57"/>
      <c r="G103" s="57"/>
      <c r="J103" s="221"/>
      <c r="K103" s="3"/>
      <c r="L103" s="3"/>
    </row>
    <row r="104" spans="1:12" hidden="1" x14ac:dyDescent="0.2">
      <c r="A104" s="8"/>
      <c r="B104" s="8"/>
      <c r="C104" s="47"/>
      <c r="D104" s="47"/>
      <c r="E104" s="28"/>
      <c r="F104" s="57"/>
      <c r="G104" s="57"/>
      <c r="J104" s="95"/>
      <c r="K104" s="37"/>
      <c r="L104" s="37"/>
    </row>
    <row r="105" spans="1:12" x14ac:dyDescent="0.2">
      <c r="A105" s="29"/>
      <c r="B105" s="30" t="s">
        <v>127</v>
      </c>
      <c r="C105" s="31" t="e">
        <f>C4+C5+C7+C12+C13+C14+C15+C16+C17+C20+C24+C34+C37+C41+C52+C57+C64+C71+C78+C79+C80+C84+C85+C91+C92+C93+C94+C96+C97+C100+C101+C102+C104</f>
        <v>#REF!</v>
      </c>
      <c r="D105" s="31" t="e">
        <f>D4+D5+D7+D12+D13+D14+D15+D16+D17+D20+D24+D34+D37+D41+D52+D57+D64+D71+D78+D79+D80+D84+D85+D91+D92+D93+D94+D96+D97+D100+D101+D102+D104</f>
        <v>#REF!</v>
      </c>
      <c r="E105" s="31" t="e">
        <f>E4+E5+E7+E12+E13+E14+E15+E16+E17+E20+E24+E34+E37+E41+E52+E57+E64+E71+E78+E79+E80+E84+E85+E91+E92+E93+E94+E96+E97+E100+E101+E102+E104</f>
        <v>#REF!</v>
      </c>
      <c r="F105" s="31">
        <f>F4+F5+F7+F12+F13+F14+F15+F16+F17+F20+F24+F34+F37+F41+F52+F57+F64+F71+F78+F79+F80+F84+F85+F91+F92+F93+F94+F96+F97+F100+F101+F102+F104</f>
        <v>0</v>
      </c>
      <c r="G105" s="31"/>
      <c r="J105" s="197"/>
      <c r="K105" s="197"/>
      <c r="L105" s="196"/>
    </row>
    <row r="106" spans="1:12" x14ac:dyDescent="0.2">
      <c r="A106" s="29"/>
      <c r="B106" s="30"/>
      <c r="C106" s="59"/>
      <c r="D106" s="59"/>
      <c r="E106" s="67" t="e">
        <f>+D105+F105</f>
        <v>#REF!</v>
      </c>
      <c r="F106" s="196" t="s">
        <v>230</v>
      </c>
      <c r="G106" s="190"/>
      <c r="H106" s="193"/>
      <c r="J106" s="222"/>
      <c r="K106" s="37"/>
      <c r="L106" s="37"/>
    </row>
    <row r="107" spans="1:12" x14ac:dyDescent="0.2">
      <c r="A107" s="29"/>
      <c r="B107" s="30"/>
      <c r="C107" s="59"/>
      <c r="D107" s="59"/>
      <c r="E107" s="67" t="e">
        <f>-E106+E105</f>
        <v>#REF!</v>
      </c>
      <c r="F107" s="59" t="s">
        <v>231</v>
      </c>
      <c r="G107" s="118"/>
      <c r="H107" s="193"/>
      <c r="J107" s="95"/>
      <c r="K107" s="37"/>
      <c r="L107" s="37"/>
    </row>
    <row r="108" spans="1:12" x14ac:dyDescent="0.2">
      <c r="A108" s="33"/>
      <c r="B108" s="12" t="s">
        <v>128</v>
      </c>
      <c r="C108" s="15">
        <f>C109+C117+C133</f>
        <v>0</v>
      </c>
      <c r="D108" s="15">
        <f>D109+D117+D133</f>
        <v>0</v>
      </c>
      <c r="E108" s="15">
        <f>E109+E117+E133</f>
        <v>0</v>
      </c>
      <c r="F108" s="15">
        <f>F109+F117+F133</f>
        <v>0</v>
      </c>
      <c r="G108" s="15"/>
      <c r="J108" s="220"/>
      <c r="K108" s="220"/>
      <c r="L108" s="3"/>
    </row>
    <row r="109" spans="1:12" hidden="1" x14ac:dyDescent="0.2">
      <c r="A109" s="33" t="s">
        <v>155</v>
      </c>
      <c r="B109" s="27" t="s">
        <v>129</v>
      </c>
      <c r="C109" s="34">
        <f>SUM(C110:C116)</f>
        <v>0</v>
      </c>
      <c r="D109" s="34">
        <f>SUM(D110:D116)</f>
        <v>0</v>
      </c>
      <c r="E109" s="34">
        <f>SUM(E110:E116)</f>
        <v>0</v>
      </c>
      <c r="F109" s="34">
        <f>SUM(F110:F116)</f>
        <v>0</v>
      </c>
      <c r="G109" s="34"/>
      <c r="J109" s="223"/>
      <c r="K109" s="223"/>
      <c r="L109" s="192"/>
    </row>
    <row r="110" spans="1:12" hidden="1" x14ac:dyDescent="0.2">
      <c r="A110" s="16" t="s">
        <v>158</v>
      </c>
      <c r="B110" s="17" t="s">
        <v>165</v>
      </c>
      <c r="C110" s="63"/>
      <c r="D110" s="51"/>
      <c r="E110" s="18"/>
      <c r="F110" s="51"/>
      <c r="G110" s="51"/>
      <c r="J110" s="18"/>
      <c r="K110" s="51"/>
      <c r="L110" s="51"/>
    </row>
    <row r="111" spans="1:12" hidden="1" x14ac:dyDescent="0.2">
      <c r="A111" s="16" t="s">
        <v>159</v>
      </c>
      <c r="B111" s="17" t="s">
        <v>166</v>
      </c>
      <c r="C111" s="63"/>
      <c r="D111" s="51"/>
      <c r="E111" s="18"/>
      <c r="F111" s="51"/>
      <c r="G111" s="51"/>
      <c r="J111" s="18"/>
      <c r="K111" s="51"/>
      <c r="L111" s="51"/>
    </row>
    <row r="112" spans="1:12" hidden="1" x14ac:dyDescent="0.2">
      <c r="A112" s="16" t="s">
        <v>160</v>
      </c>
      <c r="B112" s="17" t="s">
        <v>130</v>
      </c>
      <c r="C112" s="63"/>
      <c r="D112" s="51"/>
      <c r="E112" s="18"/>
      <c r="F112" s="51"/>
      <c r="G112" s="51"/>
      <c r="J112" s="18"/>
      <c r="K112" s="51"/>
      <c r="L112" s="51"/>
    </row>
    <row r="113" spans="1:12" hidden="1" x14ac:dyDescent="0.2">
      <c r="A113" s="16" t="s">
        <v>161</v>
      </c>
      <c r="B113" s="17" t="s">
        <v>131</v>
      </c>
      <c r="C113" s="62"/>
      <c r="D113" s="51"/>
      <c r="E113" s="18"/>
      <c r="F113" s="51"/>
      <c r="G113" s="51"/>
      <c r="J113" s="18"/>
      <c r="K113" s="51"/>
      <c r="L113" s="51"/>
    </row>
    <row r="114" spans="1:12" hidden="1" x14ac:dyDescent="0.2">
      <c r="A114" s="16" t="s">
        <v>163</v>
      </c>
      <c r="B114" s="17" t="s">
        <v>167</v>
      </c>
      <c r="C114" s="62"/>
      <c r="D114" s="51"/>
      <c r="E114" s="18"/>
      <c r="F114" s="51"/>
      <c r="G114" s="51"/>
      <c r="J114" s="18"/>
      <c r="K114" s="51"/>
      <c r="L114" s="51"/>
    </row>
    <row r="115" spans="1:12" hidden="1" x14ac:dyDescent="0.2">
      <c r="A115" s="16" t="s">
        <v>164</v>
      </c>
      <c r="B115" s="17" t="s">
        <v>168</v>
      </c>
      <c r="C115" s="63"/>
      <c r="D115" s="51"/>
      <c r="E115" s="18"/>
      <c r="F115" s="51"/>
      <c r="G115" s="51"/>
      <c r="J115" s="18"/>
      <c r="K115" s="51"/>
      <c r="L115" s="51"/>
    </row>
    <row r="116" spans="1:12" hidden="1" x14ac:dyDescent="0.2">
      <c r="A116" s="16" t="s">
        <v>162</v>
      </c>
      <c r="B116" s="17" t="s">
        <v>175</v>
      </c>
      <c r="C116" s="62"/>
      <c r="D116" s="51"/>
      <c r="E116" s="18"/>
      <c r="F116" s="51"/>
      <c r="G116" s="51"/>
      <c r="J116" s="18"/>
      <c r="K116" s="51"/>
      <c r="L116" s="51"/>
    </row>
    <row r="117" spans="1:12" hidden="1" x14ac:dyDescent="0.2">
      <c r="A117" s="33" t="s">
        <v>156</v>
      </c>
      <c r="B117" s="27" t="s">
        <v>132</v>
      </c>
      <c r="C117" s="34">
        <f>SUM(C118:C132)</f>
        <v>0</v>
      </c>
      <c r="D117" s="34">
        <f>SUM(D118:D132)</f>
        <v>0</v>
      </c>
      <c r="E117" s="34">
        <f>SUM(E118:E132)</f>
        <v>0</v>
      </c>
      <c r="F117" s="34">
        <f>SUM(F118:F132)</f>
        <v>0</v>
      </c>
      <c r="G117" s="34"/>
      <c r="J117" s="224"/>
      <c r="K117" s="224"/>
      <c r="L117" s="224"/>
    </row>
    <row r="118" spans="1:12" hidden="1" x14ac:dyDescent="0.2">
      <c r="A118" s="16" t="s">
        <v>172</v>
      </c>
      <c r="B118" s="17" t="s">
        <v>137</v>
      </c>
      <c r="C118" s="42"/>
      <c r="D118" s="42"/>
      <c r="E118" s="42"/>
      <c r="F118" s="42"/>
      <c r="G118" s="42"/>
      <c r="J118" s="18"/>
      <c r="K118" s="51"/>
      <c r="L118" s="51"/>
    </row>
    <row r="119" spans="1:12" hidden="1" x14ac:dyDescent="0.2">
      <c r="A119" s="16" t="s">
        <v>172</v>
      </c>
      <c r="B119" s="17" t="s">
        <v>134</v>
      </c>
      <c r="C119" s="51"/>
      <c r="D119" s="51"/>
      <c r="E119" s="18"/>
      <c r="F119" s="51"/>
      <c r="G119" s="51"/>
      <c r="J119" s="18"/>
      <c r="K119" s="51"/>
      <c r="L119" s="51"/>
    </row>
    <row r="120" spans="1:12" hidden="1" x14ac:dyDescent="0.2">
      <c r="A120" s="16" t="s">
        <v>172</v>
      </c>
      <c r="B120" s="17" t="s">
        <v>194</v>
      </c>
      <c r="C120" s="51"/>
      <c r="D120" s="51"/>
      <c r="E120" s="18"/>
      <c r="F120" s="51"/>
      <c r="G120" s="51"/>
      <c r="J120" s="18"/>
      <c r="K120" s="51"/>
      <c r="L120" s="51"/>
    </row>
    <row r="121" spans="1:12" hidden="1" x14ac:dyDescent="0.2">
      <c r="A121" s="16" t="s">
        <v>172</v>
      </c>
      <c r="B121" s="17" t="s">
        <v>135</v>
      </c>
      <c r="C121" s="63"/>
      <c r="D121" s="51"/>
      <c r="E121" s="18"/>
      <c r="F121" s="51"/>
      <c r="G121" s="51"/>
      <c r="J121" s="18"/>
      <c r="K121" s="51"/>
      <c r="L121" s="51"/>
    </row>
    <row r="122" spans="1:12" hidden="1" x14ac:dyDescent="0.2">
      <c r="A122" s="16" t="s">
        <v>171</v>
      </c>
      <c r="B122" s="17" t="s">
        <v>133</v>
      </c>
      <c r="C122" s="62"/>
      <c r="D122" s="51"/>
      <c r="E122" s="18"/>
      <c r="F122" s="51"/>
      <c r="G122" s="51"/>
      <c r="J122" s="18"/>
      <c r="K122" s="51"/>
      <c r="L122" s="51"/>
    </row>
    <row r="123" spans="1:12" hidden="1" x14ac:dyDescent="0.2">
      <c r="A123" s="16" t="s">
        <v>173</v>
      </c>
      <c r="B123" s="17" t="s">
        <v>154</v>
      </c>
      <c r="C123" s="62"/>
      <c r="D123" s="51"/>
      <c r="E123" s="18"/>
      <c r="F123" s="51"/>
      <c r="G123" s="51"/>
      <c r="J123" s="18"/>
      <c r="K123" s="51"/>
      <c r="L123" s="51"/>
    </row>
    <row r="124" spans="1:12" hidden="1" x14ac:dyDescent="0.2">
      <c r="A124" s="16" t="s">
        <v>173</v>
      </c>
      <c r="B124" s="17" t="s">
        <v>149</v>
      </c>
      <c r="C124" s="63"/>
      <c r="D124" s="51"/>
      <c r="E124" s="18"/>
      <c r="F124" s="51"/>
      <c r="G124" s="51"/>
      <c r="J124" s="18"/>
      <c r="K124" s="51"/>
      <c r="L124" s="51"/>
    </row>
    <row r="125" spans="1:12" hidden="1" x14ac:dyDescent="0.2">
      <c r="A125" s="16" t="s">
        <v>173</v>
      </c>
      <c r="B125" s="19" t="s">
        <v>195</v>
      </c>
      <c r="C125" s="51"/>
      <c r="D125" s="51"/>
      <c r="E125" s="18"/>
      <c r="F125" s="51"/>
      <c r="G125" s="51"/>
      <c r="J125" s="18"/>
      <c r="K125" s="51"/>
      <c r="L125" s="51"/>
    </row>
    <row r="126" spans="1:12" hidden="1" x14ac:dyDescent="0.2">
      <c r="A126" s="16" t="s">
        <v>174</v>
      </c>
      <c r="B126" s="17" t="s">
        <v>136</v>
      </c>
      <c r="C126" s="51"/>
      <c r="D126" s="51"/>
      <c r="E126" s="18"/>
      <c r="F126" s="51"/>
      <c r="G126" s="51"/>
      <c r="J126" s="18"/>
      <c r="K126" s="51"/>
      <c r="L126" s="51"/>
    </row>
    <row r="127" spans="1:12" hidden="1" x14ac:dyDescent="0.2">
      <c r="A127" s="17" t="s">
        <v>174</v>
      </c>
      <c r="B127" s="17" t="s">
        <v>197</v>
      </c>
      <c r="C127" s="51"/>
      <c r="D127" s="51"/>
      <c r="E127" s="18"/>
      <c r="F127" s="51"/>
      <c r="G127" s="51"/>
      <c r="J127" s="18"/>
      <c r="K127" s="51"/>
      <c r="L127" s="51"/>
    </row>
    <row r="128" spans="1:12" hidden="1" x14ac:dyDescent="0.2">
      <c r="A128" s="16" t="s">
        <v>196</v>
      </c>
      <c r="B128" s="17" t="s">
        <v>191</v>
      </c>
      <c r="C128" s="51"/>
      <c r="D128" s="51"/>
      <c r="E128" s="18"/>
      <c r="F128" s="51"/>
      <c r="G128" s="51"/>
      <c r="J128" s="18"/>
      <c r="K128" s="51"/>
      <c r="L128" s="51"/>
    </row>
    <row r="129" spans="1:12" hidden="1" x14ac:dyDescent="0.2">
      <c r="A129" s="16" t="s">
        <v>196</v>
      </c>
      <c r="B129" s="66" t="s">
        <v>192</v>
      </c>
      <c r="C129" s="51"/>
      <c r="D129" s="51"/>
      <c r="E129" s="18"/>
      <c r="F129" s="51"/>
      <c r="G129" s="51"/>
      <c r="J129" s="95"/>
      <c r="K129" s="37"/>
      <c r="L129" s="37"/>
    </row>
    <row r="130" spans="1:12" hidden="1" x14ac:dyDescent="0.2">
      <c r="A130" s="16"/>
      <c r="B130" s="17"/>
      <c r="C130" s="51"/>
      <c r="D130" s="51"/>
      <c r="E130" s="18"/>
      <c r="F130" s="51"/>
      <c r="G130" s="51"/>
      <c r="J130" s="18"/>
      <c r="K130" s="51"/>
      <c r="L130" s="51"/>
    </row>
    <row r="131" spans="1:12" hidden="1" x14ac:dyDescent="0.2">
      <c r="A131" s="16"/>
      <c r="B131" s="19"/>
      <c r="C131" s="51"/>
      <c r="D131" s="51"/>
      <c r="E131" s="18"/>
      <c r="F131" s="51"/>
      <c r="G131" s="51"/>
      <c r="J131" s="95"/>
      <c r="K131" s="37"/>
      <c r="L131" s="37"/>
    </row>
    <row r="132" spans="1:12" hidden="1" x14ac:dyDescent="0.2">
      <c r="A132" s="16"/>
      <c r="B132" s="17"/>
      <c r="C132" s="51"/>
      <c r="D132" s="51"/>
      <c r="E132" s="18"/>
      <c r="F132" s="51"/>
      <c r="G132" s="51"/>
      <c r="J132" s="95"/>
      <c r="K132" s="37"/>
      <c r="L132" s="37"/>
    </row>
    <row r="133" spans="1:12" hidden="1" x14ac:dyDescent="0.2">
      <c r="A133" s="33" t="s">
        <v>157</v>
      </c>
      <c r="B133" s="27" t="s">
        <v>150</v>
      </c>
      <c r="C133" s="34">
        <f>SUM(C134:C135)</f>
        <v>0</v>
      </c>
      <c r="D133" s="34">
        <f>SUM(D134:D135)</f>
        <v>0</v>
      </c>
      <c r="E133" s="34">
        <f>SUM(E134:E135)</f>
        <v>0</v>
      </c>
      <c r="F133" s="34">
        <f>SUM(F134:F135)</f>
        <v>0</v>
      </c>
      <c r="G133" s="34"/>
      <c r="J133" s="224"/>
      <c r="K133" s="224"/>
      <c r="L133" s="192"/>
    </row>
    <row r="134" spans="1:12" hidden="1" x14ac:dyDescent="0.2">
      <c r="A134" s="16" t="s">
        <v>169</v>
      </c>
      <c r="B134" s="17" t="s">
        <v>151</v>
      </c>
      <c r="C134" s="51"/>
      <c r="D134" s="51"/>
      <c r="E134" s="18"/>
      <c r="F134" s="51"/>
      <c r="G134" s="51"/>
      <c r="J134" s="95"/>
      <c r="K134" s="37"/>
      <c r="L134" s="37"/>
    </row>
    <row r="135" spans="1:12" hidden="1" x14ac:dyDescent="0.2">
      <c r="A135" s="16"/>
      <c r="B135" s="17"/>
      <c r="C135" s="51"/>
      <c r="D135" s="51"/>
      <c r="E135" s="18"/>
      <c r="F135" s="51"/>
      <c r="G135" s="51"/>
      <c r="J135" s="95"/>
      <c r="K135" s="37"/>
      <c r="L135" s="37"/>
    </row>
    <row r="136" spans="1:12" x14ac:dyDescent="0.2">
      <c r="A136" s="35"/>
    </row>
    <row r="137" spans="1:12" x14ac:dyDescent="0.2">
      <c r="A137" s="38"/>
      <c r="B137" s="32"/>
      <c r="C137" s="32"/>
      <c r="D137" s="32"/>
    </row>
    <row r="139" spans="1:12" x14ac:dyDescent="0.2">
      <c r="A139" s="29"/>
      <c r="B139" s="32"/>
      <c r="C139" s="32"/>
      <c r="D139" s="32"/>
    </row>
    <row r="141" spans="1:12" x14ac:dyDescent="0.2">
      <c r="H141" s="232"/>
      <c r="I141" s="144"/>
      <c r="K141" s="2"/>
    </row>
    <row r="142" spans="1:12" x14ac:dyDescent="0.2">
      <c r="E142" s="8"/>
    </row>
    <row r="143" spans="1:12" x14ac:dyDescent="0.2">
      <c r="E143"/>
      <c r="G143"/>
      <c r="H143"/>
      <c r="I143"/>
      <c r="J143"/>
      <c r="K143"/>
    </row>
    <row r="144" spans="1:12" x14ac:dyDescent="0.2">
      <c r="E144"/>
      <c r="G144"/>
      <c r="H144"/>
      <c r="I144"/>
      <c r="J144"/>
      <c r="K144"/>
    </row>
    <row r="149" spans="2:4" x14ac:dyDescent="0.2">
      <c r="B149" s="39"/>
      <c r="C149" s="39"/>
      <c r="D149" s="39"/>
    </row>
    <row r="150" spans="2:4" x14ac:dyDescent="0.2">
      <c r="B150" s="40"/>
      <c r="C150" s="40"/>
      <c r="D150" s="40"/>
    </row>
    <row r="158" spans="2:4" x14ac:dyDescent="0.2">
      <c r="B158" s="41"/>
      <c r="C158" s="41"/>
      <c r="D158" s="41"/>
    </row>
    <row r="163" spans="2:4" x14ac:dyDescent="0.2">
      <c r="B163" s="41"/>
      <c r="C163" s="41"/>
      <c r="D163" s="41"/>
    </row>
    <row r="168" spans="2:4" x14ac:dyDescent="0.2">
      <c r="B168" s="30"/>
      <c r="C168" s="30"/>
      <c r="D168" s="30"/>
    </row>
  </sheetData>
  <phoneticPr fontId="0" type="noConversion"/>
  <printOptions gridLines="1"/>
  <pageMargins left="0.15748031496062992" right="0.7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workbookViewId="0">
      <selection activeCell="A2" sqref="A2"/>
    </sheetView>
  </sheetViews>
  <sheetFormatPr defaultColWidth="9.140625" defaultRowHeight="12.75" x14ac:dyDescent="0.2"/>
  <cols>
    <col min="1" max="1" width="6.7109375" style="9" customWidth="1"/>
    <col min="2" max="2" width="41.85546875" style="36" customWidth="1"/>
    <col min="3" max="3" width="10.5703125" style="36" customWidth="1"/>
    <col min="4" max="4" width="16" style="36" customWidth="1"/>
    <col min="5" max="5" width="13.85546875" style="37" customWidth="1"/>
    <col min="6" max="7" width="9.85546875" style="8" customWidth="1"/>
    <col min="8" max="9" width="9.140625" style="8"/>
    <col min="10" max="10" width="11.7109375" style="8" customWidth="1"/>
    <col min="11" max="11" width="9.140625" style="8"/>
    <col min="12" max="12" width="12.140625" style="8" customWidth="1"/>
    <col min="13" max="16384" width="9.140625" style="8"/>
  </cols>
  <sheetData>
    <row r="1" spans="1:12" ht="15.75" x14ac:dyDescent="0.25">
      <c r="A1" s="5" t="s">
        <v>60</v>
      </c>
      <c r="B1" s="6"/>
      <c r="C1" s="6"/>
      <c r="D1" s="6"/>
      <c r="E1" s="7"/>
      <c r="F1" s="6"/>
      <c r="G1" s="6"/>
    </row>
    <row r="2" spans="1:12" ht="76.5" x14ac:dyDescent="0.2">
      <c r="B2" s="12" t="s">
        <v>295</v>
      </c>
      <c r="C2" s="6" t="s">
        <v>153</v>
      </c>
      <c r="D2" s="6" t="s">
        <v>152</v>
      </c>
      <c r="E2" s="10" t="s">
        <v>294</v>
      </c>
      <c r="F2" s="6" t="s">
        <v>223</v>
      </c>
      <c r="G2" s="6" t="s">
        <v>224</v>
      </c>
      <c r="J2" s="208" t="s">
        <v>221</v>
      </c>
      <c r="K2" s="8" t="s">
        <v>222</v>
      </c>
      <c r="L2" s="208" t="s">
        <v>221</v>
      </c>
    </row>
    <row r="3" spans="1:12" x14ac:dyDescent="0.2">
      <c r="A3" s="45" t="s">
        <v>186</v>
      </c>
      <c r="B3" s="44" t="s">
        <v>179</v>
      </c>
      <c r="C3" s="49" t="e">
        <f>SUM(C4:C5)</f>
        <v>#REF!</v>
      </c>
      <c r="D3" s="49" t="e">
        <f>SUM(D4:D5)</f>
        <v>#REF!</v>
      </c>
      <c r="E3" s="49" t="e">
        <f>SUM(E4:E5)</f>
        <v>#REF!</v>
      </c>
      <c r="F3" s="49" t="e">
        <f>SUM(F4:F5)</f>
        <v>#REF!</v>
      </c>
      <c r="G3" s="49"/>
      <c r="J3" s="219" t="e">
        <f>SUM(J4:J5)</f>
        <v>#REF!</v>
      </c>
      <c r="K3" s="219" t="e">
        <f>SUM(K4:K5)</f>
        <v>#REF!</v>
      </c>
      <c r="L3" s="219" t="e">
        <f>SUM(J3:K3)</f>
        <v>#REF!</v>
      </c>
    </row>
    <row r="4" spans="1:12" x14ac:dyDescent="0.2">
      <c r="A4" s="11" t="s">
        <v>176</v>
      </c>
      <c r="B4" s="12" t="s">
        <v>177</v>
      </c>
      <c r="C4" s="64"/>
      <c r="D4" s="47"/>
      <c r="E4" s="14"/>
      <c r="F4" s="54"/>
      <c r="G4" s="54"/>
      <c r="J4" s="221">
        <f>ROUND(FLOOR(E4/15.6466,0.001),2)</f>
        <v>0</v>
      </c>
      <c r="K4" s="3"/>
      <c r="L4" s="3">
        <f t="shared" ref="L4:L68" si="0">SUM(J4:K4)</f>
        <v>0</v>
      </c>
    </row>
    <row r="5" spans="1:12" x14ac:dyDescent="0.2">
      <c r="A5" s="11" t="s">
        <v>296</v>
      </c>
      <c r="B5" s="12" t="s">
        <v>297</v>
      </c>
      <c r="C5" s="50" t="e">
        <f>#REF!</f>
        <v>#REF!</v>
      </c>
      <c r="D5" s="50" t="e">
        <f>#REF!</f>
        <v>#REF!</v>
      </c>
      <c r="E5" s="50" t="e">
        <f>#REF!</f>
        <v>#REF!</v>
      </c>
      <c r="F5" s="50" t="e">
        <f>#REF!</f>
        <v>#REF!</v>
      </c>
      <c r="G5" s="50"/>
      <c r="J5" s="221" t="e">
        <f>#REF!</f>
        <v>#REF!</v>
      </c>
      <c r="K5" s="221" t="e">
        <f>#REF!</f>
        <v>#REF!</v>
      </c>
      <c r="L5" s="3" t="e">
        <f t="shared" si="0"/>
        <v>#REF!</v>
      </c>
    </row>
    <row r="6" spans="1:12" hidden="1" x14ac:dyDescent="0.2">
      <c r="A6" s="45" t="s">
        <v>183</v>
      </c>
      <c r="B6" s="44" t="s">
        <v>182</v>
      </c>
      <c r="C6" s="49">
        <f>C7+C12+C13+C14+C15+C16+C17+C20</f>
        <v>0</v>
      </c>
      <c r="D6" s="49">
        <f>D7+D12+D13+D14+D15+D16+D17+D20</f>
        <v>0</v>
      </c>
      <c r="E6" s="49">
        <f>E7+E12+E13+E14+E15+E16+E17+E20</f>
        <v>0</v>
      </c>
      <c r="F6" s="49">
        <f>F7+F12+F13+F14+F15+F16+F17+F20</f>
        <v>0</v>
      </c>
      <c r="G6" s="49"/>
      <c r="J6" s="219">
        <f>J7+J12+J13+J14+J15+J16+J17+J20</f>
        <v>0</v>
      </c>
      <c r="K6" s="219">
        <f>K7+K12+K13+K14+K15+K16+K17+K20</f>
        <v>0</v>
      </c>
      <c r="L6" s="219">
        <f>SUM(J6:K6)</f>
        <v>0</v>
      </c>
    </row>
    <row r="7" spans="1:12" hidden="1" x14ac:dyDescent="0.2">
      <c r="A7" s="11" t="s">
        <v>298</v>
      </c>
      <c r="B7" s="13" t="s">
        <v>299</v>
      </c>
      <c r="C7" s="53">
        <f>SUM(C8:C11)</f>
        <v>0</v>
      </c>
      <c r="D7" s="15">
        <f>SUM(D8:D11)</f>
        <v>0</v>
      </c>
      <c r="E7" s="15">
        <f>SUM(E8:E11)</f>
        <v>0</v>
      </c>
      <c r="F7" s="15">
        <f>SUM(F8:F11)</f>
        <v>0</v>
      </c>
      <c r="G7" s="15"/>
      <c r="J7" s="220">
        <f>SUM(J8:J11)</f>
        <v>0</v>
      </c>
      <c r="K7" s="220">
        <f>SUM(K8:K11)</f>
        <v>0</v>
      </c>
      <c r="L7" s="3">
        <f t="shared" si="0"/>
        <v>0</v>
      </c>
    </row>
    <row r="8" spans="1:12" hidden="1" x14ac:dyDescent="0.2">
      <c r="A8" s="16" t="s">
        <v>300</v>
      </c>
      <c r="B8" s="17" t="s">
        <v>301</v>
      </c>
      <c r="C8" s="52"/>
      <c r="D8" s="51"/>
      <c r="E8" s="18"/>
      <c r="F8" s="56"/>
      <c r="G8" s="56"/>
      <c r="J8" s="18">
        <f t="shared" ref="J8:J16" si="1">ROUND(FLOOR(E8/15.6466,0.001),2)</f>
        <v>0</v>
      </c>
      <c r="K8" s="51"/>
      <c r="L8" s="51">
        <f t="shared" si="0"/>
        <v>0</v>
      </c>
    </row>
    <row r="9" spans="1:12" hidden="1" x14ac:dyDescent="0.2">
      <c r="A9" s="16" t="s">
        <v>302</v>
      </c>
      <c r="B9" s="17" t="s">
        <v>303</v>
      </c>
      <c r="C9" s="52"/>
      <c r="D9" s="51"/>
      <c r="E9" s="18"/>
      <c r="F9" s="56"/>
      <c r="G9" s="56"/>
      <c r="J9" s="18">
        <f t="shared" si="1"/>
        <v>0</v>
      </c>
      <c r="K9" s="51"/>
      <c r="L9" s="51">
        <f t="shared" si="0"/>
        <v>0</v>
      </c>
    </row>
    <row r="10" spans="1:12" hidden="1" x14ac:dyDescent="0.2">
      <c r="A10" s="16" t="s">
        <v>304</v>
      </c>
      <c r="B10" s="17" t="s">
        <v>270</v>
      </c>
      <c r="C10" s="52"/>
      <c r="D10" s="51"/>
      <c r="E10" s="18"/>
      <c r="F10" s="56"/>
      <c r="G10" s="56"/>
      <c r="J10" s="18">
        <f t="shared" si="1"/>
        <v>0</v>
      </c>
      <c r="K10" s="51"/>
      <c r="L10" s="51">
        <f t="shared" si="0"/>
        <v>0</v>
      </c>
    </row>
    <row r="11" spans="1:12" hidden="1" x14ac:dyDescent="0.2">
      <c r="A11" s="16" t="s">
        <v>306</v>
      </c>
      <c r="B11" s="17" t="s">
        <v>307</v>
      </c>
      <c r="C11" s="52"/>
      <c r="D11" s="51"/>
      <c r="E11" s="18"/>
      <c r="F11" s="56"/>
      <c r="G11" s="56"/>
      <c r="J11" s="18">
        <f t="shared" si="1"/>
        <v>0</v>
      </c>
      <c r="K11" s="51"/>
      <c r="L11" s="51">
        <f t="shared" si="0"/>
        <v>0</v>
      </c>
    </row>
    <row r="12" spans="1:12" hidden="1" x14ac:dyDescent="0.2">
      <c r="A12" s="11" t="s">
        <v>308</v>
      </c>
      <c r="B12" s="12" t="s">
        <v>309</v>
      </c>
      <c r="C12" s="60"/>
      <c r="D12" s="47"/>
      <c r="E12" s="20"/>
      <c r="F12" s="57"/>
      <c r="G12" s="57"/>
      <c r="J12" s="221">
        <f t="shared" si="1"/>
        <v>0</v>
      </c>
      <c r="K12" s="3"/>
      <c r="L12" s="3">
        <f t="shared" si="0"/>
        <v>0</v>
      </c>
    </row>
    <row r="13" spans="1:12" hidden="1" x14ac:dyDescent="0.2">
      <c r="A13" s="21" t="s">
        <v>310</v>
      </c>
      <c r="B13" s="12" t="s">
        <v>200</v>
      </c>
      <c r="C13" s="60"/>
      <c r="D13" s="47"/>
      <c r="E13" s="22"/>
      <c r="F13" s="57"/>
      <c r="G13" s="57"/>
      <c r="J13" s="221">
        <f t="shared" si="1"/>
        <v>0</v>
      </c>
      <c r="K13" s="3"/>
      <c r="L13" s="3">
        <f t="shared" si="0"/>
        <v>0</v>
      </c>
    </row>
    <row r="14" spans="1:12" hidden="1" x14ac:dyDescent="0.2">
      <c r="A14" s="21" t="s">
        <v>311</v>
      </c>
      <c r="B14" s="12" t="s">
        <v>312</v>
      </c>
      <c r="C14" s="61"/>
      <c r="D14" s="47"/>
      <c r="E14" s="22"/>
      <c r="F14" s="57"/>
      <c r="G14" s="57"/>
      <c r="J14" s="221">
        <f t="shared" si="1"/>
        <v>0</v>
      </c>
      <c r="K14" s="3"/>
      <c r="L14" s="3">
        <f t="shared" si="0"/>
        <v>0</v>
      </c>
    </row>
    <row r="15" spans="1:12" hidden="1" x14ac:dyDescent="0.2">
      <c r="A15" s="21" t="s">
        <v>313</v>
      </c>
      <c r="B15" s="12" t="s">
        <v>314</v>
      </c>
      <c r="C15" s="60"/>
      <c r="D15" s="47"/>
      <c r="E15" s="22"/>
      <c r="F15" s="57"/>
      <c r="G15" s="57"/>
      <c r="J15" s="221">
        <f t="shared" si="1"/>
        <v>0</v>
      </c>
      <c r="K15" s="3"/>
      <c r="L15" s="3">
        <f t="shared" si="0"/>
        <v>0</v>
      </c>
    </row>
    <row r="16" spans="1:12" hidden="1" x14ac:dyDescent="0.2">
      <c r="A16" s="21" t="s">
        <v>315</v>
      </c>
      <c r="B16" s="12" t="s">
        <v>316</v>
      </c>
      <c r="C16" s="60"/>
      <c r="D16" s="47"/>
      <c r="E16" s="22"/>
      <c r="F16" s="57"/>
      <c r="G16" s="57"/>
      <c r="J16" s="221">
        <f t="shared" si="1"/>
        <v>0</v>
      </c>
      <c r="K16" s="3"/>
      <c r="L16" s="3">
        <f t="shared" si="0"/>
        <v>0</v>
      </c>
    </row>
    <row r="17" spans="1:12" hidden="1" x14ac:dyDescent="0.2">
      <c r="A17" s="11" t="s">
        <v>317</v>
      </c>
      <c r="B17" s="12" t="s">
        <v>318</v>
      </c>
      <c r="C17" s="20">
        <f>SUM(C18:C19)</f>
        <v>0</v>
      </c>
      <c r="D17" s="20">
        <f>SUM(D18:D19)</f>
        <v>0</v>
      </c>
      <c r="E17" s="20">
        <f>SUM(E18:E19)</f>
        <v>0</v>
      </c>
      <c r="F17" s="20">
        <f>SUM(F18:F19)</f>
        <v>0</v>
      </c>
      <c r="G17" s="20"/>
      <c r="J17" s="221">
        <f>SUM(J18:J19)</f>
        <v>0</v>
      </c>
      <c r="K17" s="221">
        <f>SUM(K18:K19)</f>
        <v>0</v>
      </c>
      <c r="L17" s="3">
        <f t="shared" si="0"/>
        <v>0</v>
      </c>
    </row>
    <row r="18" spans="1:12" hidden="1" x14ac:dyDescent="0.2">
      <c r="A18" s="16" t="s">
        <v>319</v>
      </c>
      <c r="B18" s="17" t="s">
        <v>320</v>
      </c>
      <c r="C18" s="51"/>
      <c r="D18" s="51"/>
      <c r="E18" s="18">
        <f>E8*33%</f>
        <v>0</v>
      </c>
      <c r="F18" s="18">
        <f>F8*33%</f>
        <v>0</v>
      </c>
      <c r="G18" s="18"/>
      <c r="J18" s="18">
        <f>ROUND(FLOOR(E18/15.6466,0.001),2)</f>
        <v>0</v>
      </c>
      <c r="K18" s="51"/>
      <c r="L18" s="51">
        <f t="shared" si="0"/>
        <v>0</v>
      </c>
    </row>
    <row r="19" spans="1:12" hidden="1" x14ac:dyDescent="0.2">
      <c r="A19" s="16" t="s">
        <v>321</v>
      </c>
      <c r="B19" s="17" t="s">
        <v>322</v>
      </c>
      <c r="C19" s="51"/>
      <c r="D19" s="51"/>
      <c r="E19" s="18">
        <f>(E9+E10+E11+E12)*33%</f>
        <v>0</v>
      </c>
      <c r="F19" s="18">
        <f>(F9+F10+F11+F12)*33%</f>
        <v>0</v>
      </c>
      <c r="G19" s="18"/>
      <c r="J19" s="18">
        <f>ROUND(FLOOR(E19/15.6466,0.001),2)</f>
        <v>0</v>
      </c>
      <c r="K19" s="51"/>
      <c r="L19" s="51">
        <f t="shared" si="0"/>
        <v>0</v>
      </c>
    </row>
    <row r="20" spans="1:12" hidden="1" x14ac:dyDescent="0.2">
      <c r="A20" s="11" t="s">
        <v>323</v>
      </c>
      <c r="B20" s="12" t="s">
        <v>324</v>
      </c>
      <c r="C20" s="20">
        <f>SUM(C21:C22)</f>
        <v>0</v>
      </c>
      <c r="D20" s="20">
        <f>SUM(D21:D22)</f>
        <v>0</v>
      </c>
      <c r="E20" s="20">
        <f>SUM(E21:E22)</f>
        <v>0</v>
      </c>
      <c r="F20" s="20">
        <f>SUM(F21:F22)</f>
        <v>0</v>
      </c>
      <c r="G20" s="20"/>
      <c r="J20" s="221">
        <f>SUM(J21:J22)</f>
        <v>0</v>
      </c>
      <c r="K20" s="221">
        <f>SUM(K21:K22)</f>
        <v>0</v>
      </c>
      <c r="L20" s="3">
        <f t="shared" si="0"/>
        <v>0</v>
      </c>
    </row>
    <row r="21" spans="1:12" hidden="1" x14ac:dyDescent="0.2">
      <c r="A21" s="16" t="s">
        <v>325</v>
      </c>
      <c r="B21" s="17" t="s">
        <v>326</v>
      </c>
      <c r="C21" s="51"/>
      <c r="D21" s="51"/>
      <c r="E21" s="18">
        <f>E8*1.4%</f>
        <v>0</v>
      </c>
      <c r="F21" s="18">
        <f>F8*1.4%</f>
        <v>0</v>
      </c>
      <c r="G21" s="18"/>
      <c r="J21" s="18">
        <f>ROUND(FLOOR(E21/15.6466,0.001),2)</f>
        <v>0</v>
      </c>
      <c r="K21" s="51"/>
      <c r="L21" s="51">
        <f t="shared" si="0"/>
        <v>0</v>
      </c>
    </row>
    <row r="22" spans="1:12" hidden="1" x14ac:dyDescent="0.2">
      <c r="A22" s="16" t="s">
        <v>327</v>
      </c>
      <c r="B22" s="17" t="s">
        <v>328</v>
      </c>
      <c r="C22" s="51"/>
      <c r="D22" s="51"/>
      <c r="E22" s="18">
        <f>(E9+E10+E11+E12)*1.4%</f>
        <v>0</v>
      </c>
      <c r="F22" s="18">
        <f>(F9+F10+F11+F12)*1.4%</f>
        <v>0</v>
      </c>
      <c r="G22" s="18"/>
      <c r="J22" s="18">
        <f>ROUND(FLOOR(E22/15.6466,0.001),2)</f>
        <v>0</v>
      </c>
      <c r="K22" s="51"/>
      <c r="L22" s="51">
        <f t="shared" si="0"/>
        <v>0</v>
      </c>
    </row>
    <row r="23" spans="1:12" s="39" customFormat="1" hidden="1" x14ac:dyDescent="0.2">
      <c r="A23" s="45" t="s">
        <v>185</v>
      </c>
      <c r="B23" s="44" t="s">
        <v>184</v>
      </c>
      <c r="C23" s="49">
        <f>C24+C34+C37+C41+C52+C57+C64+C71+C78+C79+C80+C84+C85+C91+C92+C93+C94</f>
        <v>0</v>
      </c>
      <c r="D23" s="49">
        <f>D24+D34+D37+D41+D52+D57+D64+D71+D78+D79+D80+D84+D85+D91+D92+D93+D94</f>
        <v>0</v>
      </c>
      <c r="E23" s="49">
        <f>E24+E34+E37+E41+E52+E57+E64+E71+E78+E79+E80+E84+E85+E91+E92+E93+E94</f>
        <v>0</v>
      </c>
      <c r="F23" s="49">
        <f>F24+F34+F37+F41+F52+F57+F64+F71+F78+F79+F80+F84+F85+F91+F92+F93+F94</f>
        <v>0</v>
      </c>
      <c r="G23" s="49"/>
      <c r="J23" s="49">
        <f>J24+J34+J37+J41+J52+J57+J64+J71+J78+J79+J80+J84+J85+J91+J92+J93+J94</f>
        <v>0</v>
      </c>
      <c r="K23" s="49">
        <f>K24+K34+K37+K41+K52+K57+K64+K71+K78+K79+K80+K84+K85+K91+K92+K93+K94</f>
        <v>0</v>
      </c>
      <c r="L23" s="192">
        <f t="shared" si="0"/>
        <v>0</v>
      </c>
    </row>
    <row r="24" spans="1:12" hidden="1" x14ac:dyDescent="0.2">
      <c r="A24" s="11" t="s">
        <v>329</v>
      </c>
      <c r="B24" s="12" t="s">
        <v>330</v>
      </c>
      <c r="C24" s="20">
        <f>SUM(C25:C33)</f>
        <v>0</v>
      </c>
      <c r="D24" s="20">
        <f>SUM(D25:D33)</f>
        <v>0</v>
      </c>
      <c r="E24" s="20">
        <f>SUM(E25:E33)</f>
        <v>0</v>
      </c>
      <c r="F24" s="20">
        <f>SUM(F25:F33)</f>
        <v>0</v>
      </c>
      <c r="G24" s="20"/>
      <c r="J24" s="221">
        <f>SUM(J25:J33)</f>
        <v>0</v>
      </c>
      <c r="K24" s="221">
        <f>SUM(K25:K33)</f>
        <v>0</v>
      </c>
      <c r="L24" s="3">
        <f t="shared" si="0"/>
        <v>0</v>
      </c>
    </row>
    <row r="25" spans="1:12" hidden="1" x14ac:dyDescent="0.2">
      <c r="A25" s="16" t="s">
        <v>331</v>
      </c>
      <c r="B25" s="17" t="s">
        <v>332</v>
      </c>
      <c r="C25" s="63"/>
      <c r="D25" s="51"/>
      <c r="E25" s="18"/>
      <c r="F25" s="56"/>
      <c r="G25" s="56"/>
      <c r="J25" s="18">
        <f t="shared" ref="J25:J33" si="2">ROUND(FLOOR(E25/15.6466,0.001),2)</f>
        <v>0</v>
      </c>
      <c r="K25" s="51"/>
      <c r="L25" s="51">
        <f t="shared" si="0"/>
        <v>0</v>
      </c>
    </row>
    <row r="26" spans="1:12" hidden="1" x14ac:dyDescent="0.2">
      <c r="A26" s="16" t="s">
        <v>333</v>
      </c>
      <c r="B26" s="17" t="s">
        <v>334</v>
      </c>
      <c r="C26" s="63"/>
      <c r="D26" s="51"/>
      <c r="E26" s="18"/>
      <c r="F26" s="56"/>
      <c r="G26" s="56"/>
      <c r="J26" s="18">
        <f t="shared" si="2"/>
        <v>0</v>
      </c>
      <c r="K26" s="51"/>
      <c r="L26" s="51">
        <f t="shared" si="0"/>
        <v>0</v>
      </c>
    </row>
    <row r="27" spans="1:12" hidden="1" x14ac:dyDescent="0.2">
      <c r="A27" s="16" t="s">
        <v>335</v>
      </c>
      <c r="B27" s="17" t="s">
        <v>336</v>
      </c>
      <c r="C27" s="63"/>
      <c r="D27" s="51"/>
      <c r="E27" s="18"/>
      <c r="F27" s="56"/>
      <c r="G27" s="56"/>
      <c r="J27" s="18">
        <f t="shared" si="2"/>
        <v>0</v>
      </c>
      <c r="K27" s="51"/>
      <c r="L27" s="51">
        <f t="shared" si="0"/>
        <v>0</v>
      </c>
    </row>
    <row r="28" spans="1:12" hidden="1" x14ac:dyDescent="0.2">
      <c r="A28" s="16" t="s">
        <v>337</v>
      </c>
      <c r="B28" s="17" t="s">
        <v>338</v>
      </c>
      <c r="C28" s="63"/>
      <c r="D28" s="51"/>
      <c r="E28" s="18"/>
      <c r="F28" s="56"/>
      <c r="G28" s="56"/>
      <c r="J28" s="18">
        <f t="shared" si="2"/>
        <v>0</v>
      </c>
      <c r="K28" s="51"/>
      <c r="L28" s="51">
        <f t="shared" si="0"/>
        <v>0</v>
      </c>
    </row>
    <row r="29" spans="1:12" hidden="1" x14ac:dyDescent="0.2">
      <c r="A29" s="16" t="s">
        <v>339</v>
      </c>
      <c r="B29" s="17" t="s">
        <v>340</v>
      </c>
      <c r="C29" s="63"/>
      <c r="D29" s="51"/>
      <c r="E29" s="18"/>
      <c r="F29" s="56"/>
      <c r="G29" s="56"/>
      <c r="J29" s="18">
        <f t="shared" si="2"/>
        <v>0</v>
      </c>
      <c r="K29" s="51"/>
      <c r="L29" s="51">
        <f t="shared" si="0"/>
        <v>0</v>
      </c>
    </row>
    <row r="30" spans="1:12" hidden="1" x14ac:dyDescent="0.2">
      <c r="A30" s="16" t="s">
        <v>341</v>
      </c>
      <c r="B30" s="17" t="s">
        <v>342</v>
      </c>
      <c r="C30" s="63"/>
      <c r="D30" s="51"/>
      <c r="E30" s="18"/>
      <c r="F30" s="56"/>
      <c r="G30" s="56"/>
      <c r="J30" s="18">
        <f t="shared" si="2"/>
        <v>0</v>
      </c>
      <c r="K30" s="51"/>
      <c r="L30" s="51">
        <f t="shared" si="0"/>
        <v>0</v>
      </c>
    </row>
    <row r="31" spans="1:12" hidden="1" x14ac:dyDescent="0.2">
      <c r="A31" s="16" t="s">
        <v>343</v>
      </c>
      <c r="B31" s="17" t="s">
        <v>344</v>
      </c>
      <c r="C31" s="63"/>
      <c r="D31" s="51"/>
      <c r="E31" s="18"/>
      <c r="F31" s="56"/>
      <c r="G31" s="56"/>
      <c r="J31" s="18">
        <f t="shared" si="2"/>
        <v>0</v>
      </c>
      <c r="K31" s="51"/>
      <c r="L31" s="51">
        <f t="shared" si="0"/>
        <v>0</v>
      </c>
    </row>
    <row r="32" spans="1:12" hidden="1" x14ac:dyDescent="0.2">
      <c r="A32" s="16" t="s">
        <v>345</v>
      </c>
      <c r="B32" s="17" t="s">
        <v>346</v>
      </c>
      <c r="C32" s="63"/>
      <c r="D32" s="51"/>
      <c r="E32" s="18"/>
      <c r="F32" s="56"/>
      <c r="G32" s="56"/>
      <c r="J32" s="18">
        <f t="shared" si="2"/>
        <v>0</v>
      </c>
      <c r="K32" s="51"/>
      <c r="L32" s="51">
        <f t="shared" si="0"/>
        <v>0</v>
      </c>
    </row>
    <row r="33" spans="1:12" hidden="1" x14ac:dyDescent="0.2">
      <c r="A33" s="16" t="s">
        <v>347</v>
      </c>
      <c r="B33" s="17" t="s">
        <v>348</v>
      </c>
      <c r="C33" s="63"/>
      <c r="D33" s="51"/>
      <c r="E33" s="18"/>
      <c r="F33" s="56"/>
      <c r="G33" s="56"/>
      <c r="J33" s="18">
        <f t="shared" si="2"/>
        <v>0</v>
      </c>
      <c r="K33" s="51"/>
      <c r="L33" s="51">
        <f t="shared" si="0"/>
        <v>0</v>
      </c>
    </row>
    <row r="34" spans="1:12" hidden="1" x14ac:dyDescent="0.2">
      <c r="A34" s="11" t="s">
        <v>349</v>
      </c>
      <c r="B34" s="12" t="s">
        <v>350</v>
      </c>
      <c r="C34" s="20">
        <f>SUM(C35:C36)</f>
        <v>0</v>
      </c>
      <c r="D34" s="20">
        <f>SUM(D35:D36)</f>
        <v>0</v>
      </c>
      <c r="E34" s="20">
        <f>SUM(E35:E36)</f>
        <v>0</v>
      </c>
      <c r="F34" s="20">
        <f>SUM(F35:F36)</f>
        <v>0</v>
      </c>
      <c r="G34" s="20"/>
      <c r="J34" s="221">
        <f>SUM(J35)</f>
        <v>0</v>
      </c>
      <c r="K34" s="221">
        <f>SUM(K35)</f>
        <v>0</v>
      </c>
      <c r="L34" s="221">
        <f>SUM(L35)</f>
        <v>0</v>
      </c>
    </row>
    <row r="35" spans="1:12" hidden="1" x14ac:dyDescent="0.2">
      <c r="A35" s="16" t="s">
        <v>351</v>
      </c>
      <c r="B35" s="17" t="s">
        <v>352</v>
      </c>
      <c r="C35" s="51"/>
      <c r="D35" s="51"/>
      <c r="E35" s="18"/>
      <c r="F35" s="51"/>
      <c r="G35" s="51"/>
      <c r="J35" s="226">
        <f>ROUND(FLOOR(E35/15.6466,0.001),2)</f>
        <v>0</v>
      </c>
      <c r="K35" s="227"/>
      <c r="L35" s="227">
        <f t="shared" si="0"/>
        <v>0</v>
      </c>
    </row>
    <row r="36" spans="1:12" hidden="1" x14ac:dyDescent="0.2">
      <c r="A36" s="16" t="s">
        <v>353</v>
      </c>
      <c r="B36" s="17" t="s">
        <v>354</v>
      </c>
      <c r="C36" s="51"/>
      <c r="D36" s="51"/>
      <c r="E36" s="18"/>
      <c r="F36" s="51"/>
      <c r="G36" s="51"/>
      <c r="J36" s="226">
        <f>ROUND(FLOOR(E36/15.6466,0.001),2)</f>
        <v>0</v>
      </c>
      <c r="K36" s="227"/>
      <c r="L36" s="227">
        <f t="shared" si="0"/>
        <v>0</v>
      </c>
    </row>
    <row r="37" spans="1:12" hidden="1" x14ac:dyDescent="0.2">
      <c r="A37" s="11" t="s">
        <v>355</v>
      </c>
      <c r="B37" s="12" t="s">
        <v>356</v>
      </c>
      <c r="C37" s="20">
        <f>SUM(C38:C40)</f>
        <v>0</v>
      </c>
      <c r="D37" s="20">
        <f>SUM(D38:D40)</f>
        <v>0</v>
      </c>
      <c r="E37" s="20">
        <f>SUM(E38:E40)</f>
        <v>0</v>
      </c>
      <c r="F37" s="20">
        <f>SUM(F38:F40)</f>
        <v>0</v>
      </c>
      <c r="G37" s="20"/>
      <c r="J37" s="221">
        <f>SUM(J38:J40)</f>
        <v>0</v>
      </c>
      <c r="K37" s="221">
        <f>SUM(K38:K40)</f>
        <v>0</v>
      </c>
      <c r="L37" s="3">
        <f t="shared" si="0"/>
        <v>0</v>
      </c>
    </row>
    <row r="38" spans="1:12" hidden="1" x14ac:dyDescent="0.2">
      <c r="A38" s="16" t="s">
        <v>357</v>
      </c>
      <c r="B38" s="17" t="s">
        <v>358</v>
      </c>
      <c r="C38" s="63"/>
      <c r="D38" s="51"/>
      <c r="E38" s="18"/>
      <c r="F38" s="51"/>
      <c r="G38" s="51"/>
      <c r="J38" s="18">
        <f>ROUND(FLOOR(E38/15.6466,0.001),2)</f>
        <v>0</v>
      </c>
      <c r="K38" s="51"/>
      <c r="L38" s="51">
        <f t="shared" si="0"/>
        <v>0</v>
      </c>
    </row>
    <row r="39" spans="1:12" hidden="1" x14ac:dyDescent="0.2">
      <c r="A39" s="16" t="s">
        <v>359</v>
      </c>
      <c r="B39" s="17" t="s">
        <v>360</v>
      </c>
      <c r="C39" s="63"/>
      <c r="D39" s="51"/>
      <c r="E39" s="18"/>
      <c r="F39" s="51"/>
      <c r="G39" s="51"/>
      <c r="J39" s="18">
        <f>ROUND(FLOOR(E39/15.6466,0.001),2)</f>
        <v>0</v>
      </c>
      <c r="K39" s="51"/>
      <c r="L39" s="51">
        <f t="shared" si="0"/>
        <v>0</v>
      </c>
    </row>
    <row r="40" spans="1:12" hidden="1" x14ac:dyDescent="0.2">
      <c r="A40" s="16" t="s">
        <v>361</v>
      </c>
      <c r="B40" s="17" t="s">
        <v>362</v>
      </c>
      <c r="C40" s="63"/>
      <c r="D40" s="51"/>
      <c r="E40" s="18"/>
      <c r="F40" s="51"/>
      <c r="G40" s="51"/>
      <c r="J40" s="18">
        <f>ROUND(FLOOR(E40/15.6466,0.001),2)</f>
        <v>0</v>
      </c>
      <c r="K40" s="51"/>
      <c r="L40" s="51">
        <f t="shared" si="0"/>
        <v>0</v>
      </c>
    </row>
    <row r="41" spans="1:12" hidden="1" x14ac:dyDescent="0.2">
      <c r="A41" s="11" t="s">
        <v>363</v>
      </c>
      <c r="B41" s="12" t="s">
        <v>364</v>
      </c>
      <c r="C41" s="20">
        <f>SUM(C43:C51)</f>
        <v>0</v>
      </c>
      <c r="D41" s="20">
        <f>SUM(D43:D51)</f>
        <v>0</v>
      </c>
      <c r="E41" s="20">
        <f>SUM(E43:E51)</f>
        <v>0</v>
      </c>
      <c r="F41" s="20">
        <f>SUM(F43:F51)</f>
        <v>0</v>
      </c>
      <c r="G41" s="20"/>
      <c r="J41" s="221">
        <f>SUM(J43:J51)</f>
        <v>0</v>
      </c>
      <c r="K41" s="221">
        <f>SUM(K43:K51)</f>
        <v>0</v>
      </c>
      <c r="L41" s="3">
        <f t="shared" si="0"/>
        <v>0</v>
      </c>
    </row>
    <row r="42" spans="1:12" hidden="1" x14ac:dyDescent="0.2">
      <c r="A42" s="11"/>
      <c r="B42" s="12"/>
      <c r="C42" s="20"/>
      <c r="D42" s="20"/>
      <c r="E42" s="20"/>
      <c r="F42" s="20"/>
      <c r="G42" s="20"/>
      <c r="J42" s="221"/>
      <c r="K42" s="221"/>
      <c r="L42" s="3"/>
    </row>
    <row r="43" spans="1:12" hidden="1" x14ac:dyDescent="0.2">
      <c r="A43" s="16" t="s">
        <v>365</v>
      </c>
      <c r="B43" s="17" t="s">
        <v>366</v>
      </c>
      <c r="C43" s="63"/>
      <c r="D43" s="51"/>
      <c r="E43" s="18"/>
      <c r="F43" s="56"/>
      <c r="G43" s="56"/>
      <c r="J43" s="18">
        <f t="shared" ref="J43:J63" si="3">ROUND(FLOOR(E43/15.6466,0.001),2)</f>
        <v>0</v>
      </c>
      <c r="K43" s="51"/>
      <c r="L43" s="51">
        <f t="shared" si="0"/>
        <v>0</v>
      </c>
    </row>
    <row r="44" spans="1:12" hidden="1" x14ac:dyDescent="0.2">
      <c r="A44" s="16" t="s">
        <v>367</v>
      </c>
      <c r="B44" s="17" t="s">
        <v>2</v>
      </c>
      <c r="C44" s="63"/>
      <c r="D44" s="51"/>
      <c r="E44" s="18"/>
      <c r="F44" s="56"/>
      <c r="G44" s="56"/>
      <c r="J44" s="18">
        <f t="shared" si="3"/>
        <v>0</v>
      </c>
      <c r="K44" s="51"/>
      <c r="L44" s="51">
        <f t="shared" si="0"/>
        <v>0</v>
      </c>
    </row>
    <row r="45" spans="1:12" hidden="1" x14ac:dyDescent="0.2">
      <c r="A45" s="16" t="s">
        <v>3</v>
      </c>
      <c r="B45" s="17" t="s">
        <v>4</v>
      </c>
      <c r="C45" s="63"/>
      <c r="D45" s="51"/>
      <c r="E45" s="18"/>
      <c r="F45" s="56"/>
      <c r="G45" s="56"/>
      <c r="J45" s="18">
        <f t="shared" si="3"/>
        <v>0</v>
      </c>
      <c r="K45" s="51"/>
      <c r="L45" s="51">
        <f t="shared" si="0"/>
        <v>0</v>
      </c>
    </row>
    <row r="46" spans="1:12" hidden="1" x14ac:dyDescent="0.2">
      <c r="A46" s="16" t="s">
        <v>5</v>
      </c>
      <c r="B46" s="17" t="s">
        <v>6</v>
      </c>
      <c r="C46" s="63"/>
      <c r="D46" s="51"/>
      <c r="E46" s="18"/>
      <c r="F46" s="56"/>
      <c r="G46" s="56"/>
      <c r="J46" s="18">
        <f t="shared" si="3"/>
        <v>0</v>
      </c>
      <c r="K46" s="56"/>
      <c r="L46" s="51">
        <f t="shared" si="0"/>
        <v>0</v>
      </c>
    </row>
    <row r="47" spans="1:12" hidden="1" x14ac:dyDescent="0.2">
      <c r="A47" s="16" t="s">
        <v>7</v>
      </c>
      <c r="B47" s="17" t="s">
        <v>8</v>
      </c>
      <c r="C47" s="63"/>
      <c r="D47" s="51"/>
      <c r="E47" s="18"/>
      <c r="F47" s="56"/>
      <c r="G47" s="56"/>
      <c r="J47" s="18">
        <f t="shared" si="3"/>
        <v>0</v>
      </c>
      <c r="K47" s="51"/>
      <c r="L47" s="51">
        <f t="shared" si="0"/>
        <v>0</v>
      </c>
    </row>
    <row r="48" spans="1:12" hidden="1" x14ac:dyDescent="0.2">
      <c r="A48" s="16" t="s">
        <v>9</v>
      </c>
      <c r="B48" s="17" t="s">
        <v>10</v>
      </c>
      <c r="C48" s="63"/>
      <c r="D48" s="51"/>
      <c r="E48" s="18"/>
      <c r="F48" s="56"/>
      <c r="G48" s="56"/>
      <c r="J48" s="18">
        <f t="shared" si="3"/>
        <v>0</v>
      </c>
      <c r="K48" s="51"/>
      <c r="L48" s="51">
        <f t="shared" si="0"/>
        <v>0</v>
      </c>
    </row>
    <row r="49" spans="1:12" hidden="1" x14ac:dyDescent="0.2">
      <c r="A49" s="16" t="s">
        <v>11</v>
      </c>
      <c r="B49" s="17" t="s">
        <v>12</v>
      </c>
      <c r="C49" s="62"/>
      <c r="D49" s="51"/>
      <c r="E49" s="18"/>
      <c r="F49" s="56"/>
      <c r="G49" s="56"/>
      <c r="J49" s="18">
        <f t="shared" si="3"/>
        <v>0</v>
      </c>
      <c r="K49" s="51"/>
      <c r="L49" s="51">
        <f t="shared" si="0"/>
        <v>0</v>
      </c>
    </row>
    <row r="50" spans="1:12" hidden="1" x14ac:dyDescent="0.2">
      <c r="A50" s="16" t="s">
        <v>13</v>
      </c>
      <c r="B50" s="17" t="s">
        <v>14</v>
      </c>
      <c r="C50" s="63"/>
      <c r="D50" s="51"/>
      <c r="E50" s="18"/>
      <c r="F50" s="56"/>
      <c r="G50" s="56"/>
      <c r="J50" s="18">
        <f t="shared" si="3"/>
        <v>0</v>
      </c>
      <c r="K50" s="51"/>
      <c r="L50" s="51">
        <f t="shared" si="0"/>
        <v>0</v>
      </c>
    </row>
    <row r="51" spans="1:12" hidden="1" x14ac:dyDescent="0.2">
      <c r="A51" s="16" t="s">
        <v>15</v>
      </c>
      <c r="B51" s="17" t="s">
        <v>16</v>
      </c>
      <c r="C51" s="63"/>
      <c r="D51" s="51"/>
      <c r="E51" s="18"/>
      <c r="F51" s="56"/>
      <c r="G51" s="56"/>
      <c r="J51" s="18">
        <f t="shared" si="3"/>
        <v>0</v>
      </c>
      <c r="K51" s="51"/>
      <c r="L51" s="51">
        <f t="shared" si="0"/>
        <v>0</v>
      </c>
    </row>
    <row r="52" spans="1:12" hidden="1" x14ac:dyDescent="0.2">
      <c r="A52" s="11" t="s">
        <v>17</v>
      </c>
      <c r="B52" s="12" t="s">
        <v>18</v>
      </c>
      <c r="C52" s="20">
        <f>SUM(C53:C56)</f>
        <v>0</v>
      </c>
      <c r="D52" s="20">
        <f>SUM(D53:D56)</f>
        <v>0</v>
      </c>
      <c r="E52" s="20">
        <f>SUM(E53:E56)</f>
        <v>0</v>
      </c>
      <c r="F52" s="20">
        <f>SUM(F53:F56)</f>
        <v>0</v>
      </c>
      <c r="G52" s="20"/>
      <c r="J52" s="95">
        <f t="shared" si="3"/>
        <v>0</v>
      </c>
      <c r="K52" s="37"/>
      <c r="L52" s="37">
        <f t="shared" si="0"/>
        <v>0</v>
      </c>
    </row>
    <row r="53" spans="1:12" hidden="1" x14ac:dyDescent="0.2">
      <c r="A53" s="16" t="s">
        <v>19</v>
      </c>
      <c r="B53" s="17" t="s">
        <v>6</v>
      </c>
      <c r="C53" s="51"/>
      <c r="D53" s="51"/>
      <c r="E53" s="18"/>
      <c r="F53" s="51"/>
      <c r="G53" s="51"/>
      <c r="J53" s="95">
        <f t="shared" si="3"/>
        <v>0</v>
      </c>
      <c r="K53" s="37"/>
      <c r="L53" s="37">
        <f t="shared" si="0"/>
        <v>0</v>
      </c>
    </row>
    <row r="54" spans="1:12" hidden="1" x14ac:dyDescent="0.2">
      <c r="A54" s="16" t="s">
        <v>20</v>
      </c>
      <c r="B54" s="17" t="s">
        <v>8</v>
      </c>
      <c r="C54" s="51"/>
      <c r="D54" s="51"/>
      <c r="E54" s="18"/>
      <c r="F54" s="51"/>
      <c r="G54" s="51"/>
      <c r="J54" s="95">
        <f t="shared" si="3"/>
        <v>0</v>
      </c>
      <c r="K54" s="37"/>
      <c r="L54" s="37">
        <f t="shared" si="0"/>
        <v>0</v>
      </c>
    </row>
    <row r="55" spans="1:12" hidden="1" x14ac:dyDescent="0.2">
      <c r="A55" s="16" t="s">
        <v>21</v>
      </c>
      <c r="B55" s="17" t="s">
        <v>10</v>
      </c>
      <c r="C55" s="51"/>
      <c r="D55" s="51"/>
      <c r="E55" s="18"/>
      <c r="F55" s="51"/>
      <c r="G55" s="51"/>
      <c r="J55" s="95">
        <f t="shared" si="3"/>
        <v>0</v>
      </c>
      <c r="K55" s="37"/>
      <c r="L55" s="37">
        <f t="shared" si="0"/>
        <v>0</v>
      </c>
    </row>
    <row r="56" spans="1:12" hidden="1" x14ac:dyDescent="0.2">
      <c r="A56" s="16" t="s">
        <v>22</v>
      </c>
      <c r="B56" s="17" t="s">
        <v>16</v>
      </c>
      <c r="C56" s="51"/>
      <c r="D56" s="51"/>
      <c r="E56" s="18"/>
      <c r="F56" s="51"/>
      <c r="G56" s="51"/>
      <c r="J56" s="95">
        <f t="shared" si="3"/>
        <v>0</v>
      </c>
      <c r="K56" s="37"/>
      <c r="L56" s="37">
        <f t="shared" si="0"/>
        <v>0</v>
      </c>
    </row>
    <row r="57" spans="1:12" hidden="1" x14ac:dyDescent="0.2">
      <c r="A57" s="11" t="s">
        <v>23</v>
      </c>
      <c r="B57" s="12" t="s">
        <v>24</v>
      </c>
      <c r="C57" s="20">
        <f>SUM(C58:C63)</f>
        <v>0</v>
      </c>
      <c r="D57" s="20">
        <f>SUM(D58:D63)</f>
        <v>0</v>
      </c>
      <c r="E57" s="20">
        <f>SUM(E58:E63)</f>
        <v>0</v>
      </c>
      <c r="F57" s="20">
        <f>SUM(F58:F63)</f>
        <v>0</v>
      </c>
      <c r="G57" s="20"/>
      <c r="J57" s="221">
        <f t="shared" si="3"/>
        <v>0</v>
      </c>
      <c r="K57" s="221">
        <f>ROUND(FLOOR(F57/15.6466,0.001),2)</f>
        <v>0</v>
      </c>
      <c r="L57" s="3">
        <f t="shared" si="0"/>
        <v>0</v>
      </c>
    </row>
    <row r="58" spans="1:12" hidden="1" x14ac:dyDescent="0.2">
      <c r="A58" s="16" t="s">
        <v>25</v>
      </c>
      <c r="B58" s="17" t="s">
        <v>26</v>
      </c>
      <c r="C58" s="51"/>
      <c r="D58" s="51"/>
      <c r="E58" s="18"/>
      <c r="F58" s="56"/>
      <c r="G58" s="56"/>
      <c r="J58" s="18">
        <f t="shared" si="3"/>
        <v>0</v>
      </c>
      <c r="K58" s="51"/>
      <c r="L58" s="51">
        <f t="shared" si="0"/>
        <v>0</v>
      </c>
    </row>
    <row r="59" spans="1:12" hidden="1" x14ac:dyDescent="0.2">
      <c r="A59" s="16" t="s">
        <v>27</v>
      </c>
      <c r="B59" s="17" t="s">
        <v>28</v>
      </c>
      <c r="C59" s="51"/>
      <c r="D59" s="51"/>
      <c r="E59" s="18"/>
      <c r="F59" s="56"/>
      <c r="G59" s="56"/>
      <c r="J59" s="18">
        <f t="shared" si="3"/>
        <v>0</v>
      </c>
      <c r="K59" s="51"/>
      <c r="L59" s="51">
        <f t="shared" si="0"/>
        <v>0</v>
      </c>
    </row>
    <row r="60" spans="1:12" hidden="1" x14ac:dyDescent="0.2">
      <c r="A60" s="16" t="s">
        <v>29</v>
      </c>
      <c r="B60" s="17" t="s">
        <v>12</v>
      </c>
      <c r="C60" s="51"/>
      <c r="D60" s="51"/>
      <c r="E60" s="18"/>
      <c r="F60" s="56"/>
      <c r="G60" s="56"/>
      <c r="J60" s="18">
        <f t="shared" si="3"/>
        <v>0</v>
      </c>
      <c r="K60" s="51"/>
      <c r="L60" s="51">
        <f t="shared" si="0"/>
        <v>0</v>
      </c>
    </row>
    <row r="61" spans="1:12" hidden="1" x14ac:dyDescent="0.2">
      <c r="A61" s="16" t="s">
        <v>30</v>
      </c>
      <c r="B61" s="17" t="s">
        <v>14</v>
      </c>
      <c r="C61" s="51"/>
      <c r="D61" s="51"/>
      <c r="E61" s="18"/>
      <c r="F61" s="56"/>
      <c r="G61" s="56"/>
      <c r="J61" s="18">
        <f t="shared" si="3"/>
        <v>0</v>
      </c>
      <c r="K61" s="51"/>
      <c r="L61" s="51">
        <f t="shared" si="0"/>
        <v>0</v>
      </c>
    </row>
    <row r="62" spans="1:12" hidden="1" x14ac:dyDescent="0.2">
      <c r="A62" s="16" t="s">
        <v>31</v>
      </c>
      <c r="B62" s="17" t="s">
        <v>32</v>
      </c>
      <c r="C62" s="51"/>
      <c r="D62" s="51"/>
      <c r="E62" s="18"/>
      <c r="F62" s="56"/>
      <c r="G62" s="56"/>
      <c r="J62" s="18">
        <f t="shared" si="3"/>
        <v>0</v>
      </c>
      <c r="K62" s="51"/>
      <c r="L62" s="51">
        <f t="shared" si="0"/>
        <v>0</v>
      </c>
    </row>
    <row r="63" spans="1:12" hidden="1" x14ac:dyDescent="0.2">
      <c r="A63" s="16" t="s">
        <v>33</v>
      </c>
      <c r="B63" s="17" t="s">
        <v>34</v>
      </c>
      <c r="C63" s="51"/>
      <c r="D63" s="51"/>
      <c r="E63" s="18"/>
      <c r="F63" s="56"/>
      <c r="G63" s="56"/>
      <c r="J63" s="18">
        <f t="shared" si="3"/>
        <v>0</v>
      </c>
      <c r="K63" s="51"/>
      <c r="L63" s="51">
        <f t="shared" si="0"/>
        <v>0</v>
      </c>
    </row>
    <row r="64" spans="1:12" hidden="1" x14ac:dyDescent="0.2">
      <c r="A64" s="11" t="s">
        <v>35</v>
      </c>
      <c r="B64" s="12" t="s">
        <v>36</v>
      </c>
      <c r="C64" s="20">
        <f>SUM(C65:C70)</f>
        <v>0</v>
      </c>
      <c r="D64" s="20">
        <f>SUM(D65:D70)</f>
        <v>0</v>
      </c>
      <c r="E64" s="20">
        <f>SUM(E65:E70)</f>
        <v>0</v>
      </c>
      <c r="F64" s="20">
        <f>SUM(F65:F70)</f>
        <v>0</v>
      </c>
      <c r="G64" s="20"/>
      <c r="J64" s="221">
        <f>SUM(J65:J70)</f>
        <v>0</v>
      </c>
      <c r="K64" s="221">
        <f>SUM(K65:K70)</f>
        <v>0</v>
      </c>
      <c r="L64" s="3">
        <f t="shared" si="0"/>
        <v>0</v>
      </c>
    </row>
    <row r="65" spans="1:12" hidden="1" x14ac:dyDescent="0.2">
      <c r="A65" s="16" t="s">
        <v>37</v>
      </c>
      <c r="B65" s="17" t="s">
        <v>38</v>
      </c>
      <c r="C65" s="63"/>
      <c r="D65" s="51"/>
      <c r="E65" s="18"/>
      <c r="F65" s="56"/>
      <c r="G65" s="56"/>
      <c r="J65" s="18">
        <f t="shared" ref="J65:J70" si="4">ROUND(FLOOR(E65/15.6466,0.001),2)</f>
        <v>0</v>
      </c>
      <c r="K65" s="51"/>
      <c r="L65" s="51">
        <f t="shared" si="0"/>
        <v>0</v>
      </c>
    </row>
    <row r="66" spans="1:12" hidden="1" x14ac:dyDescent="0.2">
      <c r="A66" s="16" t="s">
        <v>39</v>
      </c>
      <c r="B66" s="17" t="s">
        <v>40</v>
      </c>
      <c r="C66" s="63"/>
      <c r="D66" s="51"/>
      <c r="E66" s="18"/>
      <c r="F66" s="56"/>
      <c r="G66" s="56"/>
      <c r="J66" s="18">
        <f t="shared" si="4"/>
        <v>0</v>
      </c>
      <c r="K66" s="51"/>
      <c r="L66" s="51">
        <f t="shared" si="0"/>
        <v>0</v>
      </c>
    </row>
    <row r="67" spans="1:12" hidden="1" x14ac:dyDescent="0.2">
      <c r="A67" s="16" t="s">
        <v>41</v>
      </c>
      <c r="B67" s="17" t="s">
        <v>42</v>
      </c>
      <c r="C67" s="63"/>
      <c r="D67" s="51"/>
      <c r="E67" s="18"/>
      <c r="F67" s="56"/>
      <c r="G67" s="56"/>
      <c r="J67" s="18">
        <f t="shared" si="4"/>
        <v>0</v>
      </c>
      <c r="K67" s="51"/>
      <c r="L67" s="51">
        <f t="shared" si="0"/>
        <v>0</v>
      </c>
    </row>
    <row r="68" spans="1:12" hidden="1" x14ac:dyDescent="0.2">
      <c r="A68" s="16" t="s">
        <v>43</v>
      </c>
      <c r="B68" s="17" t="s">
        <v>44</v>
      </c>
      <c r="C68" s="63"/>
      <c r="D68" s="51"/>
      <c r="E68" s="18"/>
      <c r="F68" s="56"/>
      <c r="G68" s="56"/>
      <c r="J68" s="18">
        <f t="shared" si="4"/>
        <v>0</v>
      </c>
      <c r="K68" s="51"/>
      <c r="L68" s="51">
        <f t="shared" si="0"/>
        <v>0</v>
      </c>
    </row>
    <row r="69" spans="1:12" hidden="1" x14ac:dyDescent="0.2">
      <c r="A69" s="16" t="s">
        <v>45</v>
      </c>
      <c r="B69" s="17" t="s">
        <v>46</v>
      </c>
      <c r="C69" s="63"/>
      <c r="D69" s="51"/>
      <c r="E69" s="18"/>
      <c r="F69" s="56"/>
      <c r="G69" s="56"/>
      <c r="J69" s="18">
        <f t="shared" si="4"/>
        <v>0</v>
      </c>
      <c r="K69" s="51"/>
      <c r="L69" s="51">
        <f t="shared" ref="L69:L132" si="5">SUM(J69:K69)</f>
        <v>0</v>
      </c>
    </row>
    <row r="70" spans="1:12" hidden="1" x14ac:dyDescent="0.2">
      <c r="A70" s="16" t="s">
        <v>47</v>
      </c>
      <c r="B70" s="17" t="s">
        <v>48</v>
      </c>
      <c r="C70" s="63"/>
      <c r="D70" s="51"/>
      <c r="E70" s="18"/>
      <c r="F70" s="56"/>
      <c r="G70" s="56"/>
      <c r="J70" s="18">
        <f t="shared" si="4"/>
        <v>0</v>
      </c>
      <c r="K70" s="51"/>
      <c r="L70" s="51">
        <f t="shared" si="5"/>
        <v>0</v>
      </c>
    </row>
    <row r="71" spans="1:12" hidden="1" x14ac:dyDescent="0.2">
      <c r="A71" s="11" t="s">
        <v>49</v>
      </c>
      <c r="B71" s="13" t="s">
        <v>50</v>
      </c>
      <c r="C71" s="20">
        <f>SUM(C72:C77)</f>
        <v>0</v>
      </c>
      <c r="D71" s="20">
        <f>SUM(D72:D77)</f>
        <v>0</v>
      </c>
      <c r="E71" s="20">
        <f>SUM(E72:E77)</f>
        <v>0</v>
      </c>
      <c r="F71" s="20">
        <f>SUM(F72:F77)</f>
        <v>0</v>
      </c>
      <c r="G71" s="20"/>
      <c r="J71" s="221">
        <f>SUM(J72:J77)</f>
        <v>0</v>
      </c>
      <c r="K71" s="221">
        <f>SUM(K72:K77)</f>
        <v>0</v>
      </c>
      <c r="L71" s="3">
        <f t="shared" si="5"/>
        <v>0</v>
      </c>
    </row>
    <row r="72" spans="1:12" hidden="1" x14ac:dyDescent="0.2">
      <c r="A72" s="16" t="s">
        <v>51</v>
      </c>
      <c r="B72" s="17" t="s">
        <v>52</v>
      </c>
      <c r="C72" s="63"/>
      <c r="D72" s="51"/>
      <c r="E72" s="18"/>
      <c r="F72" s="51"/>
      <c r="G72" s="51"/>
      <c r="J72" s="18">
        <f t="shared" ref="J72:J79" si="6">ROUND(FLOOR(E72/15.6466,0.001),2)</f>
        <v>0</v>
      </c>
      <c r="K72" s="51"/>
      <c r="L72" s="51">
        <f t="shared" si="5"/>
        <v>0</v>
      </c>
    </row>
    <row r="73" spans="1:12" hidden="1" x14ac:dyDescent="0.2">
      <c r="A73" s="16" t="s">
        <v>53</v>
      </c>
      <c r="B73" s="17" t="s">
        <v>54</v>
      </c>
      <c r="C73" s="63"/>
      <c r="D73" s="51"/>
      <c r="E73" s="18"/>
      <c r="F73" s="51"/>
      <c r="G73" s="51"/>
      <c r="J73" s="18">
        <f t="shared" si="6"/>
        <v>0</v>
      </c>
      <c r="K73" s="51"/>
      <c r="L73" s="51">
        <f t="shared" si="5"/>
        <v>0</v>
      </c>
    </row>
    <row r="74" spans="1:12" hidden="1" x14ac:dyDescent="0.2">
      <c r="A74" s="16" t="s">
        <v>70</v>
      </c>
      <c r="B74" s="17" t="s">
        <v>71</v>
      </c>
      <c r="C74" s="63"/>
      <c r="D74" s="51"/>
      <c r="E74" s="18"/>
      <c r="F74" s="51"/>
      <c r="G74" s="51"/>
      <c r="J74" s="18">
        <f t="shared" si="6"/>
        <v>0</v>
      </c>
      <c r="K74" s="51"/>
      <c r="L74" s="51">
        <f t="shared" si="5"/>
        <v>0</v>
      </c>
    </row>
    <row r="75" spans="1:12" hidden="1" x14ac:dyDescent="0.2">
      <c r="A75" s="16" t="s">
        <v>72</v>
      </c>
      <c r="B75" s="17" t="s">
        <v>73</v>
      </c>
      <c r="C75" s="63"/>
      <c r="D75" s="51"/>
      <c r="E75" s="18"/>
      <c r="F75" s="51"/>
      <c r="G75" s="51"/>
      <c r="J75" s="18">
        <f t="shared" si="6"/>
        <v>0</v>
      </c>
      <c r="K75" s="51"/>
      <c r="L75" s="51">
        <f t="shared" si="5"/>
        <v>0</v>
      </c>
    </row>
    <row r="76" spans="1:12" hidden="1" x14ac:dyDescent="0.2">
      <c r="A76" s="16" t="s">
        <v>74</v>
      </c>
      <c r="B76" s="17" t="s">
        <v>75</v>
      </c>
      <c r="C76" s="51"/>
      <c r="D76" s="51"/>
      <c r="E76" s="18"/>
      <c r="F76" s="51"/>
      <c r="G76" s="51"/>
      <c r="J76" s="18">
        <f t="shared" si="6"/>
        <v>0</v>
      </c>
      <c r="K76" s="51"/>
      <c r="L76" s="51">
        <f t="shared" si="5"/>
        <v>0</v>
      </c>
    </row>
    <row r="77" spans="1:12" hidden="1" x14ac:dyDescent="0.2">
      <c r="A77" s="16" t="s">
        <v>76</v>
      </c>
      <c r="B77" s="17" t="s">
        <v>77</v>
      </c>
      <c r="C77" s="51"/>
      <c r="D77" s="51"/>
      <c r="E77" s="23"/>
      <c r="F77" s="51"/>
      <c r="G77" s="51"/>
      <c r="J77" s="18">
        <f t="shared" si="6"/>
        <v>0</v>
      </c>
      <c r="K77" s="51"/>
      <c r="L77" s="51">
        <f t="shared" si="5"/>
        <v>0</v>
      </c>
    </row>
    <row r="78" spans="1:12" hidden="1" x14ac:dyDescent="0.2">
      <c r="A78" s="11" t="s">
        <v>78</v>
      </c>
      <c r="B78" s="24" t="s">
        <v>79</v>
      </c>
      <c r="C78" s="58"/>
      <c r="D78" s="58"/>
      <c r="E78" s="20"/>
      <c r="F78" s="58"/>
      <c r="G78" s="58"/>
      <c r="J78" s="221">
        <f t="shared" si="6"/>
        <v>0</v>
      </c>
      <c r="K78" s="221">
        <f>ROUND(FLOOR(F78/15.6466,0.001),2)</f>
        <v>0</v>
      </c>
      <c r="L78" s="3">
        <f t="shared" si="5"/>
        <v>0</v>
      </c>
    </row>
    <row r="79" spans="1:12" hidden="1" x14ac:dyDescent="0.2">
      <c r="A79" s="11" t="s">
        <v>80</v>
      </c>
      <c r="B79" s="12" t="s">
        <v>81</v>
      </c>
      <c r="C79" s="60"/>
      <c r="D79" s="47"/>
      <c r="E79" s="20"/>
      <c r="F79" s="57"/>
      <c r="G79" s="57"/>
      <c r="J79" s="221">
        <f t="shared" si="6"/>
        <v>0</v>
      </c>
      <c r="K79" s="3"/>
      <c r="L79" s="3">
        <f t="shared" si="5"/>
        <v>0</v>
      </c>
    </row>
    <row r="80" spans="1:12" hidden="1" x14ac:dyDescent="0.2">
      <c r="A80" s="11" t="s">
        <v>82</v>
      </c>
      <c r="B80" s="12" t="s">
        <v>83</v>
      </c>
      <c r="C80" s="20">
        <f>SUM(C81:C83)</f>
        <v>0</v>
      </c>
      <c r="D80" s="20">
        <f>SUM(D81:D83)</f>
        <v>0</v>
      </c>
      <c r="E80" s="20">
        <f>SUM(E81:E83)</f>
        <v>0</v>
      </c>
      <c r="F80" s="20">
        <f>SUM(F81:F83)</f>
        <v>0</v>
      </c>
      <c r="G80" s="20"/>
      <c r="J80" s="221">
        <f>SUM(J81:J83)</f>
        <v>0</v>
      </c>
      <c r="K80" s="221">
        <f>SUM(K81:K83)</f>
        <v>0</v>
      </c>
      <c r="L80" s="3">
        <f t="shared" si="5"/>
        <v>0</v>
      </c>
    </row>
    <row r="81" spans="1:12" hidden="1" x14ac:dyDescent="0.2">
      <c r="A81" s="16" t="s">
        <v>84</v>
      </c>
      <c r="B81" s="17" t="s">
        <v>85</v>
      </c>
      <c r="C81" s="63"/>
      <c r="D81" s="51"/>
      <c r="E81" s="18"/>
      <c r="F81" s="56"/>
      <c r="G81" s="56"/>
      <c r="J81" s="18">
        <f>ROUND(FLOOR(E81/15.6466,0.001),2)</f>
        <v>0</v>
      </c>
      <c r="K81" s="51"/>
      <c r="L81" s="51">
        <f t="shared" si="5"/>
        <v>0</v>
      </c>
    </row>
    <row r="82" spans="1:12" hidden="1" x14ac:dyDescent="0.2">
      <c r="A82" s="16" t="s">
        <v>86</v>
      </c>
      <c r="B82" s="17" t="s">
        <v>87</v>
      </c>
      <c r="C82" s="63"/>
      <c r="D82" s="51"/>
      <c r="E82" s="18"/>
      <c r="F82" s="56"/>
      <c r="G82" s="56"/>
      <c r="J82" s="18">
        <f>ROUND(FLOOR(E82/15.6466,0.001),2)</f>
        <v>0</v>
      </c>
      <c r="K82" s="51"/>
      <c r="L82" s="51">
        <f t="shared" si="5"/>
        <v>0</v>
      </c>
    </row>
    <row r="83" spans="1:12" hidden="1" x14ac:dyDescent="0.2">
      <c r="A83" s="16" t="s">
        <v>88</v>
      </c>
      <c r="B83" s="17" t="s">
        <v>89</v>
      </c>
      <c r="C83" s="63"/>
      <c r="D83" s="51"/>
      <c r="E83" s="23"/>
      <c r="F83" s="56"/>
      <c r="G83" s="56"/>
      <c r="J83" s="18">
        <f>ROUND(FLOOR(E83/15.6466,0.001),2)</f>
        <v>0</v>
      </c>
      <c r="K83" s="51"/>
      <c r="L83" s="51">
        <f t="shared" si="5"/>
        <v>0</v>
      </c>
    </row>
    <row r="84" spans="1:12" hidden="1" x14ac:dyDescent="0.2">
      <c r="A84" s="11" t="s">
        <v>90</v>
      </c>
      <c r="B84" s="12" t="s">
        <v>91</v>
      </c>
      <c r="C84" s="47"/>
      <c r="D84" s="47"/>
      <c r="E84" s="20"/>
      <c r="F84" s="57"/>
      <c r="G84" s="57"/>
      <c r="J84" s="95">
        <f>ROUND(FLOOR(E84/15.6466,0.001),2)</f>
        <v>0</v>
      </c>
      <c r="K84" s="37"/>
      <c r="L84" s="37">
        <f t="shared" si="5"/>
        <v>0</v>
      </c>
    </row>
    <row r="85" spans="1:12" hidden="1" x14ac:dyDescent="0.2">
      <c r="A85" s="11" t="s">
        <v>92</v>
      </c>
      <c r="B85" s="12" t="s">
        <v>93</v>
      </c>
      <c r="C85" s="20">
        <f>SUM(C86:C90)</f>
        <v>0</v>
      </c>
      <c r="D85" s="20">
        <f>SUM(D86:D90)</f>
        <v>0</v>
      </c>
      <c r="E85" s="20">
        <f>SUM(E86:E90)</f>
        <v>0</v>
      </c>
      <c r="F85" s="20">
        <f>SUM(F86:F90)</f>
        <v>0</v>
      </c>
      <c r="G85" s="20"/>
      <c r="J85" s="221">
        <f>SUM(J86:J90)</f>
        <v>0</v>
      </c>
      <c r="K85" s="3"/>
      <c r="L85" s="3">
        <f t="shared" si="5"/>
        <v>0</v>
      </c>
    </row>
    <row r="86" spans="1:12" hidden="1" x14ac:dyDescent="0.2">
      <c r="A86" s="16" t="s">
        <v>94</v>
      </c>
      <c r="B86" s="17" t="s">
        <v>95</v>
      </c>
      <c r="C86" s="51"/>
      <c r="D86" s="51"/>
      <c r="E86" s="18"/>
      <c r="F86" s="56"/>
      <c r="G86" s="56"/>
      <c r="J86" s="18">
        <f t="shared" ref="J86:J104" si="7">ROUND(FLOOR(E86/15.6466,0.001),2)</f>
        <v>0</v>
      </c>
      <c r="K86" s="51"/>
      <c r="L86" s="51">
        <f t="shared" si="5"/>
        <v>0</v>
      </c>
    </row>
    <row r="87" spans="1:12" hidden="1" x14ac:dyDescent="0.2">
      <c r="A87" s="16" t="s">
        <v>96</v>
      </c>
      <c r="B87" s="17" t="s">
        <v>97</v>
      </c>
      <c r="C87" s="51"/>
      <c r="D87" s="51"/>
      <c r="E87" s="18"/>
      <c r="F87" s="56"/>
      <c r="G87" s="56"/>
      <c r="J87" s="18">
        <f t="shared" si="7"/>
        <v>0</v>
      </c>
      <c r="K87" s="51"/>
      <c r="L87" s="51">
        <f t="shared" si="5"/>
        <v>0</v>
      </c>
    </row>
    <row r="88" spans="1:12" hidden="1" x14ac:dyDescent="0.2">
      <c r="A88" s="16" t="s">
        <v>98</v>
      </c>
      <c r="B88" s="17" t="s">
        <v>99</v>
      </c>
      <c r="C88" s="63"/>
      <c r="D88" s="51"/>
      <c r="E88" s="18"/>
      <c r="F88" s="56"/>
      <c r="G88" s="56"/>
      <c r="J88" s="18">
        <f t="shared" si="7"/>
        <v>0</v>
      </c>
      <c r="K88" s="51"/>
      <c r="L88" s="51">
        <f t="shared" si="5"/>
        <v>0</v>
      </c>
    </row>
    <row r="89" spans="1:12" hidden="1" x14ac:dyDescent="0.2">
      <c r="A89" s="16" t="s">
        <v>100</v>
      </c>
      <c r="B89" s="17" t="s">
        <v>101</v>
      </c>
      <c r="C89" s="51"/>
      <c r="D89" s="51"/>
      <c r="E89" s="18"/>
      <c r="F89" s="56"/>
      <c r="G89" s="56"/>
      <c r="J89" s="18">
        <f t="shared" si="7"/>
        <v>0</v>
      </c>
      <c r="K89" s="51"/>
      <c r="L89" s="51">
        <f t="shared" si="5"/>
        <v>0</v>
      </c>
    </row>
    <row r="90" spans="1:12" hidden="1" x14ac:dyDescent="0.2">
      <c r="A90" s="16" t="s">
        <v>102</v>
      </c>
      <c r="B90" s="17" t="s">
        <v>103</v>
      </c>
      <c r="C90" s="51"/>
      <c r="D90" s="51"/>
      <c r="E90" s="23"/>
      <c r="F90" s="56"/>
      <c r="G90" s="56"/>
      <c r="J90" s="18">
        <f t="shared" si="7"/>
        <v>0</v>
      </c>
      <c r="K90" s="51"/>
      <c r="L90" s="51">
        <f t="shared" si="5"/>
        <v>0</v>
      </c>
    </row>
    <row r="91" spans="1:12" hidden="1" x14ac:dyDescent="0.2">
      <c r="A91" s="11" t="s">
        <v>104</v>
      </c>
      <c r="B91" s="12" t="s">
        <v>105</v>
      </c>
      <c r="C91" s="60"/>
      <c r="D91" s="47"/>
      <c r="E91" s="25"/>
      <c r="F91" s="57"/>
      <c r="G91" s="57"/>
      <c r="J91" s="221">
        <f t="shared" si="7"/>
        <v>0</v>
      </c>
      <c r="K91" s="3"/>
      <c r="L91" s="3">
        <f t="shared" si="5"/>
        <v>0</v>
      </c>
    </row>
    <row r="92" spans="1:12" hidden="1" x14ac:dyDescent="0.2">
      <c r="A92" s="11" t="s">
        <v>106</v>
      </c>
      <c r="B92" s="12" t="s">
        <v>107</v>
      </c>
      <c r="C92" s="47"/>
      <c r="D92" s="47"/>
      <c r="E92" s="20"/>
      <c r="F92" s="57"/>
      <c r="G92" s="57"/>
      <c r="J92" s="221">
        <f t="shared" si="7"/>
        <v>0</v>
      </c>
      <c r="K92" s="3"/>
      <c r="L92" s="3">
        <f t="shared" si="5"/>
        <v>0</v>
      </c>
    </row>
    <row r="93" spans="1:12" hidden="1" x14ac:dyDescent="0.2">
      <c r="A93" s="11" t="s">
        <v>108</v>
      </c>
      <c r="B93" s="12" t="s">
        <v>109</v>
      </c>
      <c r="C93" s="47"/>
      <c r="D93" s="47"/>
      <c r="E93" s="20"/>
      <c r="F93" s="57"/>
      <c r="G93" s="57"/>
      <c r="J93" s="221">
        <f t="shared" si="7"/>
        <v>0</v>
      </c>
      <c r="K93" s="3"/>
      <c r="L93" s="3">
        <f t="shared" si="5"/>
        <v>0</v>
      </c>
    </row>
    <row r="94" spans="1:12" hidden="1" x14ac:dyDescent="0.2">
      <c r="A94" s="11" t="s">
        <v>110</v>
      </c>
      <c r="B94" s="12" t="s">
        <v>111</v>
      </c>
      <c r="C94" s="47"/>
      <c r="D94" s="47"/>
      <c r="E94" s="20"/>
      <c r="F94" s="57"/>
      <c r="G94" s="57"/>
      <c r="J94" s="95">
        <f t="shared" si="7"/>
        <v>0</v>
      </c>
      <c r="K94" s="37"/>
      <c r="L94" s="37">
        <f t="shared" si="5"/>
        <v>0</v>
      </c>
    </row>
    <row r="95" spans="1:12" hidden="1" x14ac:dyDescent="0.2">
      <c r="A95" s="45" t="s">
        <v>188</v>
      </c>
      <c r="B95" s="44" t="s">
        <v>187</v>
      </c>
      <c r="C95" s="49">
        <f>C96+C97</f>
        <v>0</v>
      </c>
      <c r="D95" s="49">
        <f>D96+D97</f>
        <v>0</v>
      </c>
      <c r="E95" s="49">
        <f>E96+E97</f>
        <v>0</v>
      </c>
      <c r="F95" s="49">
        <f>F96+F97</f>
        <v>0</v>
      </c>
      <c r="G95" s="49"/>
      <c r="J95" s="224">
        <f t="shared" si="7"/>
        <v>0</v>
      </c>
      <c r="K95" s="192"/>
      <c r="L95" s="192">
        <f t="shared" si="5"/>
        <v>0</v>
      </c>
    </row>
    <row r="96" spans="1:12" hidden="1" x14ac:dyDescent="0.2">
      <c r="A96" s="11" t="s">
        <v>112</v>
      </c>
      <c r="B96" s="12" t="s">
        <v>113</v>
      </c>
      <c r="C96" s="47"/>
      <c r="D96" s="47"/>
      <c r="E96" s="20"/>
      <c r="F96" s="57"/>
      <c r="G96" s="57"/>
      <c r="J96" s="221">
        <f t="shared" si="7"/>
        <v>0</v>
      </c>
      <c r="K96" s="3"/>
      <c r="L96" s="3">
        <f t="shared" si="5"/>
        <v>0</v>
      </c>
    </row>
    <row r="97" spans="1:12" hidden="1" x14ac:dyDescent="0.2">
      <c r="A97" s="11" t="s">
        <v>114</v>
      </c>
      <c r="B97" s="12" t="s">
        <v>115</v>
      </c>
      <c r="C97" s="47"/>
      <c r="D97" s="47"/>
      <c r="E97" s="20"/>
      <c r="F97" s="57"/>
      <c r="G97" s="57"/>
      <c r="J97" s="221">
        <f t="shared" si="7"/>
        <v>0</v>
      </c>
      <c r="K97" s="3"/>
      <c r="L97" s="3">
        <f t="shared" si="5"/>
        <v>0</v>
      </c>
    </row>
    <row r="98" spans="1:12" hidden="1" x14ac:dyDescent="0.2">
      <c r="A98" s="45" t="s">
        <v>180</v>
      </c>
      <c r="B98" s="46" t="s">
        <v>178</v>
      </c>
      <c r="C98" s="49">
        <f>C99+C100+C101</f>
        <v>0</v>
      </c>
      <c r="D98" s="49">
        <f>D99+D100+D101</f>
        <v>0</v>
      </c>
      <c r="E98" s="49">
        <f>E99+E100+E101</f>
        <v>0</v>
      </c>
      <c r="F98" s="49">
        <f>F99+F100+F101</f>
        <v>0</v>
      </c>
      <c r="G98" s="49"/>
      <c r="J98" s="95">
        <f t="shared" si="7"/>
        <v>0</v>
      </c>
      <c r="K98" s="37"/>
      <c r="L98" s="37">
        <f t="shared" si="5"/>
        <v>0</v>
      </c>
    </row>
    <row r="99" spans="1:12" hidden="1" x14ac:dyDescent="0.2">
      <c r="A99" s="11" t="s">
        <v>116</v>
      </c>
      <c r="B99" s="12" t="s">
        <v>117</v>
      </c>
      <c r="C99" s="47"/>
      <c r="D99" s="47"/>
      <c r="E99" s="20"/>
      <c r="F99" s="57"/>
      <c r="G99" s="57"/>
      <c r="J99" s="95">
        <f t="shared" si="7"/>
        <v>0</v>
      </c>
      <c r="K99" s="37"/>
      <c r="L99" s="37">
        <f t="shared" si="5"/>
        <v>0</v>
      </c>
    </row>
    <row r="100" spans="1:12" hidden="1" x14ac:dyDescent="0.2">
      <c r="A100" s="11" t="s">
        <v>118</v>
      </c>
      <c r="B100" s="13" t="s">
        <v>119</v>
      </c>
      <c r="C100" s="47"/>
      <c r="D100" s="47"/>
      <c r="E100" s="20"/>
      <c r="F100" s="57"/>
      <c r="G100" s="57"/>
      <c r="J100" s="95">
        <f t="shared" si="7"/>
        <v>0</v>
      </c>
      <c r="K100" s="37"/>
      <c r="L100" s="37">
        <f t="shared" si="5"/>
        <v>0</v>
      </c>
    </row>
    <row r="101" spans="1:12" hidden="1" x14ac:dyDescent="0.2">
      <c r="A101" s="11" t="s">
        <v>120</v>
      </c>
      <c r="B101" s="13" t="s">
        <v>124</v>
      </c>
      <c r="C101" s="57"/>
      <c r="D101" s="57"/>
      <c r="E101" s="20"/>
      <c r="F101" s="57"/>
      <c r="G101" s="57"/>
      <c r="J101" s="95">
        <f t="shared" si="7"/>
        <v>0</v>
      </c>
      <c r="K101" s="37"/>
      <c r="L101" s="37">
        <f t="shared" si="5"/>
        <v>0</v>
      </c>
    </row>
    <row r="102" spans="1:12" hidden="1" x14ac:dyDescent="0.2">
      <c r="A102" s="26"/>
      <c r="B102" s="44" t="s">
        <v>181</v>
      </c>
      <c r="C102" s="49">
        <f>C103</f>
        <v>0</v>
      </c>
      <c r="D102" s="49">
        <f>D103</f>
        <v>0</v>
      </c>
      <c r="E102" s="49">
        <f>E103</f>
        <v>0</v>
      </c>
      <c r="F102" s="49">
        <f>F103</f>
        <v>0</v>
      </c>
      <c r="G102" s="49"/>
      <c r="J102" s="224">
        <f t="shared" si="7"/>
        <v>0</v>
      </c>
      <c r="K102" s="192"/>
      <c r="L102" s="192">
        <f t="shared" si="5"/>
        <v>0</v>
      </c>
    </row>
    <row r="103" spans="1:12" hidden="1" x14ac:dyDescent="0.2">
      <c r="A103" s="11" t="s">
        <v>125</v>
      </c>
      <c r="B103" s="12" t="s">
        <v>126</v>
      </c>
      <c r="C103" s="48"/>
      <c r="D103" s="48"/>
      <c r="E103" s="20"/>
      <c r="F103" s="57"/>
      <c r="G103" s="57"/>
      <c r="J103" s="221">
        <f t="shared" si="7"/>
        <v>0</v>
      </c>
      <c r="K103" s="3"/>
      <c r="L103" s="3">
        <f t="shared" si="5"/>
        <v>0</v>
      </c>
    </row>
    <row r="104" spans="1:12" hidden="1" x14ac:dyDescent="0.2">
      <c r="A104" s="8"/>
      <c r="B104" s="8"/>
      <c r="C104" s="47"/>
      <c r="D104" s="47"/>
      <c r="E104" s="28"/>
      <c r="F104" s="57"/>
      <c r="G104" s="57"/>
      <c r="J104" s="95">
        <f t="shared" si="7"/>
        <v>0</v>
      </c>
      <c r="K104" s="37"/>
      <c r="L104" s="37">
        <f t="shared" si="5"/>
        <v>0</v>
      </c>
    </row>
    <row r="105" spans="1:12" x14ac:dyDescent="0.2">
      <c r="A105" s="29"/>
      <c r="B105" s="30" t="s">
        <v>127</v>
      </c>
      <c r="C105" s="31" t="e">
        <f>C4+C5+C7+C12+C13+C14+C15+C16+C17+C20+C24+C34+C37+C41+C52+C57+C64+C71+C78+C79+C80+C84+C85+C91+C92+C93+C94+C96+C97+C100+C101+C102+C104</f>
        <v>#REF!</v>
      </c>
      <c r="D105" s="31" t="e">
        <f>D4+D5+D7+D12+D13+D14+D15+D16+D17+D20+D24+D34+D37+D41+D52+D57+D64+D71+D78+D79+D80+D84+D85+D91+D92+D93+D94+D96+D97+D100+D101+D102+D104</f>
        <v>#REF!</v>
      </c>
      <c r="E105" s="31" t="e">
        <f>E4+E5+E7+E12+E13+E14+E15+E16+E17+E20+E24+E34+E37+E41+E52+E57+E64+E71+E78+E79+E80+E84+E85+E91+E92+E93+E94+E96+E97+E100+E101+E102+E104</f>
        <v>#REF!</v>
      </c>
      <c r="F105" s="31" t="e">
        <f>F4+F5+F7+F12+F13+F14+F15+F16+F17+F20+F24+F34+F37+F41+F52+F57+F64+F71+F78+F79+F80+F84+F85+F91+F92+F93+F94+F96+F97+F100+F101+F102+F104</f>
        <v>#REF!</v>
      </c>
      <c r="G105" s="31"/>
      <c r="J105" s="197" t="e">
        <f>J4+J5+J7+J12+J13+J14+J15+J16+J17+J20+J24+J34+J37+J41+J52+J57+J64+J71+J78+J79+J80+J84+J85+J91+J92+J93+J94+J96+J97+J99+J100+J101+J102+J104</f>
        <v>#REF!</v>
      </c>
      <c r="K105" s="197" t="e">
        <f>K4+K5+K7+K12+K13+K14+K15+K16+K17+K20+K24+K34+K37+K41+K52+K57+K64+K71+K78+K79+K80+K84+K85+K91+K92+K93+K94+K96+K97+K99+K100+K101+K102+K104</f>
        <v>#REF!</v>
      </c>
      <c r="L105" s="196" t="e">
        <f t="shared" si="5"/>
        <v>#REF!</v>
      </c>
    </row>
    <row r="106" spans="1:12" x14ac:dyDescent="0.2">
      <c r="A106" s="29"/>
      <c r="B106" s="30"/>
      <c r="C106" s="59"/>
      <c r="D106" s="59"/>
      <c r="E106" s="67" t="e">
        <f>+D105+F105</f>
        <v>#REF!</v>
      </c>
      <c r="F106" s="196" t="s">
        <v>230</v>
      </c>
      <c r="G106" s="190"/>
      <c r="H106" s="193"/>
      <c r="J106" s="222"/>
      <c r="K106" s="37"/>
      <c r="L106" s="37"/>
    </row>
    <row r="107" spans="1:12" x14ac:dyDescent="0.2">
      <c r="A107" s="29"/>
      <c r="B107" s="30"/>
      <c r="C107" s="59"/>
      <c r="D107" s="59"/>
      <c r="E107" s="67" t="e">
        <f>-E106+E105</f>
        <v>#REF!</v>
      </c>
      <c r="F107" s="59" t="s">
        <v>231</v>
      </c>
      <c r="G107" s="118"/>
      <c r="H107" s="193"/>
      <c r="J107" s="95"/>
      <c r="K107" s="37"/>
      <c r="L107" s="37"/>
    </row>
    <row r="108" spans="1:12" x14ac:dyDescent="0.2">
      <c r="A108" s="33"/>
      <c r="B108" s="12" t="s">
        <v>128</v>
      </c>
      <c r="C108" s="15">
        <f>C109+C117+C133</f>
        <v>0</v>
      </c>
      <c r="D108" s="15">
        <f>D109+D117+D133</f>
        <v>0</v>
      </c>
      <c r="E108" s="15">
        <f>E109+E117+E133</f>
        <v>0</v>
      </c>
      <c r="F108" s="15">
        <f>F109+F117+F133</f>
        <v>0</v>
      </c>
      <c r="G108" s="15"/>
      <c r="J108" s="220">
        <f>J109+J117+J133</f>
        <v>0</v>
      </c>
      <c r="K108" s="220">
        <f>K109+K117+K133</f>
        <v>0</v>
      </c>
      <c r="L108" s="3">
        <f t="shared" si="5"/>
        <v>0</v>
      </c>
    </row>
    <row r="109" spans="1:12" hidden="1" x14ac:dyDescent="0.2">
      <c r="A109" s="33" t="s">
        <v>155</v>
      </c>
      <c r="B109" s="27" t="s">
        <v>129</v>
      </c>
      <c r="C109" s="34">
        <f>SUM(C110:C116)</f>
        <v>0</v>
      </c>
      <c r="D109" s="34">
        <f>SUM(D110:D116)</f>
        <v>0</v>
      </c>
      <c r="E109" s="34">
        <f>SUM(E110:E116)</f>
        <v>0</v>
      </c>
      <c r="F109" s="34">
        <f>SUM(F110:F116)</f>
        <v>0</v>
      </c>
      <c r="G109" s="34"/>
      <c r="J109" s="223">
        <f>SUM(J110:J116)</f>
        <v>0</v>
      </c>
      <c r="K109" s="223">
        <f>SUM(K110:K116)</f>
        <v>0</v>
      </c>
      <c r="L109" s="192">
        <f t="shared" si="5"/>
        <v>0</v>
      </c>
    </row>
    <row r="110" spans="1:12" hidden="1" x14ac:dyDescent="0.2">
      <c r="A110" s="16" t="s">
        <v>158</v>
      </c>
      <c r="B110" s="17" t="s">
        <v>165</v>
      </c>
      <c r="C110" s="63"/>
      <c r="D110" s="51"/>
      <c r="E110" s="18"/>
      <c r="F110" s="51"/>
      <c r="G110" s="51"/>
      <c r="J110" s="18">
        <f t="shared" ref="J110:J116" si="8">ROUND(FLOOR(E110/15.6466,0.001),2)</f>
        <v>0</v>
      </c>
      <c r="K110" s="51"/>
      <c r="L110" s="51">
        <f t="shared" si="5"/>
        <v>0</v>
      </c>
    </row>
    <row r="111" spans="1:12" hidden="1" x14ac:dyDescent="0.2">
      <c r="A111" s="16" t="s">
        <v>159</v>
      </c>
      <c r="B111" s="17" t="s">
        <v>166</v>
      </c>
      <c r="C111" s="63"/>
      <c r="D111" s="51"/>
      <c r="E111" s="18"/>
      <c r="F111" s="51"/>
      <c r="G111" s="51"/>
      <c r="J111" s="18">
        <f t="shared" si="8"/>
        <v>0</v>
      </c>
      <c r="K111" s="51"/>
      <c r="L111" s="51">
        <f t="shared" si="5"/>
        <v>0</v>
      </c>
    </row>
    <row r="112" spans="1:12" hidden="1" x14ac:dyDescent="0.2">
      <c r="A112" s="16" t="s">
        <v>160</v>
      </c>
      <c r="B112" s="17" t="s">
        <v>130</v>
      </c>
      <c r="C112" s="63"/>
      <c r="D112" s="51"/>
      <c r="E112" s="18"/>
      <c r="F112" s="51"/>
      <c r="G112" s="51"/>
      <c r="J112" s="18">
        <f t="shared" si="8"/>
        <v>0</v>
      </c>
      <c r="K112" s="51"/>
      <c r="L112" s="51">
        <f t="shared" si="5"/>
        <v>0</v>
      </c>
    </row>
    <row r="113" spans="1:12" hidden="1" x14ac:dyDescent="0.2">
      <c r="A113" s="16" t="s">
        <v>161</v>
      </c>
      <c r="B113" s="17" t="s">
        <v>131</v>
      </c>
      <c r="C113" s="62"/>
      <c r="D113" s="51"/>
      <c r="E113" s="18"/>
      <c r="F113" s="51"/>
      <c r="G113" s="51"/>
      <c r="J113" s="18">
        <f t="shared" si="8"/>
        <v>0</v>
      </c>
      <c r="K113" s="51"/>
      <c r="L113" s="51">
        <f t="shared" si="5"/>
        <v>0</v>
      </c>
    </row>
    <row r="114" spans="1:12" hidden="1" x14ac:dyDescent="0.2">
      <c r="A114" s="16" t="s">
        <v>163</v>
      </c>
      <c r="B114" s="17" t="s">
        <v>167</v>
      </c>
      <c r="C114" s="62"/>
      <c r="D114" s="51"/>
      <c r="E114" s="18"/>
      <c r="F114" s="51"/>
      <c r="G114" s="51"/>
      <c r="J114" s="18">
        <f t="shared" si="8"/>
        <v>0</v>
      </c>
      <c r="K114" s="51"/>
      <c r="L114" s="51">
        <f t="shared" si="5"/>
        <v>0</v>
      </c>
    </row>
    <row r="115" spans="1:12" hidden="1" x14ac:dyDescent="0.2">
      <c r="A115" s="16" t="s">
        <v>164</v>
      </c>
      <c r="B115" s="17" t="s">
        <v>168</v>
      </c>
      <c r="C115" s="63"/>
      <c r="D115" s="51"/>
      <c r="E115" s="18"/>
      <c r="F115" s="51"/>
      <c r="G115" s="51"/>
      <c r="J115" s="18">
        <f t="shared" si="8"/>
        <v>0</v>
      </c>
      <c r="K115" s="51"/>
      <c r="L115" s="51">
        <f t="shared" si="5"/>
        <v>0</v>
      </c>
    </row>
    <row r="116" spans="1:12" hidden="1" x14ac:dyDescent="0.2">
      <c r="A116" s="16" t="s">
        <v>162</v>
      </c>
      <c r="B116" s="17" t="s">
        <v>175</v>
      </c>
      <c r="C116" s="62"/>
      <c r="D116" s="51"/>
      <c r="E116" s="18"/>
      <c r="F116" s="51"/>
      <c r="G116" s="51"/>
      <c r="J116" s="18">
        <f t="shared" si="8"/>
        <v>0</v>
      </c>
      <c r="K116" s="51"/>
      <c r="L116" s="51">
        <f t="shared" si="5"/>
        <v>0</v>
      </c>
    </row>
    <row r="117" spans="1:12" hidden="1" x14ac:dyDescent="0.2">
      <c r="A117" s="33" t="s">
        <v>156</v>
      </c>
      <c r="B117" s="27" t="s">
        <v>132</v>
      </c>
      <c r="C117" s="34">
        <f>SUM(C118:C132)</f>
        <v>0</v>
      </c>
      <c r="D117" s="34">
        <f>SUM(D118:D132)</f>
        <v>0</v>
      </c>
      <c r="E117" s="34">
        <f>SUM(E118:E132)</f>
        <v>0</v>
      </c>
      <c r="F117" s="34">
        <f>SUM(F118:F132)</f>
        <v>0</v>
      </c>
      <c r="G117" s="34"/>
      <c r="J117" s="224">
        <f>SUM(J118:J128)</f>
        <v>0</v>
      </c>
      <c r="K117" s="224">
        <f>SUM(K118:K128)</f>
        <v>0</v>
      </c>
      <c r="L117" s="224">
        <f>SUM(L118:L128)</f>
        <v>0</v>
      </c>
    </row>
    <row r="118" spans="1:12" hidden="1" x14ac:dyDescent="0.2">
      <c r="A118" s="16" t="s">
        <v>172</v>
      </c>
      <c r="B118" s="17" t="s">
        <v>137</v>
      </c>
      <c r="C118" s="42"/>
      <c r="D118" s="42"/>
      <c r="E118" s="42"/>
      <c r="F118" s="42"/>
      <c r="G118" s="42"/>
      <c r="J118" s="18">
        <f t="shared" ref="J118:J132" si="9">ROUND(FLOOR(E118/15.6466,0.001),2)</f>
        <v>0</v>
      </c>
      <c r="K118" s="51"/>
      <c r="L118" s="51">
        <f t="shared" si="5"/>
        <v>0</v>
      </c>
    </row>
    <row r="119" spans="1:12" hidden="1" x14ac:dyDescent="0.2">
      <c r="A119" s="16" t="s">
        <v>172</v>
      </c>
      <c r="B119" s="17" t="s">
        <v>134</v>
      </c>
      <c r="C119" s="51"/>
      <c r="D119" s="51"/>
      <c r="E119" s="18"/>
      <c r="F119" s="51"/>
      <c r="G119" s="51"/>
      <c r="J119" s="18">
        <f t="shared" si="9"/>
        <v>0</v>
      </c>
      <c r="K119" s="51"/>
      <c r="L119" s="51">
        <f t="shared" si="5"/>
        <v>0</v>
      </c>
    </row>
    <row r="120" spans="1:12" hidden="1" x14ac:dyDescent="0.2">
      <c r="A120" s="16" t="s">
        <v>172</v>
      </c>
      <c r="B120" s="17" t="s">
        <v>194</v>
      </c>
      <c r="C120" s="51"/>
      <c r="D120" s="51"/>
      <c r="E120" s="18"/>
      <c r="F120" s="51"/>
      <c r="G120" s="51"/>
      <c r="J120" s="18">
        <f t="shared" si="9"/>
        <v>0</v>
      </c>
      <c r="K120" s="51"/>
      <c r="L120" s="51">
        <f t="shared" si="5"/>
        <v>0</v>
      </c>
    </row>
    <row r="121" spans="1:12" hidden="1" x14ac:dyDescent="0.2">
      <c r="A121" s="16" t="s">
        <v>172</v>
      </c>
      <c r="B121" s="17" t="s">
        <v>135</v>
      </c>
      <c r="C121" s="63"/>
      <c r="D121" s="51"/>
      <c r="E121" s="18"/>
      <c r="F121" s="51"/>
      <c r="G121" s="51"/>
      <c r="J121" s="18">
        <f t="shared" si="9"/>
        <v>0</v>
      </c>
      <c r="K121" s="51"/>
      <c r="L121" s="51">
        <f t="shared" si="5"/>
        <v>0</v>
      </c>
    </row>
    <row r="122" spans="1:12" hidden="1" x14ac:dyDescent="0.2">
      <c r="A122" s="16" t="s">
        <v>171</v>
      </c>
      <c r="B122" s="17" t="s">
        <v>133</v>
      </c>
      <c r="C122" s="62"/>
      <c r="D122" s="51"/>
      <c r="E122" s="18"/>
      <c r="F122" s="51"/>
      <c r="G122" s="51"/>
      <c r="J122" s="18">
        <f t="shared" si="9"/>
        <v>0</v>
      </c>
      <c r="K122" s="51"/>
      <c r="L122" s="51">
        <f t="shared" si="5"/>
        <v>0</v>
      </c>
    </row>
    <row r="123" spans="1:12" hidden="1" x14ac:dyDescent="0.2">
      <c r="A123" s="16" t="s">
        <v>173</v>
      </c>
      <c r="B123" s="17" t="s">
        <v>154</v>
      </c>
      <c r="C123" s="62"/>
      <c r="D123" s="51"/>
      <c r="E123" s="18"/>
      <c r="F123" s="51"/>
      <c r="G123" s="51"/>
      <c r="J123" s="18">
        <f t="shared" si="9"/>
        <v>0</v>
      </c>
      <c r="K123" s="51"/>
      <c r="L123" s="51">
        <f t="shared" si="5"/>
        <v>0</v>
      </c>
    </row>
    <row r="124" spans="1:12" hidden="1" x14ac:dyDescent="0.2">
      <c r="A124" s="16" t="s">
        <v>173</v>
      </c>
      <c r="B124" s="17" t="s">
        <v>149</v>
      </c>
      <c r="C124" s="63"/>
      <c r="D124" s="51"/>
      <c r="E124" s="18"/>
      <c r="F124" s="51"/>
      <c r="G124" s="51"/>
      <c r="J124" s="18">
        <f t="shared" si="9"/>
        <v>0</v>
      </c>
      <c r="K124" s="51"/>
      <c r="L124" s="51">
        <f t="shared" si="5"/>
        <v>0</v>
      </c>
    </row>
    <row r="125" spans="1:12" hidden="1" x14ac:dyDescent="0.2">
      <c r="A125" s="16" t="s">
        <v>173</v>
      </c>
      <c r="B125" s="19" t="s">
        <v>195</v>
      </c>
      <c r="C125" s="51"/>
      <c r="D125" s="51"/>
      <c r="E125" s="18"/>
      <c r="F125" s="51"/>
      <c r="G125" s="51"/>
      <c r="J125" s="18">
        <f t="shared" si="9"/>
        <v>0</v>
      </c>
      <c r="K125" s="51"/>
      <c r="L125" s="51">
        <f t="shared" si="5"/>
        <v>0</v>
      </c>
    </row>
    <row r="126" spans="1:12" hidden="1" x14ac:dyDescent="0.2">
      <c r="A126" s="16" t="s">
        <v>174</v>
      </c>
      <c r="B126" s="17" t="s">
        <v>136</v>
      </c>
      <c r="C126" s="51"/>
      <c r="D126" s="51"/>
      <c r="E126" s="18"/>
      <c r="F126" s="51"/>
      <c r="G126" s="51"/>
      <c r="J126" s="18">
        <f t="shared" si="9"/>
        <v>0</v>
      </c>
      <c r="K126" s="51"/>
      <c r="L126" s="51">
        <f t="shared" si="5"/>
        <v>0</v>
      </c>
    </row>
    <row r="127" spans="1:12" hidden="1" x14ac:dyDescent="0.2">
      <c r="A127" s="17" t="s">
        <v>174</v>
      </c>
      <c r="B127" s="17" t="s">
        <v>197</v>
      </c>
      <c r="C127" s="51"/>
      <c r="D127" s="51"/>
      <c r="E127" s="18"/>
      <c r="F127" s="51"/>
      <c r="G127" s="51"/>
      <c r="J127" s="18">
        <f t="shared" si="9"/>
        <v>0</v>
      </c>
      <c r="K127" s="51"/>
      <c r="L127" s="51">
        <f t="shared" si="5"/>
        <v>0</v>
      </c>
    </row>
    <row r="128" spans="1:12" hidden="1" x14ac:dyDescent="0.2">
      <c r="A128" s="16" t="s">
        <v>196</v>
      </c>
      <c r="B128" s="17" t="s">
        <v>191</v>
      </c>
      <c r="C128" s="51"/>
      <c r="D128" s="51"/>
      <c r="E128" s="18"/>
      <c r="F128" s="51"/>
      <c r="G128" s="51"/>
      <c r="J128" s="18">
        <f t="shared" si="9"/>
        <v>0</v>
      </c>
      <c r="K128" s="51"/>
      <c r="L128" s="51">
        <f t="shared" si="5"/>
        <v>0</v>
      </c>
    </row>
    <row r="129" spans="1:12" hidden="1" x14ac:dyDescent="0.2">
      <c r="A129" s="16" t="s">
        <v>196</v>
      </c>
      <c r="B129" s="66" t="s">
        <v>192</v>
      </c>
      <c r="C129" s="51"/>
      <c r="D129" s="51"/>
      <c r="E129" s="18"/>
      <c r="F129" s="51"/>
      <c r="G129" s="51"/>
      <c r="J129" s="95">
        <f t="shared" si="9"/>
        <v>0</v>
      </c>
      <c r="K129" s="37"/>
      <c r="L129" s="37">
        <f t="shared" si="5"/>
        <v>0</v>
      </c>
    </row>
    <row r="130" spans="1:12" hidden="1" x14ac:dyDescent="0.2">
      <c r="A130" s="16"/>
      <c r="B130" s="17"/>
      <c r="C130" s="51"/>
      <c r="D130" s="51"/>
      <c r="E130" s="18"/>
      <c r="F130" s="51"/>
      <c r="G130" s="51"/>
      <c r="J130" s="18">
        <f t="shared" si="9"/>
        <v>0</v>
      </c>
      <c r="K130" s="51"/>
      <c r="L130" s="51">
        <f t="shared" si="5"/>
        <v>0</v>
      </c>
    </row>
    <row r="131" spans="1:12" hidden="1" x14ac:dyDescent="0.2">
      <c r="A131" s="16"/>
      <c r="B131" s="19"/>
      <c r="C131" s="51"/>
      <c r="D131" s="51"/>
      <c r="E131" s="18"/>
      <c r="F131" s="51"/>
      <c r="G131" s="51"/>
      <c r="J131" s="95">
        <f t="shared" si="9"/>
        <v>0</v>
      </c>
      <c r="K131" s="37"/>
      <c r="L131" s="37">
        <f t="shared" si="5"/>
        <v>0</v>
      </c>
    </row>
    <row r="132" spans="1:12" hidden="1" x14ac:dyDescent="0.2">
      <c r="A132" s="16"/>
      <c r="B132" s="17"/>
      <c r="C132" s="51"/>
      <c r="D132" s="51"/>
      <c r="E132" s="18"/>
      <c r="F132" s="51"/>
      <c r="G132" s="51"/>
      <c r="J132" s="95">
        <f t="shared" si="9"/>
        <v>0</v>
      </c>
      <c r="K132" s="37"/>
      <c r="L132" s="37">
        <f t="shared" si="5"/>
        <v>0</v>
      </c>
    </row>
    <row r="133" spans="1:12" hidden="1" x14ac:dyDescent="0.2">
      <c r="A133" s="33" t="s">
        <v>157</v>
      </c>
      <c r="B133" s="27" t="s">
        <v>150</v>
      </c>
      <c r="C133" s="34">
        <f>SUM(C134:C135)</f>
        <v>0</v>
      </c>
      <c r="D133" s="34">
        <f>SUM(D134:D135)</f>
        <v>0</v>
      </c>
      <c r="E133" s="34">
        <f>SUM(E134:E135)</f>
        <v>0</v>
      </c>
      <c r="F133" s="34">
        <f>SUM(F134:F135)</f>
        <v>0</v>
      </c>
      <c r="G133" s="34"/>
      <c r="J133" s="224">
        <f>SUM(J134)</f>
        <v>0</v>
      </c>
      <c r="K133" s="224">
        <f>ROUND(FLOOR(F133/15.6466,0.001),2)</f>
        <v>0</v>
      </c>
      <c r="L133" s="192">
        <f>SUM(J133:K133)</f>
        <v>0</v>
      </c>
    </row>
    <row r="134" spans="1:12" hidden="1" x14ac:dyDescent="0.2">
      <c r="A134" s="16" t="s">
        <v>169</v>
      </c>
      <c r="B134" s="17" t="s">
        <v>151</v>
      </c>
      <c r="C134" s="51"/>
      <c r="D134" s="51"/>
      <c r="E134" s="18"/>
      <c r="F134" s="51"/>
      <c r="G134" s="51"/>
      <c r="J134" s="203">
        <f>ROUND(FLOOR(E134/15.6466,0.001),2)</f>
        <v>0</v>
      </c>
      <c r="L134" s="191">
        <f>SUM(J134:K134)</f>
        <v>0</v>
      </c>
    </row>
    <row r="135" spans="1:12" hidden="1" x14ac:dyDescent="0.2">
      <c r="A135" s="16"/>
      <c r="B135" s="17"/>
      <c r="C135" s="51"/>
      <c r="D135" s="51"/>
      <c r="E135" s="18"/>
      <c r="F135" s="51"/>
      <c r="G135" s="51"/>
      <c r="J135" s="203">
        <f>ROUND(FLOOR(E135/15.6466,0.001),2)</f>
        <v>0</v>
      </c>
    </row>
    <row r="136" spans="1:12" x14ac:dyDescent="0.2">
      <c r="A136" s="35"/>
    </row>
    <row r="137" spans="1:12" x14ac:dyDescent="0.2">
      <c r="A137" s="38"/>
      <c r="B137" s="32"/>
      <c r="C137" s="32"/>
      <c r="D137" s="32"/>
    </row>
    <row r="139" spans="1:12" x14ac:dyDescent="0.2">
      <c r="A139" s="29"/>
      <c r="B139" s="32"/>
      <c r="C139" s="32"/>
      <c r="D139" s="32"/>
      <c r="G139" s="234" t="s">
        <v>289</v>
      </c>
      <c r="H139" s="232"/>
      <c r="I139" s="232"/>
      <c r="K139" s="3" t="e">
        <f>#REF!</f>
        <v>#REF!</v>
      </c>
      <c r="L139" s="8" t="s">
        <v>69</v>
      </c>
    </row>
    <row r="141" spans="1:12" x14ac:dyDescent="0.2">
      <c r="G141" s="232" t="s">
        <v>292</v>
      </c>
      <c r="K141" s="8" t="e">
        <f>#REF!</f>
        <v>#REF!</v>
      </c>
    </row>
    <row r="149" spans="2:4" x14ac:dyDescent="0.2">
      <c r="B149" s="39"/>
      <c r="C149" s="39"/>
      <c r="D149" s="39"/>
    </row>
    <row r="150" spans="2:4" x14ac:dyDescent="0.2">
      <c r="B150" s="40"/>
      <c r="C150" s="40"/>
      <c r="D150" s="40"/>
    </row>
    <row r="158" spans="2:4" x14ac:dyDescent="0.2">
      <c r="B158" s="41"/>
      <c r="C158" s="41"/>
      <c r="D158" s="41"/>
    </row>
    <row r="163" spans="2:4" x14ac:dyDescent="0.2">
      <c r="B163" s="41"/>
      <c r="C163" s="41"/>
      <c r="D163" s="41"/>
    </row>
    <row r="168" spans="2:4" x14ac:dyDescent="0.2">
      <c r="B168" s="30"/>
      <c r="C168" s="30"/>
      <c r="D168" s="30"/>
    </row>
  </sheetData>
  <phoneticPr fontId="0" type="noConversion"/>
  <printOptions gridLines="1"/>
  <pageMargins left="0.15748031496062992" right="0.7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1"/>
  <sheetViews>
    <sheetView workbookViewId="0">
      <selection activeCell="H29" sqref="H29"/>
    </sheetView>
  </sheetViews>
  <sheetFormatPr defaultColWidth="9.140625" defaultRowHeight="12.75" x14ac:dyDescent="0.2"/>
  <cols>
    <col min="1" max="1" width="7.28515625" style="9" customWidth="1"/>
    <col min="2" max="2" width="57.5703125" style="36" customWidth="1"/>
    <col min="3" max="3" width="10.85546875" style="36" customWidth="1"/>
    <col min="4" max="4" width="16" style="36" customWidth="1"/>
    <col min="5" max="5" width="13.85546875" style="94" customWidth="1"/>
    <col min="6" max="6" width="9.85546875" style="8" customWidth="1"/>
    <col min="7" max="7" width="25" style="8" customWidth="1"/>
    <col min="8" max="9" width="9.140625" style="8"/>
    <col min="10" max="10" width="11.7109375" style="39" customWidth="1"/>
    <col min="11" max="11" width="9.140625" style="39"/>
    <col min="12" max="12" width="12.140625" style="39" customWidth="1"/>
    <col min="13" max="16384" width="9.140625" style="8"/>
  </cols>
  <sheetData>
    <row r="1" spans="1:12" ht="15.75" x14ac:dyDescent="0.25">
      <c r="B1" s="5" t="s">
        <v>59</v>
      </c>
      <c r="C1" s="6"/>
      <c r="D1" s="6"/>
      <c r="E1" s="7"/>
      <c r="F1" s="6"/>
      <c r="G1" s="6"/>
      <c r="J1" s="89"/>
    </row>
    <row r="2" spans="1:12" ht="76.5" x14ac:dyDescent="0.2">
      <c r="B2" s="12" t="s">
        <v>295</v>
      </c>
      <c r="C2" s="6" t="s">
        <v>1</v>
      </c>
      <c r="D2" s="6" t="s">
        <v>0</v>
      </c>
      <c r="E2" s="10" t="s">
        <v>56</v>
      </c>
      <c r="F2" s="10" t="s">
        <v>288</v>
      </c>
      <c r="G2" s="6" t="s">
        <v>55</v>
      </c>
      <c r="J2" s="241"/>
      <c r="L2" s="241"/>
    </row>
    <row r="3" spans="1:12" x14ac:dyDescent="0.2">
      <c r="A3" s="45" t="s">
        <v>186</v>
      </c>
      <c r="B3" s="44" t="s">
        <v>179</v>
      </c>
      <c r="C3" s="48" t="e">
        <f>#REF!+#REF!+#REF!+#REF!+#REF!+#REF!+#REF!+#REF!+#REF!+#REF!+#REF!+#REF!+Waldorfühing!C3+'Muud hariduskulud'!C3+Haridusüritused!C3</f>
        <v>#REF!</v>
      </c>
      <c r="D3" s="48" t="e">
        <f>#REF!+#REF!+#REF!+#REF!+#REF!+#REF!+#REF!+#REF!+#REF!+#REF!+#REF!+#REF!+Waldorfühing!D3+'Muud hariduskulud'!D3+Haridusüritused!D3</f>
        <v>#REF!</v>
      </c>
      <c r="E3" s="48" t="e">
        <f>#REF!+#REF!+#REF!+#REF!+#REF!+#REF!+#REF!+#REF!+#REF!+#REF!+#REF!+#REF!+Waldorfühing!E3+'Muud hariduskulud'!E3+Haridusüritused!E3</f>
        <v>#REF!</v>
      </c>
      <c r="F3" s="48" t="e">
        <f>#REF!+#REF!+#REF!+#REF!+#REF!+#REF!+#REF!+#REF!+#REF!+#REF!+#REF!+#REF!+Waldorfühing!F3+'Muud hariduskulud'!F3+Haridusüritused!F3</f>
        <v>#REF!</v>
      </c>
      <c r="G3" s="49"/>
      <c r="J3" s="201"/>
      <c r="K3" s="201"/>
      <c r="L3" s="201"/>
    </row>
    <row r="4" spans="1:12" x14ac:dyDescent="0.2">
      <c r="A4" s="11" t="s">
        <v>176</v>
      </c>
      <c r="B4" s="12" t="s">
        <v>177</v>
      </c>
      <c r="C4" s="47" t="e">
        <f>#REF!+#REF!+#REF!+#REF!+#REF!+#REF!+#REF!+#REF!+#REF!+#REF!+#REF!+#REF!+Waldorfühing!C4+'Muud hariduskulud'!C4+Haridusüritused!C4</f>
        <v>#REF!</v>
      </c>
      <c r="D4" s="47" t="e">
        <f>#REF!+#REF!+#REF!+#REF!+#REF!+#REF!+#REF!+#REF!+#REF!+#REF!+#REF!+#REF!+Waldorfühing!D4+'Muud hariduskulud'!D4+Haridusüritused!D4</f>
        <v>#REF!</v>
      </c>
      <c r="E4" s="47" t="e">
        <f>#REF!+#REF!+#REF!+#REF!+#REF!+#REF!+#REF!+#REF!+#REF!+#REF!+#REF!+#REF!+Waldorfühing!E4+'Muud hariduskulud'!E4+Haridusüritused!E4</f>
        <v>#REF!</v>
      </c>
      <c r="F4" s="47" t="e">
        <f>#REF!+#REF!+#REF!+#REF!+#REF!+#REF!+#REF!+#REF!+#REF!+#REF!+#REF!+#REF!+Waldorfühing!F4+'Muud hariduskulud'!F4+Haridusüritused!F4</f>
        <v>#REF!</v>
      </c>
      <c r="G4" s="54"/>
      <c r="J4" s="218"/>
      <c r="K4" s="218"/>
      <c r="L4" s="218"/>
    </row>
    <row r="5" spans="1:12" ht="15" x14ac:dyDescent="0.25">
      <c r="A5" s="11" t="s">
        <v>296</v>
      </c>
      <c r="B5" s="12" t="s">
        <v>297</v>
      </c>
      <c r="C5" s="47" t="e">
        <f>#REF!+#REF!+#REF!+#REF!+#REF!+#REF!+#REF!+#REF!+#REF!+#REF!+#REF!+#REF!+Waldorfühing!C5+'Muud hariduskulud'!C5+Haridusüritused!C5</f>
        <v>#REF!</v>
      </c>
      <c r="D5" s="47" t="e">
        <f>#REF!+#REF!+#REF!+#REF!+#REF!+#REF!+#REF!+#REF!+#REF!+#REF!+#REF!+#REF!+Waldorfühing!D5+'Muud hariduskulud'!D5+Haridusüritused!D5</f>
        <v>#REF!</v>
      </c>
      <c r="E5" s="47" t="e">
        <f>#REF!+#REF!+#REF!+#REF!+#REF!+#REF!+#REF!+#REF!+#REF!+#REF!+#REF!+#REF!+Waldorfühing!E5+'Muud hariduskulud'!E5+Haridusüritused!E5</f>
        <v>#REF!</v>
      </c>
      <c r="F5" s="47" t="e">
        <f>#REF!+#REF!+#REF!+#REF!+#REF!+#REF!+#REF!+#REF!+#REF!+#REF!+#REF!+#REF!+Waldorfühing!F5+'Muud hariduskulud'!F5+Haridusüritused!F5</f>
        <v>#REF!</v>
      </c>
      <c r="G5" s="55"/>
      <c r="J5" s="218"/>
      <c r="K5" s="218"/>
      <c r="L5" s="218"/>
    </row>
    <row r="6" spans="1:12" x14ac:dyDescent="0.2">
      <c r="A6" s="45" t="s">
        <v>183</v>
      </c>
      <c r="B6" s="44" t="s">
        <v>182</v>
      </c>
      <c r="C6" s="48" t="e">
        <f>#REF!+#REF!+#REF!+#REF!+#REF!+#REF!+#REF!+#REF!+#REF!+#REF!+#REF!+#REF!+Waldorfühing!C6+'Muud hariduskulud'!C6+Haridusüritused!C6</f>
        <v>#REF!</v>
      </c>
      <c r="D6" s="48" t="e">
        <f>#REF!+#REF!+#REF!+#REF!+#REF!+#REF!+#REF!+#REF!+#REF!+#REF!+#REF!+#REF!+Waldorfühing!D6+'Muud hariduskulud'!D6+Haridusüritused!D6</f>
        <v>#REF!</v>
      </c>
      <c r="E6" s="48" t="e">
        <f>#REF!+#REF!+#REF!+#REF!+#REF!+#REF!+#REF!+#REF!+#REF!+#REF!+#REF!+#REF!+Waldorfühing!E6+'Muud hariduskulud'!E6+Haridusüritused!E6</f>
        <v>#REF!</v>
      </c>
      <c r="F6" s="48" t="e">
        <f>#REF!+#REF!+#REF!+#REF!+#REF!+#REF!+#REF!+#REF!+#REF!+#REF!+#REF!+#REF!+Waldorfühing!F6+'Muud hariduskulud'!F6+Haridusüritused!F6</f>
        <v>#REF!</v>
      </c>
      <c r="G6" s="49"/>
      <c r="J6" s="201"/>
      <c r="K6" s="201"/>
      <c r="L6" s="201"/>
    </row>
    <row r="7" spans="1:12" x14ac:dyDescent="0.2">
      <c r="A7" s="11" t="s">
        <v>298</v>
      </c>
      <c r="B7" s="13" t="s">
        <v>299</v>
      </c>
      <c r="C7" s="47" t="e">
        <f>#REF!+#REF!+#REF!+#REF!+#REF!+#REF!+#REF!+#REF!+#REF!+#REF!+#REF!+#REF!+Waldorfühing!C7+'Muud hariduskulud'!C7+Haridusüritused!C7</f>
        <v>#REF!</v>
      </c>
      <c r="D7" s="47" t="e">
        <f>#REF!+#REF!+#REF!+#REF!+#REF!+#REF!+#REF!+#REF!+#REF!+#REF!+#REF!+#REF!+Waldorfühing!D7+'Muud hariduskulud'!D7+Haridusüritused!D7</f>
        <v>#REF!</v>
      </c>
      <c r="E7" s="47" t="e">
        <f>#REF!+#REF!+#REF!+#REF!+#REF!+#REF!+#REF!+#REF!+#REF!+#REF!+#REF!+#REF!+Waldorfühing!E7+'Muud hariduskulud'!E7+Haridusüritused!E7</f>
        <v>#REF!</v>
      </c>
      <c r="F7" s="47" t="e">
        <f>#REF!+#REF!+#REF!+#REF!+#REF!+#REF!+#REF!+#REF!+#REF!+#REF!+#REF!+#REF!+Waldorfühing!F7+'Muud hariduskulud'!F7+Haridusüritused!F7</f>
        <v>#REF!</v>
      </c>
      <c r="G7" s="15"/>
      <c r="J7" s="218"/>
      <c r="K7" s="218"/>
      <c r="L7" s="218"/>
    </row>
    <row r="8" spans="1:12" x14ac:dyDescent="0.2">
      <c r="A8" s="16" t="s">
        <v>300</v>
      </c>
      <c r="B8" s="17" t="s">
        <v>301</v>
      </c>
      <c r="C8" s="72" t="e">
        <f>#REF!+#REF!+#REF!+#REF!+#REF!+#REF!+#REF!+#REF!+#REF!+#REF!+#REF!+#REF!+Waldorfühing!C8+'Muud hariduskulud'!C8+Haridusüritused!C8</f>
        <v>#REF!</v>
      </c>
      <c r="D8" s="72" t="e">
        <f>#REF!+#REF!+#REF!+#REF!+#REF!+#REF!+#REF!+#REF!+#REF!+#REF!+#REF!+#REF!+Waldorfühing!D8+'Muud hariduskulud'!D8+Haridusüritused!D8</f>
        <v>#REF!</v>
      </c>
      <c r="E8" s="72" t="e">
        <f>#REF!+#REF!+#REF!+#REF!+#REF!+#REF!+#REF!+#REF!+#REF!+#REF!+#REF!+#REF!+Waldorfühing!E8+'Muud hariduskulud'!E8+Haridusüritused!E8</f>
        <v>#REF!</v>
      </c>
      <c r="F8" s="72" t="e">
        <f>#REF!+#REF!+#REF!+#REF!+#REF!+#REF!+#REF!+#REF!+#REF!+#REF!+#REF!+#REF!+Waldorfühing!F8+'Muud hariduskulud'!F8+Haridusüritused!F8</f>
        <v>#REF!</v>
      </c>
      <c r="G8" s="56"/>
      <c r="J8" s="201"/>
      <c r="K8" s="201"/>
      <c r="L8" s="201"/>
    </row>
    <row r="9" spans="1:12" x14ac:dyDescent="0.2">
      <c r="A9" s="16" t="s">
        <v>302</v>
      </c>
      <c r="B9" s="17" t="s">
        <v>303</v>
      </c>
      <c r="C9" s="72" t="e">
        <f>#REF!+#REF!+#REF!+#REF!+#REF!+#REF!+#REF!+#REF!+#REF!+#REF!+#REF!+#REF!+Waldorfühing!C9+'Muud hariduskulud'!C9+Haridusüritused!C9</f>
        <v>#REF!</v>
      </c>
      <c r="D9" s="72" t="e">
        <f>#REF!+#REF!+#REF!+#REF!+#REF!+#REF!+#REF!+#REF!+#REF!+#REF!+#REF!+#REF!+Waldorfühing!D9+'Muud hariduskulud'!D9+Haridusüritused!D9</f>
        <v>#REF!</v>
      </c>
      <c r="E9" s="72" t="e">
        <f>#REF!+#REF!+#REF!+#REF!+#REF!+#REF!+#REF!+#REF!+#REF!+#REF!+#REF!+#REF!+Waldorfühing!E9+'Muud hariduskulud'!E9+Haridusüritused!E9</f>
        <v>#REF!</v>
      </c>
      <c r="F9" s="72" t="e">
        <f>#REF!+#REF!+#REF!+#REF!+#REF!+#REF!+#REF!+#REF!+#REF!+#REF!+#REF!+#REF!+Waldorfühing!F9+'Muud hariduskulud'!F9+Haridusüritused!F9</f>
        <v>#REF!</v>
      </c>
      <c r="G9" s="56"/>
      <c r="J9" s="201"/>
      <c r="K9" s="201"/>
      <c r="L9" s="201"/>
    </row>
    <row r="10" spans="1:12" x14ac:dyDescent="0.2">
      <c r="A10" s="16" t="s">
        <v>304</v>
      </c>
      <c r="B10" s="17" t="s">
        <v>270</v>
      </c>
      <c r="C10" s="72" t="e">
        <f>#REF!+#REF!+#REF!+#REF!+#REF!+#REF!+#REF!+#REF!+#REF!+#REF!+#REF!+#REF!+Waldorfühing!C10+'Muud hariduskulud'!C10+Haridusüritused!C10</f>
        <v>#REF!</v>
      </c>
      <c r="D10" s="72" t="e">
        <f>#REF!+#REF!+#REF!+#REF!+#REF!+#REF!+#REF!+#REF!+#REF!+#REF!+#REF!+#REF!+Waldorfühing!D10+'Muud hariduskulud'!D10+Haridusüritused!D10</f>
        <v>#REF!</v>
      </c>
      <c r="E10" s="72" t="e">
        <f>#REF!+#REF!+#REF!+#REF!+#REF!+#REF!+#REF!+#REF!+#REF!+#REF!+#REF!+#REF!+Waldorfühing!E10+'Muud hariduskulud'!E10+Haridusüritused!E10</f>
        <v>#REF!</v>
      </c>
      <c r="F10" s="72" t="e">
        <f>#REF!+#REF!+#REF!+#REF!+#REF!+#REF!+#REF!+#REF!+#REF!+#REF!+#REF!+#REF!+Waldorfühing!F10+'Muud hariduskulud'!F10+Haridusüritused!F10</f>
        <v>#REF!</v>
      </c>
      <c r="G10" s="56"/>
      <c r="J10" s="201"/>
      <c r="K10" s="201"/>
      <c r="L10" s="201"/>
    </row>
    <row r="11" spans="1:12" x14ac:dyDescent="0.2">
      <c r="A11" s="16" t="s">
        <v>306</v>
      </c>
      <c r="B11" s="17" t="s">
        <v>307</v>
      </c>
      <c r="C11" s="72" t="e">
        <f>#REF!+#REF!+#REF!+#REF!+#REF!+#REF!+#REF!+#REF!+#REF!+#REF!+#REF!+#REF!+Waldorfühing!C11+'Muud hariduskulud'!C11+Haridusüritused!C11</f>
        <v>#REF!</v>
      </c>
      <c r="D11" s="72" t="e">
        <f>#REF!+#REF!+#REF!+#REF!+#REF!+#REF!+#REF!+#REF!+#REF!+#REF!+#REF!+#REF!+Waldorfühing!D11+'Muud hariduskulud'!D11+Haridusüritused!D11</f>
        <v>#REF!</v>
      </c>
      <c r="E11" s="72" t="e">
        <f>#REF!+#REF!+#REF!+#REF!+#REF!+#REF!+#REF!+#REF!+#REF!+#REF!+#REF!+#REF!+Waldorfühing!E11+'Muud hariduskulud'!E11+Haridusüritused!E11</f>
        <v>#REF!</v>
      </c>
      <c r="F11" s="72" t="e">
        <f>#REF!+#REF!+#REF!+#REF!+#REF!+#REF!+#REF!+#REF!+#REF!+#REF!+#REF!+#REF!+Waldorfühing!F11+'Muud hariduskulud'!F11+Haridusüritused!F11</f>
        <v>#REF!</v>
      </c>
      <c r="G11" s="56"/>
      <c r="J11" s="201"/>
      <c r="K11" s="201"/>
      <c r="L11" s="201"/>
    </row>
    <row r="12" spans="1:12" x14ac:dyDescent="0.2">
      <c r="A12" s="11" t="s">
        <v>308</v>
      </c>
      <c r="B12" s="12" t="s">
        <v>309</v>
      </c>
      <c r="C12" s="47" t="e">
        <f>#REF!+#REF!+#REF!+#REF!+#REF!+#REF!+#REF!+#REF!+#REF!+#REF!+#REF!+#REF!+Waldorfühing!C12+'Muud hariduskulud'!C12+Haridusüritused!C12</f>
        <v>#REF!</v>
      </c>
      <c r="D12" s="47" t="e">
        <f>#REF!+#REF!+#REF!+#REF!+#REF!+#REF!+#REF!+#REF!+#REF!+#REF!+#REF!+#REF!+Waldorfühing!D12+'Muud hariduskulud'!D12+Haridusüritused!D12</f>
        <v>#REF!</v>
      </c>
      <c r="E12" s="47" t="e">
        <f>#REF!+#REF!+#REF!+#REF!+#REF!+#REF!+#REF!+#REF!+#REF!+#REF!+#REF!+#REF!+Waldorfühing!E12+'Muud hariduskulud'!E12+Haridusüritused!E12</f>
        <v>#REF!</v>
      </c>
      <c r="F12" s="47" t="e">
        <f>#REF!+#REF!+#REF!+#REF!+#REF!+#REF!+#REF!+#REF!+#REF!+#REF!+#REF!+#REF!+Waldorfühing!F12+'Muud hariduskulud'!F12+Haridusüritused!F12</f>
        <v>#REF!</v>
      </c>
      <c r="G12" s="57"/>
      <c r="J12" s="218"/>
      <c r="K12" s="218"/>
      <c r="L12" s="218"/>
    </row>
    <row r="13" spans="1:12" x14ac:dyDescent="0.2">
      <c r="A13" s="21" t="s">
        <v>310</v>
      </c>
      <c r="B13" s="12" t="s">
        <v>200</v>
      </c>
      <c r="C13" s="47" t="e">
        <f>#REF!+#REF!+#REF!+#REF!+#REF!+#REF!+#REF!+#REF!+#REF!+#REF!+#REF!+#REF!+Waldorfühing!C13+'Muud hariduskulud'!C13+Haridusüritused!C13</f>
        <v>#REF!</v>
      </c>
      <c r="D13" s="47" t="e">
        <f>#REF!+#REF!+#REF!+#REF!+#REF!+#REF!+#REF!+#REF!+#REF!+#REF!+#REF!+#REF!+Waldorfühing!D13+'Muud hariduskulud'!D13+Haridusüritused!D13</f>
        <v>#REF!</v>
      </c>
      <c r="E13" s="47" t="e">
        <f>#REF!+#REF!+#REF!+#REF!+#REF!+#REF!+#REF!+#REF!+#REF!+#REF!+#REF!+#REF!+Waldorfühing!E13+'Muud hariduskulud'!E13+Haridusüritused!E13</f>
        <v>#REF!</v>
      </c>
      <c r="F13" s="47" t="e">
        <f>#REF!+#REF!+#REF!+#REF!+#REF!+#REF!+#REF!+#REF!+#REF!+#REF!+#REF!+#REF!+Waldorfühing!F13+'Muud hariduskulud'!F13+Haridusüritused!F13</f>
        <v>#REF!</v>
      </c>
      <c r="G13" s="57"/>
      <c r="J13" s="218"/>
      <c r="K13" s="218"/>
      <c r="L13" s="218"/>
    </row>
    <row r="14" spans="1:12" x14ac:dyDescent="0.2">
      <c r="A14" s="21" t="s">
        <v>311</v>
      </c>
      <c r="B14" s="12" t="s">
        <v>312</v>
      </c>
      <c r="C14" s="47" t="e">
        <f>#REF!+#REF!+#REF!+#REF!+#REF!+#REF!+#REF!+#REF!+#REF!+#REF!+#REF!+#REF!+Waldorfühing!C14+'Muud hariduskulud'!C14+Haridusüritused!C14</f>
        <v>#REF!</v>
      </c>
      <c r="D14" s="47" t="e">
        <f>#REF!+#REF!+#REF!+#REF!+#REF!+#REF!+#REF!+#REF!+#REF!+#REF!+#REF!+#REF!+Waldorfühing!D14+'Muud hariduskulud'!D14+Haridusüritused!D14</f>
        <v>#REF!</v>
      </c>
      <c r="E14" s="47" t="e">
        <f>#REF!+#REF!+#REF!+#REF!+#REF!+#REF!+#REF!+#REF!+#REF!+#REF!+#REF!+#REF!+Waldorfühing!E14+'Muud hariduskulud'!E14+Haridusüritused!E14</f>
        <v>#REF!</v>
      </c>
      <c r="F14" s="47" t="e">
        <f>#REF!+#REF!+#REF!+#REF!+#REF!+#REF!+#REF!+#REF!+#REF!+#REF!+#REF!+#REF!+Waldorfühing!F14+'Muud hariduskulud'!F14+Haridusüritused!F14</f>
        <v>#REF!</v>
      </c>
      <c r="G14" s="57"/>
      <c r="J14" s="218"/>
      <c r="K14" s="218"/>
      <c r="L14" s="218"/>
    </row>
    <row r="15" spans="1:12" x14ac:dyDescent="0.2">
      <c r="A15" s="21" t="s">
        <v>313</v>
      </c>
      <c r="B15" s="12" t="s">
        <v>314</v>
      </c>
      <c r="C15" s="47" t="e">
        <f>#REF!+#REF!+#REF!+#REF!+#REF!+#REF!+#REF!+#REF!+#REF!+#REF!+#REF!+#REF!+Waldorfühing!C15+'Muud hariduskulud'!C15+Haridusüritused!C15</f>
        <v>#REF!</v>
      </c>
      <c r="D15" s="47" t="e">
        <f>#REF!+#REF!+#REF!+#REF!+#REF!+#REF!+#REF!+#REF!+#REF!+#REF!+#REF!+#REF!+Waldorfühing!D15+'Muud hariduskulud'!D15+Haridusüritused!D15</f>
        <v>#REF!</v>
      </c>
      <c r="E15" s="47" t="e">
        <f>#REF!+#REF!+#REF!+#REF!+#REF!+#REF!+#REF!+#REF!+#REF!+#REF!+#REF!+#REF!+Waldorfühing!E15+'Muud hariduskulud'!E15+Haridusüritused!E15</f>
        <v>#REF!</v>
      </c>
      <c r="F15" s="47" t="e">
        <f>#REF!+#REF!+#REF!+#REF!+#REF!+#REF!+#REF!+#REF!+#REF!+#REF!+#REF!+#REF!+Waldorfühing!F15+'Muud hariduskulud'!F15+Haridusüritused!F15</f>
        <v>#REF!</v>
      </c>
      <c r="G15" s="57"/>
      <c r="J15" s="218"/>
      <c r="K15" s="218"/>
      <c r="L15" s="218"/>
    </row>
    <row r="16" spans="1:12" x14ac:dyDescent="0.2">
      <c r="A16" s="21" t="s">
        <v>315</v>
      </c>
      <c r="B16" s="12" t="s">
        <v>316</v>
      </c>
      <c r="C16" s="47" t="e">
        <f>#REF!+#REF!+#REF!+#REF!+#REF!+#REF!+#REF!+#REF!+#REF!+#REF!+#REF!+#REF!+Waldorfühing!C16+'Muud hariduskulud'!C16+Haridusüritused!C16</f>
        <v>#REF!</v>
      </c>
      <c r="D16" s="47" t="e">
        <f>#REF!+#REF!+#REF!+#REF!+#REF!+#REF!+#REF!+#REF!+#REF!+#REF!+#REF!+#REF!+Waldorfühing!D16+'Muud hariduskulud'!D16+Haridusüritused!D16</f>
        <v>#REF!</v>
      </c>
      <c r="E16" s="47" t="e">
        <f>#REF!+#REF!+#REF!+#REF!+#REF!+#REF!+#REF!+#REF!+#REF!+#REF!+#REF!+#REF!+Waldorfühing!E16+'Muud hariduskulud'!E16+Haridusüritused!E16</f>
        <v>#REF!</v>
      </c>
      <c r="F16" s="47" t="e">
        <f>#REF!+#REF!+#REF!+#REF!+#REF!+#REF!+#REF!+#REF!+#REF!+#REF!+#REF!+#REF!+Waldorfühing!F16+'Muud hariduskulud'!F16+Haridusüritused!F16</f>
        <v>#REF!</v>
      </c>
      <c r="G16" s="57"/>
      <c r="J16" s="218"/>
      <c r="K16" s="218"/>
      <c r="L16" s="218"/>
    </row>
    <row r="17" spans="1:12" x14ac:dyDescent="0.2">
      <c r="A17" s="11" t="s">
        <v>317</v>
      </c>
      <c r="B17" s="12" t="s">
        <v>318</v>
      </c>
      <c r="C17" s="47" t="e">
        <f>#REF!+#REF!+#REF!+#REF!+#REF!+#REF!+#REF!+#REF!+#REF!+#REF!+#REF!+#REF!+Waldorfühing!C17+'Muud hariduskulud'!C17+Haridusüritused!C17</f>
        <v>#REF!</v>
      </c>
      <c r="D17" s="47" t="e">
        <f>#REF!+#REF!+#REF!+#REF!+#REF!+#REF!+#REF!+#REF!+#REF!+#REF!+#REF!+#REF!+Waldorfühing!D17+'Muud hariduskulud'!D17+Haridusüritused!D17</f>
        <v>#REF!</v>
      </c>
      <c r="E17" s="47" t="e">
        <f>#REF!+#REF!+#REF!+#REF!+#REF!+#REF!+#REF!+#REF!+#REF!+#REF!+#REF!+#REF!+Waldorfühing!E17+'Muud hariduskulud'!E17+Haridusüritused!E17</f>
        <v>#REF!</v>
      </c>
      <c r="F17" s="20" t="e">
        <f>SUM(F18:F19)</f>
        <v>#REF!</v>
      </c>
      <c r="G17" s="20"/>
      <c r="J17" s="218"/>
      <c r="K17" s="218"/>
      <c r="L17" s="218"/>
    </row>
    <row r="18" spans="1:12" x14ac:dyDescent="0.2">
      <c r="A18" s="16" t="s">
        <v>319</v>
      </c>
      <c r="B18" s="17" t="s">
        <v>320</v>
      </c>
      <c r="C18" s="72" t="e">
        <f>#REF!+#REF!+#REF!+#REF!+#REF!+#REF!+#REF!+#REF!+#REF!+#REF!+#REF!+#REF!+Waldorfühing!C18+'Muud hariduskulud'!C18+Haridusüritused!C18</f>
        <v>#REF!</v>
      </c>
      <c r="D18" s="72" t="e">
        <f>#REF!+#REF!+#REF!+#REF!+#REF!+#REF!+#REF!+#REF!+#REF!+#REF!+#REF!+#REF!+Waldorfühing!D18+'Muud hariduskulud'!D18+Haridusüritused!D18</f>
        <v>#REF!</v>
      </c>
      <c r="E18" s="72" t="e">
        <f>#REF!+#REF!+#REF!+#REF!+#REF!+#REF!+#REF!+#REF!+#REF!+#REF!+#REF!+#REF!+Waldorfühing!E18+'Muud hariduskulud'!E18+Haridusüritused!E18</f>
        <v>#REF!</v>
      </c>
      <c r="F18" s="18" t="e">
        <f>F8*33%</f>
        <v>#REF!</v>
      </c>
      <c r="G18" s="18"/>
      <c r="J18" s="201"/>
      <c r="K18" s="201"/>
      <c r="L18" s="201"/>
    </row>
    <row r="19" spans="1:12" x14ac:dyDescent="0.2">
      <c r="A19" s="16" t="s">
        <v>321</v>
      </c>
      <c r="B19" s="17" t="s">
        <v>322</v>
      </c>
      <c r="C19" s="72" t="e">
        <f>#REF!+#REF!+#REF!+#REF!+#REF!+#REF!+#REF!+#REF!+#REF!+#REF!+#REF!+#REF!+Waldorfühing!C19+'Muud hariduskulud'!C19+Haridusüritused!C19</f>
        <v>#REF!</v>
      </c>
      <c r="D19" s="72" t="e">
        <f>#REF!+#REF!+#REF!+#REF!+#REF!+#REF!+#REF!+#REF!+#REF!+#REF!+#REF!+#REF!+Waldorfühing!D19+'Muud hariduskulud'!D19+Haridusüritused!D19</f>
        <v>#REF!</v>
      </c>
      <c r="E19" s="72" t="e">
        <f>#REF!+#REF!+#REF!+#REF!+#REF!+#REF!+#REF!+#REF!+#REF!+#REF!+#REF!+#REF!+Waldorfühing!E19+'Muud hariduskulud'!E19+Haridusüritused!E19</f>
        <v>#REF!</v>
      </c>
      <c r="F19" s="18" t="e">
        <f>(F9+F10+F11+F12)*33%</f>
        <v>#REF!</v>
      </c>
      <c r="G19" s="18"/>
      <c r="J19" s="201"/>
      <c r="K19" s="201"/>
      <c r="L19" s="201"/>
    </row>
    <row r="20" spans="1:12" x14ac:dyDescent="0.2">
      <c r="A20" s="11" t="s">
        <v>323</v>
      </c>
      <c r="B20" s="12" t="s">
        <v>324</v>
      </c>
      <c r="C20" s="47" t="e">
        <f>#REF!+#REF!+#REF!+#REF!+#REF!+#REF!+#REF!+#REF!+#REF!+#REF!+#REF!+#REF!+Waldorfühing!C20+'Muud hariduskulud'!C20+Haridusüritused!C20</f>
        <v>#REF!</v>
      </c>
      <c r="D20" s="47" t="e">
        <f>#REF!+#REF!+#REF!+#REF!+#REF!+#REF!+#REF!+#REF!+#REF!+#REF!+#REF!+#REF!+Waldorfühing!D20+'Muud hariduskulud'!D20+Haridusüritused!D20</f>
        <v>#REF!</v>
      </c>
      <c r="E20" s="47" t="e">
        <f>#REF!+#REF!+#REF!+#REF!+#REF!+#REF!+#REF!+#REF!+#REF!+#REF!+#REF!+#REF!+Waldorfühing!E20+'Muud hariduskulud'!E20+Haridusüritused!E20</f>
        <v>#REF!</v>
      </c>
      <c r="F20" s="20" t="e">
        <f>SUM(F21:F22)</f>
        <v>#REF!</v>
      </c>
      <c r="G20" s="20"/>
      <c r="J20" s="218"/>
      <c r="K20" s="218"/>
      <c r="L20" s="218"/>
    </row>
    <row r="21" spans="1:12" x14ac:dyDescent="0.2">
      <c r="A21" s="16" t="s">
        <v>325</v>
      </c>
      <c r="B21" s="17" t="s">
        <v>326</v>
      </c>
      <c r="C21" s="72" t="e">
        <f>#REF!+#REF!+#REF!+#REF!+#REF!+#REF!+#REF!+#REF!+#REF!+#REF!+#REF!+#REF!+Waldorfühing!C21+'Muud hariduskulud'!C21+Haridusüritused!C21</f>
        <v>#REF!</v>
      </c>
      <c r="D21" s="72" t="e">
        <f>#REF!+#REF!+#REF!+#REF!+#REF!+#REF!+#REF!+#REF!+#REF!+#REF!+#REF!+#REF!+Waldorfühing!D21+'Muud hariduskulud'!D21+Haridusüritused!D21</f>
        <v>#REF!</v>
      </c>
      <c r="E21" s="72" t="e">
        <f>#REF!+#REF!+#REF!+#REF!+#REF!+#REF!+#REF!+#REF!+#REF!+#REF!+#REF!+#REF!+Waldorfühing!E21+'Muud hariduskulud'!E21+Haridusüritused!E21</f>
        <v>#REF!</v>
      </c>
      <c r="F21" s="18" t="e">
        <f>F8*1.4%</f>
        <v>#REF!</v>
      </c>
      <c r="G21" s="18"/>
      <c r="J21" s="201"/>
      <c r="K21" s="201"/>
      <c r="L21" s="201"/>
    </row>
    <row r="22" spans="1:12" x14ac:dyDescent="0.2">
      <c r="A22" s="16" t="s">
        <v>327</v>
      </c>
      <c r="B22" s="17" t="s">
        <v>328</v>
      </c>
      <c r="C22" s="72" t="e">
        <f>#REF!+#REF!+#REF!+#REF!+#REF!+#REF!+#REF!+#REF!+#REF!+#REF!+#REF!+#REF!+Waldorfühing!C22+'Muud hariduskulud'!C22+Haridusüritused!C22</f>
        <v>#REF!</v>
      </c>
      <c r="D22" s="72" t="e">
        <f>#REF!+#REF!+#REF!+#REF!+#REF!+#REF!+#REF!+#REF!+#REF!+#REF!+#REF!+#REF!+Waldorfühing!D22+'Muud hariduskulud'!D22+Haridusüritused!D22</f>
        <v>#REF!</v>
      </c>
      <c r="E22" s="72" t="e">
        <f>#REF!+#REF!+#REF!+#REF!+#REF!+#REF!+#REF!+#REF!+#REF!+#REF!+#REF!+#REF!+Waldorfühing!E22+'Muud hariduskulud'!E22+Haridusüritused!E22</f>
        <v>#REF!</v>
      </c>
      <c r="F22" s="18" t="e">
        <f>(F9+F10+F11+F12)*1.4%</f>
        <v>#REF!</v>
      </c>
      <c r="G22" s="18"/>
      <c r="J22" s="201"/>
      <c r="K22" s="201"/>
      <c r="L22" s="201"/>
    </row>
    <row r="23" spans="1:12" s="39" customFormat="1" x14ac:dyDescent="0.2">
      <c r="A23" s="45" t="s">
        <v>185</v>
      </c>
      <c r="B23" s="44" t="s">
        <v>184</v>
      </c>
      <c r="C23" s="48" t="e">
        <f>#REF!+#REF!+#REF!+#REF!+#REF!+#REF!+#REF!+#REF!+#REF!+#REF!+#REF!+#REF!+Waldorfühing!C23+'Muud hariduskulud'!C23+Haridusüritused!C23</f>
        <v>#REF!</v>
      </c>
      <c r="D23" s="48" t="e">
        <f>#REF!+#REF!+#REF!+#REF!+#REF!+#REF!+#REF!+#REF!+#REF!+#REF!+#REF!+#REF!+Waldorfühing!D23+'Muud hariduskulud'!D23+Haridusüritused!D23</f>
        <v>#REF!</v>
      </c>
      <c r="E23" s="48" t="e">
        <f>#REF!+#REF!+#REF!+#REF!+#REF!+#REF!+#REF!+#REF!+#REF!+#REF!+#REF!+#REF!+Waldorfühing!E23+'Muud hariduskulud'!E23+Haridusüritused!E23</f>
        <v>#REF!</v>
      </c>
      <c r="F23" s="48" t="e">
        <f>#REF!+#REF!+#REF!+#REF!+#REF!+#REF!+#REF!+#REF!+#REF!+#REF!+#REF!+#REF!+Waldorfühing!F23+'Muud hariduskulud'!F23+Haridusüritused!F23</f>
        <v>#REF!</v>
      </c>
      <c r="G23" s="49"/>
      <c r="J23" s="201"/>
      <c r="K23" s="201"/>
      <c r="L23" s="201"/>
    </row>
    <row r="24" spans="1:12" x14ac:dyDescent="0.2">
      <c r="A24" s="11" t="s">
        <v>329</v>
      </c>
      <c r="B24" s="12" t="s">
        <v>330</v>
      </c>
      <c r="C24" s="47" t="e">
        <f>#REF!+#REF!+#REF!+#REF!+#REF!+#REF!+#REF!+#REF!+#REF!+#REF!+#REF!+#REF!+Waldorfühing!C24+'Muud hariduskulud'!C24+Haridusüritused!C24</f>
        <v>#REF!</v>
      </c>
      <c r="D24" s="47" t="e">
        <f>#REF!+#REF!+#REF!+#REF!+#REF!+#REF!+#REF!+#REF!+#REF!+#REF!+#REF!+#REF!+Waldorfühing!D24+'Muud hariduskulud'!D24+Haridusüritused!D24</f>
        <v>#REF!</v>
      </c>
      <c r="E24" s="47" t="e">
        <f>#REF!+#REF!+#REF!+#REF!+#REF!+#REF!+#REF!+#REF!+#REF!+#REF!+#REF!+#REF!+Waldorfühing!E24+'Muud hariduskulud'!E24+Haridusüritused!E24</f>
        <v>#REF!</v>
      </c>
      <c r="F24" s="47" t="e">
        <f>#REF!+#REF!+#REF!+#REF!+#REF!+#REF!+#REF!+#REF!+#REF!+#REF!+#REF!+#REF!+Waldorfühing!F24+'Muud hariduskulud'!F24+Haridusüritused!F24</f>
        <v>#REF!</v>
      </c>
      <c r="G24" s="20"/>
      <c r="J24" s="218"/>
      <c r="K24" s="218"/>
      <c r="L24" s="218"/>
    </row>
    <row r="25" spans="1:12" x14ac:dyDescent="0.2">
      <c r="A25" s="16" t="s">
        <v>331</v>
      </c>
      <c r="B25" s="17" t="s">
        <v>332</v>
      </c>
      <c r="C25" s="72" t="e">
        <f>#REF!+#REF!+#REF!+#REF!+#REF!+#REF!+#REF!+#REF!+#REF!+#REF!+#REF!+#REF!+Waldorfühing!C25+'Muud hariduskulud'!C25+Haridusüritused!C25</f>
        <v>#REF!</v>
      </c>
      <c r="D25" s="72" t="e">
        <f>#REF!+#REF!+#REF!+#REF!+#REF!+#REF!+#REF!+#REF!+#REF!+#REF!+#REF!+#REF!+Waldorfühing!D25+'Muud hariduskulud'!D25+Haridusüritused!D25</f>
        <v>#REF!</v>
      </c>
      <c r="E25" s="72" t="e">
        <f>#REF!+#REF!+#REF!+#REF!+#REF!+#REF!+#REF!+#REF!+#REF!+#REF!+#REF!+#REF!+Waldorfühing!E25+'Muud hariduskulud'!E25+Haridusüritused!E25</f>
        <v>#REF!</v>
      </c>
      <c r="F25" s="72" t="e">
        <f>#REF!+#REF!+#REF!+#REF!+#REF!+#REF!+#REF!+#REF!+#REF!+#REF!+#REF!+#REF!+Waldorfühing!F25+'Muud hariduskulud'!F25+Haridusüritused!F25</f>
        <v>#REF!</v>
      </c>
      <c r="G25" s="56"/>
      <c r="J25" s="201"/>
      <c r="K25" s="201"/>
      <c r="L25" s="201"/>
    </row>
    <row r="26" spans="1:12" x14ac:dyDescent="0.2">
      <c r="A26" s="16" t="s">
        <v>333</v>
      </c>
      <c r="B26" s="17" t="s">
        <v>334</v>
      </c>
      <c r="C26" s="72" t="e">
        <f>#REF!+#REF!+#REF!+#REF!+#REF!+#REF!+#REF!+#REF!+#REF!+#REF!+#REF!+#REF!+Waldorfühing!C26+'Muud hariduskulud'!C26+Haridusüritused!C26</f>
        <v>#REF!</v>
      </c>
      <c r="D26" s="72" t="e">
        <f>#REF!+#REF!+#REF!+#REF!+#REF!+#REF!+#REF!+#REF!+#REF!+#REF!+#REF!+#REF!+Waldorfühing!D26+'Muud hariduskulud'!D26+Haridusüritused!D26</f>
        <v>#REF!</v>
      </c>
      <c r="E26" s="72" t="e">
        <f>#REF!+#REF!+#REF!+#REF!+#REF!+#REF!+#REF!+#REF!+#REF!+#REF!+#REF!+#REF!+Waldorfühing!E26+'Muud hariduskulud'!E26+Haridusüritused!E26</f>
        <v>#REF!</v>
      </c>
      <c r="F26" s="72" t="e">
        <f>#REF!+#REF!+#REF!+#REF!+#REF!+#REF!+#REF!+#REF!+#REF!+#REF!+#REF!+#REF!+Waldorfühing!F26+'Muud hariduskulud'!F26+Haridusüritused!F26</f>
        <v>#REF!</v>
      </c>
      <c r="G26" s="56"/>
      <c r="J26" s="201"/>
      <c r="K26" s="201"/>
      <c r="L26" s="201"/>
    </row>
    <row r="27" spans="1:12" x14ac:dyDescent="0.2">
      <c r="A27" s="16" t="s">
        <v>335</v>
      </c>
      <c r="B27" s="17" t="s">
        <v>336</v>
      </c>
      <c r="C27" s="72" t="e">
        <f>#REF!+#REF!+#REF!+#REF!+#REF!+#REF!+#REF!+#REF!+#REF!+#REF!+#REF!+#REF!+Waldorfühing!C27+'Muud hariduskulud'!C27+Haridusüritused!C27</f>
        <v>#REF!</v>
      </c>
      <c r="D27" s="72" t="e">
        <f>#REF!+#REF!+#REF!+#REF!+#REF!+#REF!+#REF!+#REF!+#REF!+#REF!+#REF!+#REF!+Waldorfühing!D27+'Muud hariduskulud'!D27+Haridusüritused!D27</f>
        <v>#REF!</v>
      </c>
      <c r="E27" s="72" t="e">
        <f>#REF!+#REF!+#REF!+#REF!+#REF!+#REF!+#REF!+#REF!+#REF!+#REF!+#REF!+#REF!+Waldorfühing!E27+'Muud hariduskulud'!E27+Haridusüritused!E27</f>
        <v>#REF!</v>
      </c>
      <c r="F27" s="72" t="e">
        <f>#REF!+#REF!+#REF!+#REF!+#REF!+#REF!+#REF!+#REF!+#REF!+#REF!+#REF!+#REF!+Waldorfühing!F27+'Muud hariduskulud'!F27+Haridusüritused!F27</f>
        <v>#REF!</v>
      </c>
      <c r="G27" s="56"/>
      <c r="J27" s="201"/>
      <c r="K27" s="201"/>
      <c r="L27" s="201"/>
    </row>
    <row r="28" spans="1:12" x14ac:dyDescent="0.2">
      <c r="A28" s="16" t="s">
        <v>337</v>
      </c>
      <c r="B28" s="17" t="s">
        <v>338</v>
      </c>
      <c r="C28" s="72" t="e">
        <f>#REF!+#REF!+#REF!+#REF!+#REF!+#REF!+#REF!+#REF!+#REF!+#REF!+#REF!+#REF!+Waldorfühing!C28+'Muud hariduskulud'!C28+Haridusüritused!C28</f>
        <v>#REF!</v>
      </c>
      <c r="D28" s="72" t="e">
        <f>#REF!+#REF!+#REF!+#REF!+#REF!+#REF!+#REF!+#REF!+#REF!+#REF!+#REF!+#REF!+Waldorfühing!D28+'Muud hariduskulud'!D28+Haridusüritused!D28</f>
        <v>#REF!</v>
      </c>
      <c r="E28" s="72" t="e">
        <f>#REF!+#REF!+#REF!+#REF!+#REF!+#REF!+#REF!+#REF!+#REF!+#REF!+#REF!+#REF!+Waldorfühing!E28+'Muud hariduskulud'!E28+Haridusüritused!E28</f>
        <v>#REF!</v>
      </c>
      <c r="F28" s="72" t="e">
        <f>#REF!+#REF!+#REF!+#REF!+#REF!+#REF!+#REF!+#REF!+#REF!+#REF!+#REF!+#REF!+Waldorfühing!F28+'Muud hariduskulud'!F28+Haridusüritused!F28</f>
        <v>#REF!</v>
      </c>
      <c r="G28" s="56"/>
      <c r="J28" s="201"/>
      <c r="K28" s="201"/>
      <c r="L28" s="201"/>
    </row>
    <row r="29" spans="1:12" x14ac:dyDescent="0.2">
      <c r="A29" s="16" t="s">
        <v>339</v>
      </c>
      <c r="B29" s="17" t="s">
        <v>340</v>
      </c>
      <c r="C29" s="72" t="e">
        <f>#REF!+#REF!+#REF!+#REF!+#REF!+#REF!+#REF!+#REF!+#REF!+#REF!+#REF!+#REF!+Waldorfühing!C29+'Muud hariduskulud'!C29+Haridusüritused!C29</f>
        <v>#REF!</v>
      </c>
      <c r="D29" s="72" t="e">
        <f>#REF!+#REF!+#REF!+#REF!+#REF!+#REF!+#REF!+#REF!+#REF!+#REF!+#REF!+#REF!+Waldorfühing!D29+'Muud hariduskulud'!D29+Haridusüritused!D29</f>
        <v>#REF!</v>
      </c>
      <c r="E29" s="72" t="e">
        <f>#REF!+#REF!+#REF!+#REF!+#REF!+#REF!+#REF!+#REF!+#REF!+#REF!+#REF!+#REF!+Waldorfühing!E29+'Muud hariduskulud'!E29+Haridusüritused!E29</f>
        <v>#REF!</v>
      </c>
      <c r="F29" s="72" t="e">
        <f>#REF!+#REF!+#REF!+#REF!+#REF!+#REF!+#REF!+#REF!+#REF!+#REF!+#REF!+#REF!+Waldorfühing!F29+'Muud hariduskulud'!F29+Haridusüritused!F29</f>
        <v>#REF!</v>
      </c>
      <c r="G29" s="56"/>
      <c r="J29" s="201"/>
      <c r="K29" s="201"/>
      <c r="L29" s="201"/>
    </row>
    <row r="30" spans="1:12" x14ac:dyDescent="0.2">
      <c r="A30" s="16" t="s">
        <v>341</v>
      </c>
      <c r="B30" s="17" t="s">
        <v>342</v>
      </c>
      <c r="C30" s="72" t="e">
        <f>#REF!+#REF!+#REF!+#REF!+#REF!+#REF!+#REF!+#REF!+#REF!+#REF!+#REF!+#REF!+Waldorfühing!C30+'Muud hariduskulud'!C30+Haridusüritused!C30</f>
        <v>#REF!</v>
      </c>
      <c r="D30" s="72" t="e">
        <f>#REF!+#REF!+#REF!+#REF!+#REF!+#REF!+#REF!+#REF!+#REF!+#REF!+#REF!+#REF!+Waldorfühing!D30+'Muud hariduskulud'!D30+Haridusüritused!D30</f>
        <v>#REF!</v>
      </c>
      <c r="E30" s="72" t="e">
        <f>#REF!+#REF!+#REF!+#REF!+#REF!+#REF!+#REF!+#REF!+#REF!+#REF!+#REF!+#REF!+Waldorfühing!E30+'Muud hariduskulud'!E30+Haridusüritused!E30</f>
        <v>#REF!</v>
      </c>
      <c r="F30" s="72" t="e">
        <f>#REF!+#REF!+#REF!+#REF!+#REF!+#REF!+#REF!+#REF!+#REF!+#REF!+#REF!+#REF!+Waldorfühing!F30+'Muud hariduskulud'!F30+Haridusüritused!F30</f>
        <v>#REF!</v>
      </c>
      <c r="G30" s="56"/>
      <c r="J30" s="201"/>
      <c r="K30" s="201"/>
      <c r="L30" s="201"/>
    </row>
    <row r="31" spans="1:12" x14ac:dyDescent="0.2">
      <c r="A31" s="16" t="s">
        <v>343</v>
      </c>
      <c r="B31" s="17" t="s">
        <v>344</v>
      </c>
      <c r="C31" s="72" t="e">
        <f>#REF!+#REF!+#REF!+#REF!+#REF!+#REF!+#REF!+#REF!+#REF!+#REF!+#REF!+#REF!+Waldorfühing!C31+'Muud hariduskulud'!C31+Haridusüritused!C31</f>
        <v>#REF!</v>
      </c>
      <c r="D31" s="72" t="e">
        <f>#REF!+#REF!+#REF!+#REF!+#REF!+#REF!+#REF!+#REF!+#REF!+#REF!+#REF!+#REF!+Waldorfühing!D31+'Muud hariduskulud'!D31+Haridusüritused!D31</f>
        <v>#REF!</v>
      </c>
      <c r="E31" s="72" t="e">
        <f>#REF!+#REF!+#REF!+#REF!+#REF!+#REF!+#REF!+#REF!+#REF!+#REF!+#REF!+#REF!+Waldorfühing!E31+'Muud hariduskulud'!E31+Haridusüritused!E31</f>
        <v>#REF!</v>
      </c>
      <c r="F31" s="72" t="e">
        <f>#REF!+#REF!+#REF!+#REF!+#REF!+#REF!+#REF!+#REF!+#REF!+#REF!+#REF!+#REF!+Waldorfühing!F31+'Muud hariduskulud'!F31+Haridusüritused!F31</f>
        <v>#REF!</v>
      </c>
      <c r="G31" s="56"/>
      <c r="J31" s="201"/>
      <c r="K31" s="201"/>
      <c r="L31" s="201"/>
    </row>
    <row r="32" spans="1:12" x14ac:dyDescent="0.2">
      <c r="A32" s="16" t="s">
        <v>345</v>
      </c>
      <c r="B32" s="17" t="s">
        <v>346</v>
      </c>
      <c r="C32" s="72" t="e">
        <f>#REF!+#REF!+#REF!+#REF!+#REF!+#REF!+#REF!+#REF!+#REF!+#REF!+#REF!+#REF!+Waldorfühing!C32+'Muud hariduskulud'!C32+Haridusüritused!C32</f>
        <v>#REF!</v>
      </c>
      <c r="D32" s="72" t="e">
        <f>#REF!+#REF!+#REF!+#REF!+#REF!+#REF!+#REF!+#REF!+#REF!+#REF!+#REF!+#REF!+Waldorfühing!D32+'Muud hariduskulud'!D32+Haridusüritused!D32</f>
        <v>#REF!</v>
      </c>
      <c r="E32" s="72" t="e">
        <f>#REF!+#REF!+#REF!+#REF!+#REF!+#REF!+#REF!+#REF!+#REF!+#REF!+#REF!+#REF!+Waldorfühing!E32+'Muud hariduskulud'!E32+Haridusüritused!E32</f>
        <v>#REF!</v>
      </c>
      <c r="F32" s="72" t="e">
        <f>#REF!+#REF!+#REF!+#REF!+#REF!+#REF!+#REF!+#REF!+#REF!+#REF!+#REF!+#REF!+Waldorfühing!F32+'Muud hariduskulud'!F32+Haridusüritused!F32</f>
        <v>#REF!</v>
      </c>
      <c r="G32" s="56"/>
      <c r="J32" s="201"/>
      <c r="K32" s="201"/>
      <c r="L32" s="201"/>
    </row>
    <row r="33" spans="1:12" x14ac:dyDescent="0.2">
      <c r="A33" s="16" t="s">
        <v>347</v>
      </c>
      <c r="B33" s="17" t="s">
        <v>348</v>
      </c>
      <c r="C33" s="72" t="e">
        <f>#REF!+#REF!+#REF!+#REF!+#REF!+#REF!+#REF!+#REF!+#REF!+#REF!+#REF!+#REF!+Waldorfühing!C33+'Muud hariduskulud'!C33+Haridusüritused!C33</f>
        <v>#REF!</v>
      </c>
      <c r="D33" s="72" t="e">
        <f>#REF!+#REF!+#REF!+#REF!+#REF!+#REF!+#REF!+#REF!+#REF!+#REF!+#REF!+#REF!+Waldorfühing!D33+'Muud hariduskulud'!D33+Haridusüritused!D33</f>
        <v>#REF!</v>
      </c>
      <c r="E33" s="72" t="e">
        <f>#REF!+#REF!+#REF!+#REF!+#REF!+#REF!+#REF!+#REF!+#REF!+#REF!+#REF!+#REF!+Waldorfühing!E33+'Muud hariduskulud'!E33+Haridusüritused!E33</f>
        <v>#REF!</v>
      </c>
      <c r="F33" s="72" t="e">
        <f>#REF!+#REF!+#REF!+#REF!+#REF!+#REF!+#REF!+#REF!+#REF!+#REF!+#REF!+#REF!+Waldorfühing!F33+'Muud hariduskulud'!F33+Haridusüritused!F33</f>
        <v>#REF!</v>
      </c>
      <c r="G33" s="56"/>
      <c r="J33" s="201"/>
      <c r="K33" s="201"/>
      <c r="L33" s="201"/>
    </row>
    <row r="34" spans="1:12" x14ac:dyDescent="0.2">
      <c r="A34" s="11" t="s">
        <v>349</v>
      </c>
      <c r="B34" s="12" t="s">
        <v>350</v>
      </c>
      <c r="C34" s="47" t="e">
        <f>#REF!+#REF!+#REF!+#REF!+#REF!+#REF!+#REF!+#REF!+#REF!+#REF!+#REF!+#REF!+Waldorfühing!C34+'Muud hariduskulud'!C34+Haridusüritused!C34</f>
        <v>#REF!</v>
      </c>
      <c r="D34" s="47" t="e">
        <f>#REF!+#REF!+#REF!+#REF!+#REF!+#REF!+#REF!+#REF!+#REF!+#REF!+#REF!+#REF!+Waldorfühing!D34+'Muud hariduskulud'!D34+Haridusüritused!D34</f>
        <v>#REF!</v>
      </c>
      <c r="E34" s="47" t="e">
        <f>#REF!+#REF!+#REF!+#REF!+#REF!+#REF!+#REF!+#REF!+#REF!+#REF!+#REF!+#REF!+Waldorfühing!E34+'Muud hariduskulud'!E34+Haridusüritused!E34</f>
        <v>#REF!</v>
      </c>
      <c r="F34" s="47" t="e">
        <f>#REF!+#REF!+#REF!+#REF!+#REF!+#REF!+#REF!+#REF!+#REF!+#REF!+#REF!+#REF!+Waldorfühing!F34+'Muud hariduskulud'!F34+Haridusüritused!F34</f>
        <v>#REF!</v>
      </c>
      <c r="G34" s="20"/>
      <c r="J34" s="218"/>
      <c r="K34" s="218"/>
      <c r="L34" s="218"/>
    </row>
    <row r="35" spans="1:12" x14ac:dyDescent="0.2">
      <c r="A35" s="16" t="s">
        <v>351</v>
      </c>
      <c r="B35" s="17" t="s">
        <v>352</v>
      </c>
      <c r="C35" s="72" t="e">
        <f>#REF!+#REF!+#REF!+#REF!+#REF!+#REF!+#REF!+#REF!+#REF!+#REF!+#REF!+#REF!+Waldorfühing!C35+'Muud hariduskulud'!C35+Haridusüritused!C35</f>
        <v>#REF!</v>
      </c>
      <c r="D35" s="72" t="e">
        <f>#REF!+#REF!+#REF!+#REF!+#REF!+#REF!+#REF!+#REF!+#REF!+#REF!+#REF!+#REF!+Waldorfühing!D35+'Muud hariduskulud'!D35+Haridusüritused!D35</f>
        <v>#REF!</v>
      </c>
      <c r="E35" s="72" t="e">
        <f>#REF!+#REF!+#REF!+#REF!+#REF!+#REF!+#REF!+#REF!+#REF!+#REF!+#REF!+#REF!+Waldorfühing!E35+'Muud hariduskulud'!E35+Haridusüritused!E35</f>
        <v>#REF!</v>
      </c>
      <c r="F35" s="72" t="e">
        <f>#REF!+#REF!+#REF!+#REF!+#REF!+#REF!+#REF!+#REF!+#REF!+#REF!+#REF!+#REF!+Waldorfühing!F35+'Muud hariduskulud'!F35+Haridusüritused!F35</f>
        <v>#REF!</v>
      </c>
      <c r="G35" s="51"/>
      <c r="J35" s="201"/>
      <c r="K35" s="201"/>
      <c r="L35" s="201"/>
    </row>
    <row r="36" spans="1:12" x14ac:dyDescent="0.2">
      <c r="A36" s="16" t="s">
        <v>353</v>
      </c>
      <c r="B36" s="17" t="s">
        <v>354</v>
      </c>
      <c r="C36" s="72" t="e">
        <f>#REF!+#REF!+#REF!+#REF!+#REF!+#REF!+#REF!+#REF!+#REF!+#REF!+#REF!+#REF!+Waldorfühing!C36+'Muud hariduskulud'!C36+Haridusüritused!C36</f>
        <v>#REF!</v>
      </c>
      <c r="D36" s="72" t="e">
        <f>#REF!+#REF!+#REF!+#REF!+#REF!+#REF!+#REF!+#REF!+#REF!+#REF!+#REF!+#REF!+Waldorfühing!D36+'Muud hariduskulud'!D36+Haridusüritused!D36</f>
        <v>#REF!</v>
      </c>
      <c r="E36" s="72" t="e">
        <f>#REF!+#REF!+#REF!+#REF!+#REF!+#REF!+#REF!+#REF!+#REF!+#REF!+#REF!+#REF!+Waldorfühing!E36+'Muud hariduskulud'!E36+Haridusüritused!E36</f>
        <v>#REF!</v>
      </c>
      <c r="F36" s="72" t="e">
        <f>#REF!+#REF!+#REF!+#REF!+#REF!+#REF!+#REF!+#REF!+#REF!+#REF!+#REF!+#REF!+Waldorfühing!F36+'Muud hariduskulud'!F36+Haridusüritused!F36</f>
        <v>#REF!</v>
      </c>
      <c r="G36" s="51"/>
      <c r="J36" s="201"/>
      <c r="K36" s="201"/>
      <c r="L36" s="201"/>
    </row>
    <row r="37" spans="1:12" x14ac:dyDescent="0.2">
      <c r="A37" s="11" t="s">
        <v>355</v>
      </c>
      <c r="B37" s="12" t="s">
        <v>356</v>
      </c>
      <c r="C37" s="47" t="e">
        <f>#REF!+#REF!+#REF!+#REF!+#REF!+#REF!+#REF!+#REF!+#REF!+#REF!+#REF!+#REF!+Waldorfühing!C37+'Muud hariduskulud'!C37+Haridusüritused!C37</f>
        <v>#REF!</v>
      </c>
      <c r="D37" s="47" t="e">
        <f>#REF!+#REF!+#REF!+#REF!+#REF!+#REF!+#REF!+#REF!+#REF!+#REF!+#REF!+#REF!+Waldorfühing!D37+'Muud hariduskulud'!D37+Haridusüritused!D37</f>
        <v>#REF!</v>
      </c>
      <c r="E37" s="47" t="e">
        <f>#REF!+#REF!+#REF!+#REF!+#REF!+#REF!+#REF!+#REF!+#REF!+#REF!+#REF!+#REF!+Waldorfühing!E37+'Muud hariduskulud'!E37+Haridusüritused!E37</f>
        <v>#REF!</v>
      </c>
      <c r="F37" s="20" t="e">
        <f>SUM(F38:F40)</f>
        <v>#REF!</v>
      </c>
      <c r="G37" s="20"/>
      <c r="J37" s="218"/>
      <c r="K37" s="218"/>
      <c r="L37" s="218"/>
    </row>
    <row r="38" spans="1:12" x14ac:dyDescent="0.2">
      <c r="A38" s="16" t="s">
        <v>357</v>
      </c>
      <c r="B38" s="17" t="s">
        <v>358</v>
      </c>
      <c r="C38" s="72" t="e">
        <f>#REF!+#REF!+#REF!+#REF!+#REF!+#REF!+#REF!+#REF!+#REF!+#REF!+#REF!+#REF!+Waldorfühing!C38+'Muud hariduskulud'!C38+Haridusüritused!C38</f>
        <v>#REF!</v>
      </c>
      <c r="D38" s="72" t="e">
        <f>#REF!+#REF!+#REF!+#REF!+#REF!+#REF!+#REF!+#REF!+#REF!+#REF!+#REF!+#REF!+Waldorfühing!D38+'Muud hariduskulud'!D38+Haridusüritused!D38</f>
        <v>#REF!</v>
      </c>
      <c r="E38" s="72" t="e">
        <f>#REF!+#REF!+#REF!+#REF!+#REF!+#REF!+#REF!+#REF!+#REF!+#REF!+#REF!+#REF!+Waldorfühing!E38+'Muud hariduskulud'!E38+Haridusüritused!E38</f>
        <v>#REF!</v>
      </c>
      <c r="F38" s="72" t="e">
        <f>#REF!+#REF!+#REF!+#REF!+#REF!+#REF!+#REF!+#REF!+#REF!+#REF!+#REF!+#REF!+Waldorfühing!F38+'Muud hariduskulud'!F38+Haridusüritused!F38</f>
        <v>#REF!</v>
      </c>
      <c r="G38" s="51"/>
      <c r="J38" s="201"/>
      <c r="K38" s="201"/>
      <c r="L38" s="201"/>
    </row>
    <row r="39" spans="1:12" x14ac:dyDescent="0.2">
      <c r="A39" s="16" t="s">
        <v>359</v>
      </c>
      <c r="B39" s="17" t="s">
        <v>360</v>
      </c>
      <c r="C39" s="72" t="e">
        <f>#REF!+#REF!+#REF!+#REF!+#REF!+#REF!+#REF!+#REF!+#REF!+#REF!+#REF!+#REF!+Waldorfühing!C39+'Muud hariduskulud'!C39+Haridusüritused!C39</f>
        <v>#REF!</v>
      </c>
      <c r="D39" s="72" t="e">
        <f>#REF!+#REF!+#REF!+#REF!+#REF!+#REF!+#REF!+#REF!+#REF!+#REF!+#REF!+#REF!+Waldorfühing!D39+'Muud hariduskulud'!D39+Haridusüritused!D39</f>
        <v>#REF!</v>
      </c>
      <c r="E39" s="72" t="e">
        <f>#REF!+#REF!+#REF!+#REF!+#REF!+#REF!+#REF!+#REF!+#REF!+#REF!+#REF!+#REF!+Waldorfühing!E39+'Muud hariduskulud'!E39+Haridusüritused!E39</f>
        <v>#REF!</v>
      </c>
      <c r="F39" s="72" t="e">
        <f>#REF!+#REF!+#REF!+#REF!+#REF!+#REF!+#REF!+#REF!+#REF!+#REF!+#REF!+#REF!+Waldorfühing!F39+'Muud hariduskulud'!F39+Haridusüritused!F39</f>
        <v>#REF!</v>
      </c>
      <c r="G39" s="51"/>
      <c r="J39" s="201"/>
      <c r="K39" s="201"/>
      <c r="L39" s="201"/>
    </row>
    <row r="40" spans="1:12" x14ac:dyDescent="0.2">
      <c r="A40" s="16" t="s">
        <v>361</v>
      </c>
      <c r="B40" s="17" t="s">
        <v>362</v>
      </c>
      <c r="C40" s="72" t="e">
        <f>#REF!+#REF!+#REF!+#REF!+#REF!+#REF!+#REF!+#REF!+#REF!+#REF!+#REF!+#REF!+Waldorfühing!C40+'Muud hariduskulud'!C40+Haridusüritused!C40</f>
        <v>#REF!</v>
      </c>
      <c r="D40" s="72" t="e">
        <f>#REF!+#REF!+#REF!+#REF!+#REF!+#REF!+#REF!+#REF!+#REF!+#REF!+#REF!+#REF!+Waldorfühing!D40+'Muud hariduskulud'!D40+Haridusüritused!D40</f>
        <v>#REF!</v>
      </c>
      <c r="E40" s="72" t="e">
        <f>#REF!+#REF!+#REF!+#REF!+#REF!+#REF!+#REF!+#REF!+#REF!+#REF!+#REF!+#REF!+Waldorfühing!E40+'Muud hariduskulud'!E40+Haridusüritused!E40</f>
        <v>#REF!</v>
      </c>
      <c r="F40" s="72" t="e">
        <f>#REF!+#REF!+#REF!+#REF!+#REF!+#REF!+#REF!+#REF!+#REF!+#REF!+#REF!+#REF!+Waldorfühing!F40+'Muud hariduskulud'!F40+Haridusüritused!F40</f>
        <v>#REF!</v>
      </c>
      <c r="G40" s="51"/>
      <c r="J40" s="201"/>
      <c r="K40" s="201"/>
      <c r="L40" s="201"/>
    </row>
    <row r="41" spans="1:12" x14ac:dyDescent="0.2">
      <c r="A41" s="11" t="s">
        <v>363</v>
      </c>
      <c r="B41" s="12" t="s">
        <v>364</v>
      </c>
      <c r="C41" s="47" t="e">
        <f>#REF!+#REF!+#REF!+#REF!+#REF!+#REF!+#REF!+#REF!+#REF!+#REF!+#REF!+#REF!+Waldorfühing!C41+'Muud hariduskulud'!C41+Haridusüritused!C41</f>
        <v>#REF!</v>
      </c>
      <c r="D41" s="47" t="e">
        <f>#REF!+#REF!+#REF!+#REF!+#REF!+#REF!+#REF!+#REF!+#REF!+#REF!+#REF!+#REF!+Waldorfühing!D41+'Muud hariduskulud'!D41+Haridusüritused!D41</f>
        <v>#REF!</v>
      </c>
      <c r="E41" s="47" t="e">
        <f>#REF!+#REF!+#REF!+#REF!+#REF!+#REF!+#REF!+#REF!+#REF!+#REF!+#REF!+#REF!+Waldorfühing!E41+'Muud hariduskulud'!E41+Haridusüritused!E41</f>
        <v>#REF!</v>
      </c>
      <c r="F41" s="47" t="e">
        <f>#REF!+#REF!+#REF!+#REF!+#REF!+#REF!+#REF!+#REF!+#REF!+#REF!+#REF!+#REF!+Waldorfühing!F41+'Muud hariduskulud'!F41+Haridusüritused!F41</f>
        <v>#REF!</v>
      </c>
      <c r="G41" s="20"/>
      <c r="J41" s="218"/>
      <c r="K41" s="218"/>
      <c r="L41" s="218"/>
    </row>
    <row r="42" spans="1:12" x14ac:dyDescent="0.2">
      <c r="A42" s="235" t="s">
        <v>218</v>
      </c>
      <c r="B42" s="236" t="s">
        <v>219</v>
      </c>
      <c r="C42" s="72" t="e">
        <f>#REF!+#REF!+#REF!+#REF!+#REF!+#REF!+#REF!+#REF!+#REF!+#REF!+#REF!+#REF!+Waldorfühing!C42+'Muud hariduskulud'!C42+Haridusüritused!C42</f>
        <v>#REF!</v>
      </c>
      <c r="D42" s="72" t="e">
        <f>#REF!+#REF!+#REF!+#REF!+#REF!+#REF!+#REF!+#REF!+#REF!+#REF!+#REF!+#REF!+Waldorfühing!D42+'Muud hariduskulud'!D42+Haridusüritused!D42</f>
        <v>#REF!</v>
      </c>
      <c r="E42" s="72" t="e">
        <f>#REF!+#REF!+#REF!+#REF!+#REF!+#REF!+#REF!+#REF!+#REF!+#REF!+#REF!+#REF!+Waldorfühing!E42+'Muud hariduskulud'!E42+Haridusüritused!E42</f>
        <v>#REF!</v>
      </c>
      <c r="F42" s="72" t="e">
        <f>#REF!+#REF!+#REF!+#REF!+#REF!+#REF!+#REF!+#REF!+#REF!+#REF!+#REF!+#REF!+Waldorfühing!F42+'Muud hariduskulud'!F42+Haridusüritused!F42</f>
        <v>#REF!</v>
      </c>
      <c r="G42" s="23"/>
      <c r="J42" s="201"/>
      <c r="K42" s="201"/>
      <c r="L42" s="201"/>
    </row>
    <row r="43" spans="1:12" x14ac:dyDescent="0.2">
      <c r="A43" s="16" t="s">
        <v>365</v>
      </c>
      <c r="B43" s="17" t="s">
        <v>366</v>
      </c>
      <c r="C43" s="72" t="e">
        <f>#REF!+#REF!+#REF!+#REF!+#REF!+#REF!+#REF!+#REF!+#REF!+#REF!+#REF!+#REF!+Waldorfühing!C43+'Muud hariduskulud'!C43+Haridusüritused!C43</f>
        <v>#REF!</v>
      </c>
      <c r="D43" s="72" t="e">
        <f>#REF!+#REF!+#REF!+#REF!+#REF!+#REF!+#REF!+#REF!+#REF!+#REF!+#REF!+#REF!+Waldorfühing!D43+'Muud hariduskulud'!D43+Haridusüritused!D43</f>
        <v>#REF!</v>
      </c>
      <c r="E43" s="72" t="e">
        <f>#REF!+#REF!+#REF!+#REF!+#REF!+#REF!+#REF!+#REF!+#REF!+#REF!+#REF!+#REF!+Waldorfühing!E43+'Muud hariduskulud'!E43+Haridusüritused!E43</f>
        <v>#REF!</v>
      </c>
      <c r="F43" s="72" t="e">
        <f>#REF!+#REF!+#REF!+#REF!+#REF!+#REF!+#REF!+#REF!+#REF!+#REF!+#REF!+#REF!+Waldorfühing!F43+'Muud hariduskulud'!F43+Haridusüritused!F43</f>
        <v>#REF!</v>
      </c>
      <c r="G43" s="56"/>
      <c r="J43" s="201"/>
      <c r="K43" s="201"/>
      <c r="L43" s="201"/>
    </row>
    <row r="44" spans="1:12" x14ac:dyDescent="0.2">
      <c r="A44" s="16" t="s">
        <v>367</v>
      </c>
      <c r="B44" s="17" t="s">
        <v>2</v>
      </c>
      <c r="C44" s="72" t="e">
        <f>#REF!+#REF!+#REF!+#REF!+#REF!+#REF!+#REF!+#REF!+#REF!+#REF!+#REF!+#REF!+Waldorfühing!C43+'Muud hariduskulud'!C44+Haridusüritused!C44</f>
        <v>#REF!</v>
      </c>
      <c r="D44" s="72" t="e">
        <f>#REF!+#REF!+#REF!+#REF!+#REF!+#REF!+#REF!+#REF!+#REF!+#REF!+#REF!+#REF!+Waldorfühing!D43+'Muud hariduskulud'!D44+Haridusüritused!D44</f>
        <v>#REF!</v>
      </c>
      <c r="E44" s="72" t="e">
        <f>#REF!+#REF!+#REF!+#REF!+#REF!+#REF!+#REF!+#REF!+#REF!+#REF!+#REF!+#REF!+Waldorfühing!E43+'Muud hariduskulud'!E44+Haridusüritused!E44</f>
        <v>#REF!</v>
      </c>
      <c r="F44" s="72" t="e">
        <f>#REF!+#REF!+#REF!+#REF!+#REF!+#REF!+#REF!+#REF!+#REF!+#REF!+#REF!+#REF!+Waldorfühing!F44+'Muud hariduskulud'!F44+Haridusüritused!F44</f>
        <v>#REF!</v>
      </c>
      <c r="G44" s="56"/>
      <c r="J44" s="201"/>
      <c r="K44" s="201"/>
      <c r="L44" s="201"/>
    </row>
    <row r="45" spans="1:12" x14ac:dyDescent="0.2">
      <c r="A45" s="16" t="s">
        <v>3</v>
      </c>
      <c r="B45" s="17" t="s">
        <v>4</v>
      </c>
      <c r="C45" s="72" t="e">
        <f>#REF!+#REF!+#REF!+#REF!+#REF!+#REF!+#REF!+#REF!+#REF!+#REF!+#REF!+#REF!+Waldorfühing!C44+'Muud hariduskulud'!C45+Haridusüritused!C45</f>
        <v>#REF!</v>
      </c>
      <c r="D45" s="72" t="e">
        <f>#REF!+#REF!+#REF!+#REF!+#REF!+#REF!+#REF!+#REF!+#REF!+#REF!+#REF!+#REF!+Waldorfühing!D44+'Muud hariduskulud'!D45+Haridusüritused!D45</f>
        <v>#REF!</v>
      </c>
      <c r="E45" s="72" t="e">
        <f>#REF!+#REF!+#REF!+#REF!+#REF!+#REF!+#REF!+#REF!+#REF!+#REF!+#REF!+#REF!+Waldorfühing!E44+'Muud hariduskulud'!E45+Haridusüritused!E45</f>
        <v>#REF!</v>
      </c>
      <c r="F45" s="72" t="e">
        <f>#REF!+#REF!+#REF!+#REF!+#REF!+#REF!+#REF!+#REF!+#REF!+#REF!+#REF!+#REF!+Waldorfühing!F45+'Muud hariduskulud'!F45+Haridusüritused!F45</f>
        <v>#REF!</v>
      </c>
      <c r="G45" s="56"/>
      <c r="J45" s="201"/>
      <c r="K45" s="201"/>
      <c r="L45" s="201"/>
    </row>
    <row r="46" spans="1:12" x14ac:dyDescent="0.2">
      <c r="A46" s="16" t="s">
        <v>5</v>
      </c>
      <c r="B46" s="17" t="s">
        <v>6</v>
      </c>
      <c r="C46" s="72" t="e">
        <f>#REF!+#REF!+#REF!+#REF!+#REF!+#REF!+#REF!+#REF!+#REF!+#REF!+#REF!+#REF!+Waldorfühing!C45+'Muud hariduskulud'!C46+Haridusüritused!C46</f>
        <v>#REF!</v>
      </c>
      <c r="D46" s="72" t="e">
        <f>#REF!+#REF!+#REF!+#REF!+#REF!+#REF!+#REF!+#REF!+#REF!+#REF!+#REF!+#REF!+Waldorfühing!D45+'Muud hariduskulud'!D46+Haridusüritused!D46</f>
        <v>#REF!</v>
      </c>
      <c r="E46" s="72" t="e">
        <f>#REF!+#REF!+#REF!+#REF!+#REF!+#REF!+#REF!+#REF!+#REF!+#REF!+#REF!+#REF!+Waldorfühing!E45+'Muud hariduskulud'!E46+Haridusüritused!E46</f>
        <v>#REF!</v>
      </c>
      <c r="F46" s="72" t="e">
        <f>#REF!+#REF!+#REF!+#REF!+#REF!+#REF!+#REF!+#REF!+#REF!+#REF!+#REF!+#REF!+Waldorfühing!F46+'Muud hariduskulud'!F46+Haridusüritused!F46</f>
        <v>#REF!</v>
      </c>
      <c r="G46" s="56"/>
      <c r="J46" s="201"/>
      <c r="K46" s="201"/>
      <c r="L46" s="201"/>
    </row>
    <row r="47" spans="1:12" x14ac:dyDescent="0.2">
      <c r="A47" s="16" t="s">
        <v>7</v>
      </c>
      <c r="B47" s="17" t="s">
        <v>8</v>
      </c>
      <c r="C47" s="72" t="e">
        <f>#REF!+#REF!+#REF!+#REF!+#REF!+#REF!+#REF!+#REF!+#REF!+#REF!+#REF!+#REF!+Waldorfühing!C46+'Muud hariduskulud'!C47+Haridusüritused!C47</f>
        <v>#REF!</v>
      </c>
      <c r="D47" s="72" t="e">
        <f>#REF!+#REF!+#REF!+#REF!+#REF!+#REF!+#REF!+#REF!+#REF!+#REF!+#REF!+#REF!+Waldorfühing!D46+'Muud hariduskulud'!D47+Haridusüritused!D47</f>
        <v>#REF!</v>
      </c>
      <c r="E47" s="72" t="e">
        <f>#REF!+#REF!+#REF!+#REF!+#REF!+#REF!+#REF!+#REF!+#REF!+#REF!+#REF!+#REF!+Waldorfühing!E46+'Muud hariduskulud'!E47+Haridusüritused!E47</f>
        <v>#REF!</v>
      </c>
      <c r="F47" s="72" t="e">
        <f>#REF!+#REF!+#REF!+#REF!+#REF!+#REF!+#REF!+#REF!+#REF!+#REF!+#REF!+#REF!+Waldorfühing!F47+'Muud hariduskulud'!F47+Haridusüritused!F47</f>
        <v>#REF!</v>
      </c>
      <c r="G47" s="56"/>
      <c r="J47" s="201"/>
      <c r="K47" s="201"/>
      <c r="L47" s="201"/>
    </row>
    <row r="48" spans="1:12" x14ac:dyDescent="0.2">
      <c r="A48" s="16" t="s">
        <v>9</v>
      </c>
      <c r="B48" s="17" t="s">
        <v>10</v>
      </c>
      <c r="C48" s="72" t="e">
        <f>#REF!+#REF!+#REF!+#REF!+#REF!+#REF!+#REF!+#REF!+#REF!+#REF!+#REF!+#REF!+Waldorfühing!C47+'Muud hariduskulud'!C48+Haridusüritused!C48</f>
        <v>#REF!</v>
      </c>
      <c r="D48" s="72" t="e">
        <f>#REF!+#REF!+#REF!+#REF!+#REF!+#REF!+#REF!+#REF!+#REF!+#REF!+#REF!+#REF!+Waldorfühing!D47+'Muud hariduskulud'!D48+Haridusüritused!D48</f>
        <v>#REF!</v>
      </c>
      <c r="E48" s="72" t="e">
        <f>#REF!+#REF!+#REF!+#REF!+#REF!+#REF!+#REF!+#REF!+#REF!+#REF!+#REF!+#REF!+Waldorfühing!E47+'Muud hariduskulud'!E48+Haridusüritused!E48</f>
        <v>#REF!</v>
      </c>
      <c r="F48" s="72" t="e">
        <f>#REF!+#REF!+#REF!+#REF!+#REF!+#REF!+#REF!+#REF!+#REF!+#REF!+#REF!+#REF!+Waldorfühing!F48+'Muud hariduskulud'!F48+Haridusüritused!F48</f>
        <v>#REF!</v>
      </c>
      <c r="G48" s="56"/>
      <c r="J48" s="201"/>
      <c r="K48" s="201"/>
      <c r="L48" s="201"/>
    </row>
    <row r="49" spans="1:12" x14ac:dyDescent="0.2">
      <c r="A49" s="16" t="s">
        <v>11</v>
      </c>
      <c r="B49" s="17" t="s">
        <v>12</v>
      </c>
      <c r="C49" s="72" t="e">
        <f>#REF!+#REF!+#REF!+#REF!+#REF!+#REF!+#REF!+#REF!+#REF!+#REF!+#REF!+#REF!+Waldorfühing!C48+'Muud hariduskulud'!C49+Haridusüritused!C49</f>
        <v>#REF!</v>
      </c>
      <c r="D49" s="72" t="e">
        <f>#REF!+#REF!+#REF!+#REF!+#REF!+#REF!+#REF!+#REF!+#REF!+#REF!+#REF!+#REF!+Waldorfühing!D48+'Muud hariduskulud'!D49+Haridusüritused!D49</f>
        <v>#REF!</v>
      </c>
      <c r="E49" s="72" t="e">
        <f>#REF!+#REF!+#REF!+#REF!+#REF!+#REF!+#REF!+#REF!+#REF!+#REF!+#REF!+#REF!+Waldorfühing!E48+'Muud hariduskulud'!E49+Haridusüritused!E49</f>
        <v>#REF!</v>
      </c>
      <c r="F49" s="72" t="e">
        <f>#REF!+#REF!+#REF!+#REF!+#REF!+#REF!+#REF!+#REF!+#REF!+#REF!+#REF!+#REF!+Waldorfühing!F49+'Muud hariduskulud'!F49+Haridusüritused!F49</f>
        <v>#REF!</v>
      </c>
      <c r="G49" s="56"/>
      <c r="J49" s="201"/>
      <c r="K49" s="201"/>
      <c r="L49" s="201"/>
    </row>
    <row r="50" spans="1:12" x14ac:dyDescent="0.2">
      <c r="A50" s="16" t="s">
        <v>13</v>
      </c>
      <c r="B50" s="17" t="s">
        <v>14</v>
      </c>
      <c r="C50" s="72" t="e">
        <f>#REF!+#REF!+#REF!+#REF!+#REF!+#REF!+#REF!+#REF!+#REF!+#REF!+#REF!+#REF!+Waldorfühing!C49+'Muud hariduskulud'!C50+Haridusüritused!C50</f>
        <v>#REF!</v>
      </c>
      <c r="D50" s="72" t="e">
        <f>#REF!+#REF!+#REF!+#REF!+#REF!+#REF!+#REF!+#REF!+#REF!+#REF!+#REF!+#REF!+Waldorfühing!D49+'Muud hariduskulud'!D50+Haridusüritused!D50</f>
        <v>#REF!</v>
      </c>
      <c r="E50" s="72" t="e">
        <f>#REF!+#REF!+#REF!+#REF!+#REF!+#REF!+#REF!+#REF!+#REF!+#REF!+#REF!+#REF!+Waldorfühing!E49+'Muud hariduskulud'!E50+Haridusüritused!E50</f>
        <v>#REF!</v>
      </c>
      <c r="F50" s="72" t="e">
        <f>#REF!+#REF!+#REF!+#REF!+#REF!+#REF!+#REF!+#REF!+#REF!+#REF!+#REF!+#REF!+Waldorfühing!F50+'Muud hariduskulud'!F50+Haridusüritused!F50</f>
        <v>#REF!</v>
      </c>
      <c r="G50" s="56"/>
      <c r="J50" s="201"/>
      <c r="K50" s="201"/>
      <c r="L50" s="201"/>
    </row>
    <row r="51" spans="1:12" x14ac:dyDescent="0.2">
      <c r="A51" s="16" t="s">
        <v>15</v>
      </c>
      <c r="B51" s="17" t="s">
        <v>16</v>
      </c>
      <c r="C51" s="72" t="e">
        <f>#REF!+#REF!+#REF!+#REF!+#REF!+#REF!+#REF!+#REF!+#REF!+#REF!+#REF!+#REF!+Waldorfühing!C51+'Muud hariduskulud'!C51+Haridusüritused!C51</f>
        <v>#REF!</v>
      </c>
      <c r="D51" s="72" t="e">
        <f>#REF!+#REF!+#REF!+#REF!+#REF!+#REF!+#REF!+#REF!+#REF!+#REF!+#REF!+#REF!+Waldorfühing!D51+'Muud hariduskulud'!D51+Haridusüritused!D51</f>
        <v>#REF!</v>
      </c>
      <c r="E51" s="72" t="e">
        <f>#REF!+#REF!+#REF!+#REF!+#REF!+#REF!+#REF!+#REF!+#REF!+#REF!+#REF!+#REF!+Waldorfühing!E51+'Muud hariduskulud'!E51+Haridusüritused!E51</f>
        <v>#REF!</v>
      </c>
      <c r="F51" s="72" t="e">
        <f>#REF!+#REF!+#REF!+#REF!+#REF!+#REF!+#REF!+#REF!+#REF!+#REF!+#REF!+#REF!+Waldorfühing!F51+'Muud hariduskulud'!F51+Haridusüritused!F51</f>
        <v>#REF!</v>
      </c>
      <c r="G51" s="56"/>
      <c r="J51" s="201"/>
      <c r="K51" s="201"/>
      <c r="L51" s="201"/>
    </row>
    <row r="52" spans="1:12" hidden="1" x14ac:dyDescent="0.2">
      <c r="A52" s="11" t="s">
        <v>17</v>
      </c>
      <c r="B52" s="12" t="s">
        <v>18</v>
      </c>
      <c r="C52" s="47" t="e">
        <f>#REF!+#REF!+#REF!+#REF!+#REF!+#REF!+#REF!+#REF!+#REF!+#REF!+#REF!+#REF!+Waldorfühing!C52+'Muud hariduskulud'!C52+Haridusüritused!C52</f>
        <v>#REF!</v>
      </c>
      <c r="D52" s="47" t="e">
        <f>#REF!+#REF!+#REF!+#REF!+#REF!+#REF!+#REF!+#REF!+#REF!+#REF!+#REF!+#REF!+Waldorfühing!D52+'Muud hariduskulud'!D52+Haridusüritused!D52</f>
        <v>#REF!</v>
      </c>
      <c r="E52" s="47" t="e">
        <f>#REF!+#REF!+#REF!+#REF!+#REF!+#REF!+#REF!+#REF!+#REF!+#REF!+#REF!+#REF!+Waldorfühing!E52+'Muud hariduskulud'!E52+Haridusüritused!E52</f>
        <v>#REF!</v>
      </c>
      <c r="F52" s="20">
        <f>SUM(F53:F56)</f>
        <v>0</v>
      </c>
      <c r="G52" s="20"/>
      <c r="J52" s="218"/>
      <c r="K52" s="218"/>
      <c r="L52" s="218"/>
    </row>
    <row r="53" spans="1:12" hidden="1" x14ac:dyDescent="0.2">
      <c r="A53" s="16" t="s">
        <v>19</v>
      </c>
      <c r="B53" s="17" t="s">
        <v>6</v>
      </c>
      <c r="C53" s="72" t="e">
        <f>#REF!+#REF!+#REF!+#REF!+#REF!+#REF!+#REF!+#REF!+#REF!+#REF!+#REF!+#REF!+Waldorfühing!C53+'Muud hariduskulud'!C53+Haridusüritused!C53</f>
        <v>#REF!</v>
      </c>
      <c r="D53" s="72" t="e">
        <f>#REF!+#REF!+#REF!+#REF!+#REF!+#REF!+#REF!+#REF!+#REF!+#REF!+#REF!+#REF!+Waldorfühing!D53+'Muud hariduskulud'!D53+Haridusüritused!D53</f>
        <v>#REF!</v>
      </c>
      <c r="E53" s="72" t="e">
        <f>#REF!+#REF!+#REF!+#REF!+#REF!+#REF!+#REF!+#REF!+#REF!+#REF!+#REF!+#REF!+Waldorfühing!E53+'Muud hariduskulud'!E53+Haridusüritused!E53</f>
        <v>#REF!</v>
      </c>
      <c r="F53" s="51"/>
      <c r="G53" s="51"/>
      <c r="J53" s="201"/>
      <c r="K53" s="201"/>
      <c r="L53" s="201"/>
    </row>
    <row r="54" spans="1:12" hidden="1" x14ac:dyDescent="0.2">
      <c r="A54" s="16" t="s">
        <v>20</v>
      </c>
      <c r="B54" s="17" t="s">
        <v>8</v>
      </c>
      <c r="C54" s="72" t="e">
        <f>#REF!+#REF!+#REF!+#REF!+#REF!+#REF!+#REF!+#REF!+#REF!+#REF!+#REF!+#REF!+Waldorfühing!C54+'Muud hariduskulud'!C54+Haridusüritused!C54</f>
        <v>#REF!</v>
      </c>
      <c r="D54" s="72" t="e">
        <f>#REF!+#REF!+#REF!+#REF!+#REF!+#REF!+#REF!+#REF!+#REF!+#REF!+#REF!+#REF!+Waldorfühing!D54+'Muud hariduskulud'!D54+Haridusüritused!D54</f>
        <v>#REF!</v>
      </c>
      <c r="E54" s="72" t="e">
        <f>#REF!+#REF!+#REF!+#REF!+#REF!+#REF!+#REF!+#REF!+#REF!+#REF!+#REF!+#REF!+Waldorfühing!E54+'Muud hariduskulud'!E54+Haridusüritused!E54</f>
        <v>#REF!</v>
      </c>
      <c r="F54" s="51"/>
      <c r="G54" s="51"/>
      <c r="J54" s="201"/>
      <c r="K54" s="201"/>
      <c r="L54" s="201"/>
    </row>
    <row r="55" spans="1:12" hidden="1" x14ac:dyDescent="0.2">
      <c r="A55" s="16" t="s">
        <v>21</v>
      </c>
      <c r="B55" s="17" t="s">
        <v>10</v>
      </c>
      <c r="C55" s="72" t="e">
        <f>#REF!+#REF!+#REF!+#REF!+#REF!+#REF!+#REF!+#REF!+#REF!+#REF!+#REF!+#REF!+Waldorfühing!C55+'Muud hariduskulud'!C55+Haridusüritused!C55</f>
        <v>#REF!</v>
      </c>
      <c r="D55" s="72" t="e">
        <f>#REF!+#REF!+#REF!+#REF!+#REF!+#REF!+#REF!+#REF!+#REF!+#REF!+#REF!+#REF!+Waldorfühing!D55+'Muud hariduskulud'!D55+Haridusüritused!D55</f>
        <v>#REF!</v>
      </c>
      <c r="E55" s="72" t="e">
        <f>#REF!+#REF!+#REF!+#REF!+#REF!+#REF!+#REF!+#REF!+#REF!+#REF!+#REF!+#REF!+Waldorfühing!E55+'Muud hariduskulud'!E55+Haridusüritused!E55</f>
        <v>#REF!</v>
      </c>
      <c r="F55" s="51"/>
      <c r="G55" s="51"/>
      <c r="J55" s="201"/>
      <c r="K55" s="201"/>
      <c r="L55" s="201"/>
    </row>
    <row r="56" spans="1:12" hidden="1" x14ac:dyDescent="0.2">
      <c r="A56" s="16" t="s">
        <v>22</v>
      </c>
      <c r="B56" s="17" t="s">
        <v>16</v>
      </c>
      <c r="C56" s="72" t="e">
        <f>#REF!+#REF!+#REF!+#REF!+#REF!+#REF!+#REF!+#REF!+#REF!+#REF!+#REF!+#REF!+Waldorfühing!C56+'Muud hariduskulud'!C56+Haridusüritused!C56</f>
        <v>#REF!</v>
      </c>
      <c r="D56" s="72" t="e">
        <f>#REF!+#REF!+#REF!+#REF!+#REF!+#REF!+#REF!+#REF!+#REF!+#REF!+#REF!+#REF!+Waldorfühing!D56+'Muud hariduskulud'!D56+Haridusüritused!D56</f>
        <v>#REF!</v>
      </c>
      <c r="E56" s="72" t="e">
        <f>#REF!+#REF!+#REF!+#REF!+#REF!+#REF!+#REF!+#REF!+#REF!+#REF!+#REF!+#REF!+Waldorfühing!E56+'Muud hariduskulud'!E56+Haridusüritused!E56</f>
        <v>#REF!</v>
      </c>
      <c r="F56" s="51"/>
      <c r="G56" s="51"/>
      <c r="J56" s="201"/>
      <c r="K56" s="201"/>
      <c r="L56" s="201"/>
    </row>
    <row r="57" spans="1:12" x14ac:dyDescent="0.2">
      <c r="A57" s="11" t="s">
        <v>23</v>
      </c>
      <c r="B57" s="12" t="s">
        <v>24</v>
      </c>
      <c r="C57" s="47" t="e">
        <f>#REF!+#REF!+#REF!+#REF!+#REF!+#REF!+#REF!+#REF!+#REF!+#REF!+#REF!+#REF!+Waldorfühing!C57+'Muud hariduskulud'!C57+Haridusüritused!C57</f>
        <v>#REF!</v>
      </c>
      <c r="D57" s="47" t="e">
        <f>#REF!+#REF!+#REF!+#REF!+#REF!+#REF!+#REF!+#REF!+#REF!+#REF!+#REF!+#REF!+Waldorfühing!D57+'Muud hariduskulud'!D57+Haridusüritused!D57</f>
        <v>#REF!</v>
      </c>
      <c r="E57" s="47" t="e">
        <f>#REF!+#REF!+#REF!+#REF!+#REF!+#REF!+#REF!+#REF!+#REF!+#REF!+#REF!+#REF!+Waldorfühing!E57+'Muud hariduskulud'!E57+Haridusüritused!E57</f>
        <v>#REF!</v>
      </c>
      <c r="F57" s="20" t="e">
        <f>SUM(F58:F63)</f>
        <v>#REF!</v>
      </c>
      <c r="G57" s="20"/>
      <c r="J57" s="218"/>
      <c r="K57" s="218"/>
      <c r="L57" s="218"/>
    </row>
    <row r="58" spans="1:12" x14ac:dyDescent="0.2">
      <c r="A58" s="16" t="s">
        <v>25</v>
      </c>
      <c r="B58" s="17" t="s">
        <v>26</v>
      </c>
      <c r="C58" s="72" t="e">
        <f>#REF!+#REF!+#REF!+#REF!+#REF!+#REF!+#REF!+#REF!+#REF!+#REF!+#REF!+#REF!+Waldorfühing!C58+'Muud hariduskulud'!C58+Haridusüritused!C58</f>
        <v>#REF!</v>
      </c>
      <c r="D58" s="72" t="e">
        <f>#REF!+#REF!+#REF!+#REF!+#REF!+#REF!+#REF!+#REF!+#REF!+#REF!+#REF!+#REF!+Waldorfühing!D58+'Muud hariduskulud'!D58+Haridusüritused!D58</f>
        <v>#REF!</v>
      </c>
      <c r="E58" s="72" t="e">
        <f>#REF!+#REF!+#REF!+#REF!+#REF!+#REF!+#REF!+#REF!+#REF!+#REF!+#REF!+#REF!+Waldorfühing!E58+'Muud hariduskulud'!E58+Haridusüritused!E58</f>
        <v>#REF!</v>
      </c>
      <c r="F58" s="72" t="e">
        <f>#REF!+#REF!+#REF!+#REF!+#REF!+#REF!+#REF!+#REF!+#REF!+#REF!+#REF!+#REF!+Waldorfühing!F58+'Muud hariduskulud'!F58+Haridusüritused!F58</f>
        <v>#REF!</v>
      </c>
      <c r="G58" s="56"/>
      <c r="J58" s="201"/>
      <c r="K58" s="201"/>
      <c r="L58" s="201"/>
    </row>
    <row r="59" spans="1:12" x14ac:dyDescent="0.2">
      <c r="A59" s="16" t="s">
        <v>27</v>
      </c>
      <c r="B59" s="17" t="s">
        <v>28</v>
      </c>
      <c r="C59" s="72" t="e">
        <f>#REF!+#REF!+#REF!+#REF!+#REF!+#REF!+#REF!+#REF!+#REF!+#REF!+#REF!+#REF!+Waldorfühing!C59+'Muud hariduskulud'!C59+Haridusüritused!C59</f>
        <v>#REF!</v>
      </c>
      <c r="D59" s="72" t="e">
        <f>#REF!+#REF!+#REF!+#REF!+#REF!+#REF!+#REF!+#REF!+#REF!+#REF!+#REF!+#REF!+Waldorfühing!D59+'Muud hariduskulud'!D59+Haridusüritused!D59</f>
        <v>#REF!</v>
      </c>
      <c r="E59" s="72" t="e">
        <f>#REF!+#REF!+#REF!+#REF!+#REF!+#REF!+#REF!+#REF!+#REF!+#REF!+#REF!+#REF!+Waldorfühing!E59+'Muud hariduskulud'!E59+Haridusüritused!E59</f>
        <v>#REF!</v>
      </c>
      <c r="F59" s="72" t="e">
        <f>#REF!+#REF!+#REF!+#REF!+#REF!+#REF!+#REF!+#REF!+#REF!+#REF!+#REF!+#REF!+Waldorfühing!F59+'Muud hariduskulud'!F59+Haridusüritused!F59</f>
        <v>#REF!</v>
      </c>
      <c r="G59" s="56"/>
      <c r="J59" s="201"/>
      <c r="K59" s="201"/>
      <c r="L59" s="201"/>
    </row>
    <row r="60" spans="1:12" x14ac:dyDescent="0.2">
      <c r="A60" s="16" t="s">
        <v>29</v>
      </c>
      <c r="B60" s="17" t="s">
        <v>12</v>
      </c>
      <c r="C60" s="72" t="e">
        <f>#REF!+#REF!+#REF!+#REF!+#REF!+#REF!+#REF!+#REF!+#REF!+#REF!+#REF!+#REF!+Waldorfühing!C60+'Muud hariduskulud'!C60+Haridusüritused!C60</f>
        <v>#REF!</v>
      </c>
      <c r="D60" s="72" t="e">
        <f>#REF!+#REF!+#REF!+#REF!+#REF!+#REF!+#REF!+#REF!+#REF!+#REF!+#REF!+#REF!+Waldorfühing!D60+'Muud hariduskulud'!D60+Haridusüritused!D60</f>
        <v>#REF!</v>
      </c>
      <c r="E60" s="72" t="e">
        <f>#REF!+#REF!+#REF!+#REF!+#REF!+#REF!+#REF!+#REF!+#REF!+#REF!+#REF!+#REF!+Waldorfühing!E60+'Muud hariduskulud'!E60+Haridusüritused!E60</f>
        <v>#REF!</v>
      </c>
      <c r="F60" s="72" t="e">
        <f>#REF!+#REF!+#REF!+#REF!+#REF!+#REF!+#REF!+#REF!+#REF!+#REF!+#REF!+#REF!+Waldorfühing!F60+'Muud hariduskulud'!F60+Haridusüritused!F60</f>
        <v>#REF!</v>
      </c>
      <c r="G60" s="56"/>
      <c r="J60" s="201"/>
      <c r="K60" s="201"/>
      <c r="L60" s="201"/>
    </row>
    <row r="61" spans="1:12" x14ac:dyDescent="0.2">
      <c r="A61" s="16" t="s">
        <v>30</v>
      </c>
      <c r="B61" s="17" t="s">
        <v>14</v>
      </c>
      <c r="C61" s="72" t="e">
        <f>#REF!+#REF!+#REF!+#REF!+#REF!+#REF!+#REF!+#REF!+#REF!+#REF!+#REF!+#REF!+Waldorfühing!C61+'Muud hariduskulud'!C61+Haridusüritused!C61</f>
        <v>#REF!</v>
      </c>
      <c r="D61" s="72" t="e">
        <f>#REF!+#REF!+#REF!+#REF!+#REF!+#REF!+#REF!+#REF!+#REF!+#REF!+#REF!+#REF!+Waldorfühing!D61+'Muud hariduskulud'!D61+Haridusüritused!D61</f>
        <v>#REF!</v>
      </c>
      <c r="E61" s="72" t="e">
        <f>#REF!+#REF!+#REF!+#REF!+#REF!+#REF!+#REF!+#REF!+#REF!+#REF!+#REF!+#REF!+Waldorfühing!E61+'Muud hariduskulud'!E61+Haridusüritused!E61</f>
        <v>#REF!</v>
      </c>
      <c r="F61" s="72" t="e">
        <f>#REF!+#REF!+#REF!+#REF!+#REF!+#REF!+#REF!+#REF!+#REF!+#REF!+#REF!+#REF!+Waldorfühing!F61+'Muud hariduskulud'!F61+Haridusüritused!F61</f>
        <v>#REF!</v>
      </c>
      <c r="G61" s="56"/>
      <c r="J61" s="201"/>
      <c r="K61" s="201"/>
      <c r="L61" s="201"/>
    </row>
    <row r="62" spans="1:12" x14ac:dyDescent="0.2">
      <c r="A62" s="16" t="s">
        <v>31</v>
      </c>
      <c r="B62" s="17" t="s">
        <v>32</v>
      </c>
      <c r="C62" s="72" t="e">
        <f>#REF!+#REF!+#REF!+#REF!+#REF!+#REF!+#REF!+#REF!+#REF!+#REF!+#REF!+#REF!+Waldorfühing!C62+'Muud hariduskulud'!C62+Haridusüritused!C62</f>
        <v>#REF!</v>
      </c>
      <c r="D62" s="72" t="e">
        <f>#REF!+#REF!+#REF!+#REF!+#REF!+#REF!+#REF!+#REF!+#REF!+#REF!+#REF!+#REF!+Waldorfühing!D62+'Muud hariduskulud'!D62+Haridusüritused!D62</f>
        <v>#REF!</v>
      </c>
      <c r="E62" s="72" t="e">
        <f>#REF!+#REF!+#REF!+#REF!+#REF!+#REF!+#REF!+#REF!+#REF!+#REF!+#REF!+#REF!+Waldorfühing!E62+'Muud hariduskulud'!E62+Haridusüritused!E62</f>
        <v>#REF!</v>
      </c>
      <c r="F62" s="72" t="e">
        <f>#REF!+#REF!+#REF!+#REF!+#REF!+#REF!+#REF!+#REF!+#REF!+#REF!+#REF!+#REF!+Waldorfühing!F62+'Muud hariduskulud'!F62+Haridusüritused!F62</f>
        <v>#REF!</v>
      </c>
      <c r="G62" s="56"/>
      <c r="J62" s="201"/>
      <c r="K62" s="201"/>
      <c r="L62" s="201"/>
    </row>
    <row r="63" spans="1:12" x14ac:dyDescent="0.2">
      <c r="A63" s="16" t="s">
        <v>33</v>
      </c>
      <c r="B63" s="17" t="s">
        <v>34</v>
      </c>
      <c r="C63" s="72" t="e">
        <f>#REF!+#REF!+#REF!+#REF!+#REF!+#REF!+#REF!+#REF!+#REF!+#REF!+#REF!+#REF!+Waldorfühing!C63+'Muud hariduskulud'!C63+Haridusüritused!C63</f>
        <v>#REF!</v>
      </c>
      <c r="D63" s="72" t="e">
        <f>#REF!+#REF!+#REF!+#REF!+#REF!+#REF!+#REF!+#REF!+#REF!+#REF!+#REF!+#REF!+Waldorfühing!D63+'Muud hariduskulud'!D63+Haridusüritused!D63</f>
        <v>#REF!</v>
      </c>
      <c r="E63" s="72" t="e">
        <f>#REF!+#REF!+#REF!+#REF!+#REF!+#REF!+#REF!+#REF!+#REF!+#REF!+#REF!+#REF!+Waldorfühing!E63+'Muud hariduskulud'!E63+Haridusüritused!E63</f>
        <v>#REF!</v>
      </c>
      <c r="F63" s="72" t="e">
        <f>#REF!+#REF!+#REF!+#REF!+#REF!+#REF!+#REF!+#REF!+#REF!+#REF!+#REF!+#REF!+Waldorfühing!F63+'Muud hariduskulud'!F63+Haridusüritused!F63</f>
        <v>#REF!</v>
      </c>
      <c r="G63" s="56"/>
      <c r="J63" s="201"/>
      <c r="K63" s="201"/>
      <c r="L63" s="201"/>
    </row>
    <row r="64" spans="1:12" x14ac:dyDescent="0.2">
      <c r="A64" s="11" t="s">
        <v>35</v>
      </c>
      <c r="B64" s="12" t="s">
        <v>36</v>
      </c>
      <c r="C64" s="47" t="e">
        <f>#REF!+#REF!+#REF!+#REF!+#REF!+#REF!+#REF!+#REF!+#REF!+#REF!+#REF!+#REF!+Waldorfühing!C64+'Muud hariduskulud'!C64+Haridusüritused!C64</f>
        <v>#REF!</v>
      </c>
      <c r="D64" s="47" t="e">
        <f>#REF!+#REF!+#REF!+#REF!+#REF!+#REF!+#REF!+#REF!+#REF!+#REF!+#REF!+#REF!+Waldorfühing!D64+'Muud hariduskulud'!D64+Haridusüritused!D64</f>
        <v>#REF!</v>
      </c>
      <c r="E64" s="47" t="e">
        <f>#REF!+#REF!+#REF!+#REF!+#REF!+#REF!+#REF!+#REF!+#REF!+#REF!+#REF!+#REF!+Waldorfühing!E64+'Muud hariduskulud'!E64+Haridusüritused!E64</f>
        <v>#REF!</v>
      </c>
      <c r="F64" s="47" t="e">
        <f>#REF!+#REF!+#REF!+#REF!+#REF!+#REF!+#REF!+#REF!+#REF!+#REF!+#REF!+#REF!+Waldorfühing!F64+'Muud hariduskulud'!F64+Haridusüritused!F64</f>
        <v>#REF!</v>
      </c>
      <c r="G64" s="20"/>
      <c r="J64" s="218"/>
      <c r="K64" s="218"/>
      <c r="L64" s="218"/>
    </row>
    <row r="65" spans="1:12" x14ac:dyDescent="0.2">
      <c r="A65" s="16" t="s">
        <v>37</v>
      </c>
      <c r="B65" s="17" t="s">
        <v>38</v>
      </c>
      <c r="C65" s="72" t="e">
        <f>#REF!+#REF!+#REF!+#REF!+#REF!+#REF!+#REF!+#REF!+#REF!+#REF!+#REF!+#REF!+Waldorfühing!C65+'Muud hariduskulud'!C65+Haridusüritused!C65</f>
        <v>#REF!</v>
      </c>
      <c r="D65" s="72" t="e">
        <f>#REF!+#REF!+#REF!+#REF!+#REF!+#REF!+#REF!+#REF!+#REF!+#REF!+#REF!+#REF!+Waldorfühing!D65+'Muud hariduskulud'!D65+Haridusüritused!D65</f>
        <v>#REF!</v>
      </c>
      <c r="E65" s="72" t="e">
        <f>#REF!+#REF!+#REF!+#REF!+#REF!+#REF!+#REF!+#REF!+#REF!+#REF!+#REF!+#REF!+Waldorfühing!E65+'Muud hariduskulud'!E65+Haridusüritused!E65</f>
        <v>#REF!</v>
      </c>
      <c r="F65" s="72" t="e">
        <f>#REF!+#REF!+#REF!+#REF!+#REF!+#REF!+#REF!+#REF!+#REF!+#REF!+#REF!+#REF!+Waldorfühing!F65+'Muud hariduskulud'!F65+Haridusüritused!F65</f>
        <v>#REF!</v>
      </c>
      <c r="G65" s="56"/>
      <c r="J65" s="201"/>
      <c r="K65" s="201"/>
      <c r="L65" s="201"/>
    </row>
    <row r="66" spans="1:12" x14ac:dyDescent="0.2">
      <c r="A66" s="16" t="s">
        <v>39</v>
      </c>
      <c r="B66" s="17" t="s">
        <v>40</v>
      </c>
      <c r="C66" s="72" t="e">
        <f>#REF!+#REF!+#REF!+#REF!+#REF!+#REF!+#REF!+#REF!+#REF!+#REF!+#REF!+#REF!+Waldorfühing!C66+'Muud hariduskulud'!C66+Haridusüritused!C66</f>
        <v>#REF!</v>
      </c>
      <c r="D66" s="72" t="e">
        <f>#REF!+#REF!+#REF!+#REF!+#REF!+#REF!+#REF!+#REF!+#REF!+#REF!+#REF!+#REF!+Waldorfühing!D66+'Muud hariduskulud'!D66+Haridusüritused!D66</f>
        <v>#REF!</v>
      </c>
      <c r="E66" s="72" t="e">
        <f>#REF!+#REF!+#REF!+#REF!+#REF!+#REF!+#REF!+#REF!+#REF!+#REF!+#REF!+#REF!+Waldorfühing!E66+'Muud hariduskulud'!E66+Haridusüritused!E66</f>
        <v>#REF!</v>
      </c>
      <c r="F66" s="72" t="e">
        <f>#REF!+#REF!+#REF!+#REF!+#REF!+#REF!+#REF!+#REF!+#REF!+#REF!+#REF!+#REF!+Waldorfühing!F66+'Muud hariduskulud'!F66+Haridusüritused!F66</f>
        <v>#REF!</v>
      </c>
      <c r="G66" s="56"/>
      <c r="J66" s="201"/>
      <c r="K66" s="201"/>
      <c r="L66" s="201"/>
    </row>
    <row r="67" spans="1:12" x14ac:dyDescent="0.2">
      <c r="A67" s="16" t="s">
        <v>41</v>
      </c>
      <c r="B67" s="17" t="s">
        <v>42</v>
      </c>
      <c r="C67" s="72" t="e">
        <f>#REF!+#REF!+#REF!+#REF!+#REF!+#REF!+#REF!+#REF!+#REF!+#REF!+#REF!+#REF!+Waldorfühing!C67+'Muud hariduskulud'!C67+Haridusüritused!C67</f>
        <v>#REF!</v>
      </c>
      <c r="D67" s="72" t="e">
        <f>#REF!+#REF!+#REF!+#REF!+#REF!+#REF!+#REF!+#REF!+#REF!+#REF!+#REF!+#REF!+Waldorfühing!D67+'Muud hariduskulud'!D67+Haridusüritused!D67</f>
        <v>#REF!</v>
      </c>
      <c r="E67" s="72" t="e">
        <f>#REF!+#REF!+#REF!+#REF!+#REF!+#REF!+#REF!+#REF!+#REF!+#REF!+#REF!+#REF!+Waldorfühing!E67+'Muud hariduskulud'!E67+Haridusüritused!E67</f>
        <v>#REF!</v>
      </c>
      <c r="F67" s="72" t="e">
        <f>#REF!+#REF!+#REF!+#REF!+#REF!+#REF!+#REF!+#REF!+#REF!+#REF!+#REF!+#REF!+Waldorfühing!F67+'Muud hariduskulud'!F67+Haridusüritused!F67</f>
        <v>#REF!</v>
      </c>
      <c r="G67" s="56"/>
      <c r="J67" s="201"/>
      <c r="K67" s="201"/>
      <c r="L67" s="201"/>
    </row>
    <row r="68" spans="1:12" x14ac:dyDescent="0.2">
      <c r="A68" s="16" t="s">
        <v>43</v>
      </c>
      <c r="B68" s="17" t="s">
        <v>44</v>
      </c>
      <c r="C68" s="72" t="e">
        <f>#REF!+#REF!+#REF!+#REF!+#REF!+#REF!+#REF!+#REF!+#REF!+#REF!+#REF!+#REF!+Waldorfühing!C68+'Muud hariduskulud'!C68+Haridusüritused!C68</f>
        <v>#REF!</v>
      </c>
      <c r="D68" s="72" t="e">
        <f>#REF!+#REF!+#REF!+#REF!+#REF!+#REF!+#REF!+#REF!+#REF!+#REF!+#REF!+#REF!+Waldorfühing!D68+'Muud hariduskulud'!D68+Haridusüritused!D68</f>
        <v>#REF!</v>
      </c>
      <c r="E68" s="72" t="e">
        <f>#REF!+#REF!+#REF!+#REF!+#REF!+#REF!+#REF!+#REF!+#REF!+#REF!+#REF!+#REF!+Waldorfühing!E68+'Muud hariduskulud'!E68+Haridusüritused!E68</f>
        <v>#REF!</v>
      </c>
      <c r="F68" s="72" t="e">
        <f>#REF!+#REF!+#REF!+#REF!+#REF!+#REF!+#REF!+#REF!+#REF!+#REF!+#REF!+#REF!+Waldorfühing!F68+'Muud hariduskulud'!F68+Haridusüritused!F68</f>
        <v>#REF!</v>
      </c>
      <c r="G68" s="56"/>
      <c r="J68" s="201"/>
      <c r="K68" s="201"/>
      <c r="L68" s="201"/>
    </row>
    <row r="69" spans="1:12" x14ac:dyDescent="0.2">
      <c r="A69" s="16" t="s">
        <v>45</v>
      </c>
      <c r="B69" s="17" t="s">
        <v>46</v>
      </c>
      <c r="C69" s="72" t="e">
        <f>#REF!+#REF!+#REF!+#REF!+#REF!+#REF!+#REF!+#REF!+#REF!+#REF!+#REF!+#REF!+Waldorfühing!C69+'Muud hariduskulud'!C69+Haridusüritused!C69</f>
        <v>#REF!</v>
      </c>
      <c r="D69" s="72" t="e">
        <f>#REF!+#REF!+#REF!+#REF!+#REF!+#REF!+#REF!+#REF!+#REF!+#REF!+#REF!+#REF!+Waldorfühing!D69+'Muud hariduskulud'!D69+Haridusüritused!D69</f>
        <v>#REF!</v>
      </c>
      <c r="E69" s="72" t="e">
        <f>#REF!+#REF!+#REF!+#REF!+#REF!+#REF!+#REF!+#REF!+#REF!+#REF!+#REF!+#REF!+Waldorfühing!E69+'Muud hariduskulud'!E69+Haridusüritused!E69</f>
        <v>#REF!</v>
      </c>
      <c r="F69" s="72" t="e">
        <f>#REF!+#REF!+#REF!+#REF!+#REF!+#REF!+#REF!+#REF!+#REF!+#REF!+#REF!+#REF!+Waldorfühing!F69+'Muud hariduskulud'!F69+Haridusüritused!F69</f>
        <v>#REF!</v>
      </c>
      <c r="G69" s="56"/>
      <c r="J69" s="201"/>
      <c r="K69" s="201"/>
      <c r="L69" s="201"/>
    </row>
    <row r="70" spans="1:12" x14ac:dyDescent="0.2">
      <c r="A70" s="16" t="s">
        <v>47</v>
      </c>
      <c r="B70" s="17" t="s">
        <v>48</v>
      </c>
      <c r="C70" s="72" t="e">
        <f>#REF!+#REF!+#REF!+#REF!+#REF!+#REF!+#REF!+#REF!+#REF!+#REF!+#REF!+#REF!+Waldorfühing!C70+'Muud hariduskulud'!C70+Haridusüritused!C70</f>
        <v>#REF!</v>
      </c>
      <c r="D70" s="72" t="e">
        <f>#REF!+#REF!+#REF!+#REF!+#REF!+#REF!+#REF!+#REF!+#REF!+#REF!+#REF!+#REF!+Waldorfühing!D70+'Muud hariduskulud'!D70+Haridusüritused!D70</f>
        <v>#REF!</v>
      </c>
      <c r="E70" s="72" t="e">
        <f>#REF!+#REF!+#REF!+#REF!+#REF!+#REF!+#REF!+#REF!+#REF!+#REF!+#REF!+#REF!+Waldorfühing!E70+'Muud hariduskulud'!E70+Haridusüritused!E70</f>
        <v>#REF!</v>
      </c>
      <c r="F70" s="72" t="e">
        <f>#REF!+#REF!+#REF!+#REF!+#REF!+#REF!+#REF!+#REF!+#REF!+#REF!+#REF!+#REF!+Waldorfühing!F70+'Muud hariduskulud'!F70+Haridusüritused!F70</f>
        <v>#REF!</v>
      </c>
      <c r="G70" s="56"/>
      <c r="J70" s="201"/>
      <c r="K70" s="201"/>
      <c r="L70" s="201"/>
    </row>
    <row r="71" spans="1:12" x14ac:dyDescent="0.2">
      <c r="A71" s="11" t="s">
        <v>49</v>
      </c>
      <c r="B71" s="13" t="s">
        <v>50</v>
      </c>
      <c r="C71" s="47" t="e">
        <f>#REF!+#REF!+#REF!+#REF!+#REF!+#REF!+#REF!+#REF!+#REF!+#REF!+#REF!+#REF!+Waldorfühing!C71+'Muud hariduskulud'!C71+Haridusüritused!C71</f>
        <v>#REF!</v>
      </c>
      <c r="D71" s="47" t="e">
        <f>#REF!+#REF!+#REF!+#REF!+#REF!+#REF!+#REF!+#REF!+#REF!+#REF!+#REF!+#REF!+Waldorfühing!D71+'Muud hariduskulud'!D71+Haridusüritused!D71</f>
        <v>#REF!</v>
      </c>
      <c r="E71" s="47" t="e">
        <f>#REF!+#REF!+#REF!+#REF!+#REF!+#REF!+#REF!+#REF!+#REF!+#REF!+#REF!+#REF!+Waldorfühing!E71+'Muud hariduskulud'!E71+Haridusüritused!E71</f>
        <v>#REF!</v>
      </c>
      <c r="F71" s="20" t="e">
        <f>SUM(F72:F77)</f>
        <v>#REF!</v>
      </c>
      <c r="G71" s="20"/>
      <c r="J71" s="218"/>
      <c r="K71" s="218"/>
      <c r="L71" s="218"/>
    </row>
    <row r="72" spans="1:12" x14ac:dyDescent="0.2">
      <c r="A72" s="16" t="s">
        <v>51</v>
      </c>
      <c r="B72" s="17" t="s">
        <v>52</v>
      </c>
      <c r="C72" s="72" t="e">
        <f>#REF!+#REF!+#REF!+#REF!+#REF!+#REF!+#REF!+#REF!+#REF!+#REF!+#REF!+#REF!+Waldorfühing!C72+'Muud hariduskulud'!C72+Haridusüritused!C72</f>
        <v>#REF!</v>
      </c>
      <c r="D72" s="72" t="e">
        <f>#REF!+#REF!+#REF!+#REF!+#REF!+#REF!+#REF!+#REF!+#REF!+#REF!+#REF!+#REF!+Waldorfühing!D72+'Muud hariduskulud'!D72+Haridusüritused!D72</f>
        <v>#REF!</v>
      </c>
      <c r="E72" s="72" t="e">
        <f>#REF!+#REF!+#REF!+#REF!+#REF!+#REF!+#REF!+#REF!+#REF!+#REF!+#REF!+#REF!+Waldorfühing!E72+'Muud hariduskulud'!E72+Haridusüritused!E72</f>
        <v>#REF!</v>
      </c>
      <c r="F72" s="72" t="e">
        <f>#REF!+#REF!+#REF!+#REF!+#REF!+#REF!+#REF!+#REF!+#REF!+#REF!+#REF!+#REF!+Waldorfühing!F72+'Muud hariduskulud'!F72+Haridusüritused!F72</f>
        <v>#REF!</v>
      </c>
      <c r="G72" s="51"/>
      <c r="J72" s="201"/>
      <c r="K72" s="201"/>
      <c r="L72" s="201"/>
    </row>
    <row r="73" spans="1:12" x14ac:dyDescent="0.2">
      <c r="A73" s="16" t="s">
        <v>53</v>
      </c>
      <c r="B73" s="17" t="s">
        <v>54</v>
      </c>
      <c r="C73" s="72" t="e">
        <f>#REF!+#REF!+#REF!+#REF!+#REF!+#REF!+#REF!+#REF!+#REF!+#REF!+#REF!+#REF!+Waldorfühing!C73+'Muud hariduskulud'!C73+Haridusüritused!C73</f>
        <v>#REF!</v>
      </c>
      <c r="D73" s="72" t="e">
        <f>#REF!+#REF!+#REF!+#REF!+#REF!+#REF!+#REF!+#REF!+#REF!+#REF!+#REF!+#REF!+Waldorfühing!D73+'Muud hariduskulud'!D73+Haridusüritused!D73</f>
        <v>#REF!</v>
      </c>
      <c r="E73" s="72" t="e">
        <f>#REF!+#REF!+#REF!+#REF!+#REF!+#REF!+#REF!+#REF!+#REF!+#REF!+#REF!+#REF!+Waldorfühing!E73+'Muud hariduskulud'!E73+Haridusüritused!E73</f>
        <v>#REF!</v>
      </c>
      <c r="F73" s="72" t="e">
        <f>#REF!+#REF!+#REF!+#REF!+#REF!+#REF!+#REF!+#REF!+#REF!+#REF!+#REF!+#REF!+Waldorfühing!F73+'Muud hariduskulud'!F73+Haridusüritused!F73</f>
        <v>#REF!</v>
      </c>
      <c r="G73" s="51"/>
      <c r="J73" s="201"/>
      <c r="K73" s="201"/>
      <c r="L73" s="201"/>
    </row>
    <row r="74" spans="1:12" x14ac:dyDescent="0.2">
      <c r="A74" s="16" t="s">
        <v>70</v>
      </c>
      <c r="B74" s="17" t="s">
        <v>71</v>
      </c>
      <c r="C74" s="72" t="e">
        <f>#REF!+#REF!+#REF!+#REF!+#REF!+#REF!+#REF!+#REF!+#REF!+#REF!+#REF!+#REF!+Waldorfühing!C74+'Muud hariduskulud'!C74+Haridusüritused!C74</f>
        <v>#REF!</v>
      </c>
      <c r="D74" s="72" t="e">
        <f>#REF!+#REF!+#REF!+#REF!+#REF!+#REF!+#REF!+#REF!+#REF!+#REF!+#REF!+#REF!+Waldorfühing!D74+'Muud hariduskulud'!D74+Haridusüritused!D74</f>
        <v>#REF!</v>
      </c>
      <c r="E74" s="72" t="e">
        <f>#REF!+#REF!+#REF!+#REF!+#REF!+#REF!+#REF!+#REF!+#REF!+#REF!+#REF!+#REF!+Waldorfühing!E74+'Muud hariduskulud'!E74+Haridusüritused!E74</f>
        <v>#REF!</v>
      </c>
      <c r="F74" s="72" t="e">
        <f>#REF!+#REF!+#REF!+#REF!+#REF!+#REF!+#REF!+#REF!+#REF!+#REF!+#REF!+#REF!+Waldorfühing!F74+'Muud hariduskulud'!F74+Haridusüritused!F74</f>
        <v>#REF!</v>
      </c>
      <c r="G74" s="51"/>
      <c r="J74" s="201"/>
      <c r="K74" s="201"/>
      <c r="L74" s="201"/>
    </row>
    <row r="75" spans="1:12" x14ac:dyDescent="0.2">
      <c r="A75" s="16" t="s">
        <v>72</v>
      </c>
      <c r="B75" s="17" t="s">
        <v>73</v>
      </c>
      <c r="C75" s="72" t="e">
        <f>#REF!+#REF!+#REF!+#REF!+#REF!+#REF!+#REF!+#REF!+#REF!+#REF!+#REF!+#REF!+Waldorfühing!C75+'Muud hariduskulud'!C75+Haridusüritused!C75</f>
        <v>#REF!</v>
      </c>
      <c r="D75" s="72" t="e">
        <f>#REF!+#REF!+#REF!+#REF!+#REF!+#REF!+#REF!+#REF!+#REF!+#REF!+#REF!+#REF!+Waldorfühing!D75+'Muud hariduskulud'!D75+Haridusüritused!D75</f>
        <v>#REF!</v>
      </c>
      <c r="E75" s="72" t="e">
        <f>#REF!+#REF!+#REF!+#REF!+#REF!+#REF!+#REF!+#REF!+#REF!+#REF!+#REF!+#REF!+Waldorfühing!E75+'Muud hariduskulud'!E75+Haridusüritused!E75</f>
        <v>#REF!</v>
      </c>
      <c r="F75" s="72" t="e">
        <f>#REF!+#REF!+#REF!+#REF!+#REF!+#REF!+#REF!+#REF!+#REF!+#REF!+#REF!+#REF!+Waldorfühing!F75+'Muud hariduskulud'!F75+Haridusüritused!F75</f>
        <v>#REF!</v>
      </c>
      <c r="G75" s="51"/>
      <c r="J75" s="201"/>
      <c r="K75" s="201"/>
      <c r="L75" s="201"/>
    </row>
    <row r="76" spans="1:12" x14ac:dyDescent="0.2">
      <c r="A76" s="16" t="s">
        <v>74</v>
      </c>
      <c r="B76" s="17" t="s">
        <v>75</v>
      </c>
      <c r="C76" s="72" t="e">
        <f>#REF!+#REF!+#REF!+#REF!+#REF!+#REF!+#REF!+#REF!+#REF!+#REF!+#REF!+#REF!+Waldorfühing!C76+'Muud hariduskulud'!C76+Haridusüritused!C76</f>
        <v>#REF!</v>
      </c>
      <c r="D76" s="72" t="e">
        <f>#REF!+#REF!+#REF!+#REF!+#REF!+#REF!+#REF!+#REF!+#REF!+#REF!+#REF!+#REF!+Waldorfühing!D76+'Muud hariduskulud'!D76+Haridusüritused!D76</f>
        <v>#REF!</v>
      </c>
      <c r="E76" s="72" t="e">
        <f>#REF!+#REF!+#REF!+#REF!+#REF!+#REF!+#REF!+#REF!+#REF!+#REF!+#REF!+#REF!+Waldorfühing!E76+'Muud hariduskulud'!E76+Haridusüritused!E76</f>
        <v>#REF!</v>
      </c>
      <c r="F76" s="72" t="e">
        <f>#REF!+#REF!+#REF!+#REF!+#REF!+#REF!+#REF!+#REF!+#REF!+#REF!+#REF!+#REF!+Waldorfühing!F76+'Muud hariduskulud'!F76+Haridusüritused!F76</f>
        <v>#REF!</v>
      </c>
      <c r="G76" s="51"/>
      <c r="J76" s="201"/>
      <c r="K76" s="201"/>
      <c r="L76" s="201"/>
    </row>
    <row r="77" spans="1:12" x14ac:dyDescent="0.2">
      <c r="A77" s="16" t="s">
        <v>76</v>
      </c>
      <c r="B77" s="17" t="s">
        <v>77</v>
      </c>
      <c r="C77" s="72" t="e">
        <f>#REF!+#REF!+#REF!+#REF!+#REF!+#REF!+#REF!+#REF!+#REF!+#REF!+#REF!+#REF!+Waldorfühing!C77+'Muud hariduskulud'!C77+Haridusüritused!C77</f>
        <v>#REF!</v>
      </c>
      <c r="D77" s="72" t="e">
        <f>#REF!+#REF!+#REF!+#REF!+#REF!+#REF!+#REF!+#REF!+#REF!+#REF!+#REF!+#REF!+Waldorfühing!D77+'Muud hariduskulud'!D77+Haridusüritused!D77</f>
        <v>#REF!</v>
      </c>
      <c r="E77" s="72" t="e">
        <f>#REF!+#REF!+#REF!+#REF!+#REF!+#REF!+#REF!+#REF!+#REF!+#REF!+#REF!+#REF!+Waldorfühing!E77+'Muud hariduskulud'!E77+Haridusüritused!E77</f>
        <v>#REF!</v>
      </c>
      <c r="F77" s="72" t="e">
        <f>#REF!+#REF!+#REF!+#REF!+#REF!+#REF!+#REF!+#REF!+#REF!+#REF!+#REF!+#REF!+Waldorfühing!F77+'Muud hariduskulud'!F77+Haridusüritused!F77</f>
        <v>#REF!</v>
      </c>
      <c r="G77" s="51"/>
      <c r="J77" s="201"/>
      <c r="K77" s="201"/>
      <c r="L77" s="201"/>
    </row>
    <row r="78" spans="1:12" x14ac:dyDescent="0.2">
      <c r="A78" s="11" t="s">
        <v>78</v>
      </c>
      <c r="B78" s="24" t="s">
        <v>79</v>
      </c>
      <c r="C78" s="47" t="e">
        <f>#REF!+#REF!+#REF!+#REF!+#REF!+#REF!+#REF!+#REF!+#REF!+#REF!+#REF!+#REF!+Waldorfühing!C78+'Muud hariduskulud'!C78+Haridusüritused!C78</f>
        <v>#REF!</v>
      </c>
      <c r="D78" s="47" t="e">
        <f>#REF!+#REF!+#REF!+#REF!+#REF!+#REF!+#REF!+#REF!+#REF!+#REF!+#REF!+#REF!+Waldorfühing!D78+'Muud hariduskulud'!D78+Haridusüritused!D78</f>
        <v>#REF!</v>
      </c>
      <c r="E78" s="47" t="e">
        <f>#REF!+#REF!+#REF!+#REF!+#REF!+#REF!+#REF!+#REF!+#REF!+#REF!+#REF!+#REF!+Waldorfühing!E78+'Muud hariduskulud'!E78+Haridusüritused!E78</f>
        <v>#REF!</v>
      </c>
      <c r="F78" s="47" t="e">
        <f>#REF!+#REF!+#REF!+#REF!+#REF!+#REF!+#REF!+#REF!+#REF!+#REF!+#REF!+#REF!+Waldorfühing!F78+'Muud hariduskulud'!F78+Haridusüritused!F78</f>
        <v>#REF!</v>
      </c>
      <c r="G78" s="58"/>
      <c r="J78" s="218"/>
      <c r="K78" s="218"/>
      <c r="L78" s="218"/>
    </row>
    <row r="79" spans="1:12" x14ac:dyDescent="0.2">
      <c r="A79" s="11" t="s">
        <v>80</v>
      </c>
      <c r="B79" s="12" t="s">
        <v>81</v>
      </c>
      <c r="C79" s="47" t="e">
        <f>#REF!+#REF!+#REF!+#REF!+#REF!+#REF!+#REF!+#REF!+#REF!+#REF!+#REF!+#REF!+Waldorfühing!C79+'Muud hariduskulud'!C79+Haridusüritused!C79</f>
        <v>#REF!</v>
      </c>
      <c r="D79" s="47" t="e">
        <f>#REF!+#REF!+#REF!+#REF!+#REF!+#REF!+#REF!+#REF!+#REF!+#REF!+#REF!+#REF!+Waldorfühing!D79+'Muud hariduskulud'!D79+Haridusüritused!D79</f>
        <v>#REF!</v>
      </c>
      <c r="E79" s="47" t="e">
        <f>#REF!+#REF!+#REF!+#REF!+#REF!+#REF!+#REF!+#REF!+#REF!+#REF!+#REF!+#REF!+Waldorfühing!E79+'Muud hariduskulud'!E79+Haridusüritused!E79</f>
        <v>#REF!</v>
      </c>
      <c r="F79" s="47" t="e">
        <f>#REF!+#REF!+#REF!+#REF!+#REF!+#REF!+#REF!+#REF!+#REF!+#REF!+#REF!+#REF!+Waldorfühing!F79+'Muud hariduskulud'!F79+Haridusüritused!F79</f>
        <v>#REF!</v>
      </c>
      <c r="G79" s="57"/>
      <c r="J79" s="218"/>
      <c r="K79" s="218"/>
      <c r="L79" s="218"/>
    </row>
    <row r="80" spans="1:12" x14ac:dyDescent="0.2">
      <c r="A80" s="11" t="s">
        <v>82</v>
      </c>
      <c r="B80" s="12" t="s">
        <v>83</v>
      </c>
      <c r="C80" s="47" t="e">
        <f>#REF!+#REF!+#REF!+#REF!+#REF!+#REF!+#REF!+#REF!+#REF!+#REF!+#REF!+#REF!+Waldorfühing!C80+'Muud hariduskulud'!C80+Haridusüritused!C80</f>
        <v>#REF!</v>
      </c>
      <c r="D80" s="47" t="e">
        <f>#REF!+#REF!+#REF!+#REF!+#REF!+#REF!+#REF!+#REF!+#REF!+#REF!+#REF!+#REF!+Waldorfühing!D80+'Muud hariduskulud'!D80+Haridusüritused!D80</f>
        <v>#REF!</v>
      </c>
      <c r="E80" s="47" t="e">
        <f>#REF!+#REF!+#REF!+#REF!+#REF!+#REF!+#REF!+#REF!+#REF!+#REF!+#REF!+#REF!+Waldorfühing!E80+'Muud hariduskulud'!E80+Haridusüritused!E80</f>
        <v>#REF!</v>
      </c>
      <c r="F80" s="47" t="e">
        <f>#REF!+#REF!+#REF!+#REF!+#REF!+#REF!+#REF!+#REF!+#REF!+#REF!+#REF!+#REF!+Waldorfühing!F80+'Muud hariduskulud'!F80+Haridusüritused!F80</f>
        <v>#REF!</v>
      </c>
      <c r="G80" s="20"/>
      <c r="J80" s="218"/>
      <c r="K80" s="218"/>
      <c r="L80" s="218"/>
    </row>
    <row r="81" spans="1:12" x14ac:dyDescent="0.2">
      <c r="A81" s="16" t="s">
        <v>84</v>
      </c>
      <c r="B81" s="17" t="s">
        <v>85</v>
      </c>
      <c r="C81" s="72" t="e">
        <f>#REF!+#REF!+#REF!+#REF!+#REF!+#REF!+#REF!+#REF!+#REF!+#REF!+#REF!+#REF!+Waldorfühing!C81+'Muud hariduskulud'!C81+Haridusüritused!C81</f>
        <v>#REF!</v>
      </c>
      <c r="D81" s="72" t="e">
        <f>#REF!+#REF!+#REF!+#REF!+#REF!+#REF!+#REF!+#REF!+#REF!+#REF!+#REF!+#REF!+Waldorfühing!D81+'Muud hariduskulud'!D81+Haridusüritused!D81</f>
        <v>#REF!</v>
      </c>
      <c r="E81" s="72" t="e">
        <f>#REF!+#REF!+#REF!+#REF!+#REF!+#REF!+#REF!+#REF!+#REF!+#REF!+#REF!+#REF!+Waldorfühing!E81+'Muud hariduskulud'!E81+Haridusüritused!E81</f>
        <v>#REF!</v>
      </c>
      <c r="F81" s="72" t="e">
        <f>#REF!+#REF!+#REF!+#REF!+#REF!+#REF!+#REF!+#REF!+#REF!+#REF!+#REF!+#REF!+Waldorfühing!F81+'Muud hariduskulud'!F81+Haridusüritused!F81</f>
        <v>#REF!</v>
      </c>
      <c r="G81" s="56"/>
      <c r="J81" s="201"/>
      <c r="K81" s="201"/>
      <c r="L81" s="201"/>
    </row>
    <row r="82" spans="1:12" x14ac:dyDescent="0.2">
      <c r="A82" s="16" t="s">
        <v>86</v>
      </c>
      <c r="B82" s="17" t="s">
        <v>87</v>
      </c>
      <c r="C82" s="72" t="e">
        <f>#REF!+#REF!+#REF!+#REF!+#REF!+#REF!+#REF!+#REF!+#REF!+#REF!+#REF!+#REF!+Waldorfühing!C82+'Muud hariduskulud'!C82+Haridusüritused!C82</f>
        <v>#REF!</v>
      </c>
      <c r="D82" s="72" t="e">
        <f>#REF!+#REF!+#REF!+#REF!+#REF!+#REF!+#REF!+#REF!+#REF!+#REF!+#REF!+#REF!+Waldorfühing!D82+'Muud hariduskulud'!D82+Haridusüritused!D82</f>
        <v>#REF!</v>
      </c>
      <c r="E82" s="72" t="e">
        <f>#REF!+#REF!+#REF!+#REF!+#REF!+#REF!+#REF!+#REF!+#REF!+#REF!+#REF!+#REF!+Waldorfühing!E82+'Muud hariduskulud'!E82+Haridusüritused!E82</f>
        <v>#REF!</v>
      </c>
      <c r="F82" s="72" t="e">
        <f>#REF!+#REF!+#REF!+#REF!+#REF!+#REF!+#REF!+#REF!+#REF!+#REF!+#REF!+#REF!+Waldorfühing!F82+'Muud hariduskulud'!F82+Haridusüritused!F82</f>
        <v>#REF!</v>
      </c>
      <c r="G82" s="56"/>
      <c r="J82" s="201"/>
      <c r="K82" s="201"/>
      <c r="L82" s="201"/>
    </row>
    <row r="83" spans="1:12" x14ac:dyDescent="0.2">
      <c r="A83" s="16" t="s">
        <v>88</v>
      </c>
      <c r="B83" s="17" t="s">
        <v>89</v>
      </c>
      <c r="C83" s="72" t="e">
        <f>#REF!+#REF!+#REF!+#REF!+#REF!+#REF!+#REF!+#REF!+#REF!+#REF!+#REF!+#REF!+Waldorfühing!C83+'Muud hariduskulud'!C83+Haridusüritused!C83</f>
        <v>#REF!</v>
      </c>
      <c r="D83" s="72" t="e">
        <f>#REF!+#REF!+#REF!+#REF!+#REF!+#REF!+#REF!+#REF!+#REF!+#REF!+#REF!+#REF!+Waldorfühing!D83+'Muud hariduskulud'!D83+Haridusüritused!D83</f>
        <v>#REF!</v>
      </c>
      <c r="E83" s="72" t="e">
        <f>#REF!+#REF!+#REF!+#REF!+#REF!+#REF!+#REF!+#REF!+#REF!+#REF!+#REF!+#REF!+Waldorfühing!E83+'Muud hariduskulud'!E83+Haridusüritused!E83</f>
        <v>#REF!</v>
      </c>
      <c r="F83" s="72" t="e">
        <f>#REF!+#REF!+#REF!+#REF!+#REF!+#REF!+#REF!+#REF!+#REF!+#REF!+#REF!+#REF!+Waldorfühing!F83+'Muud hariduskulud'!F83+Haridusüritused!F83</f>
        <v>#REF!</v>
      </c>
      <c r="G83" s="56"/>
      <c r="J83" s="201"/>
      <c r="K83" s="201"/>
      <c r="L83" s="201"/>
    </row>
    <row r="84" spans="1:12" hidden="1" x14ac:dyDescent="0.2">
      <c r="A84" s="11" t="s">
        <v>90</v>
      </c>
      <c r="B84" s="12" t="s">
        <v>91</v>
      </c>
      <c r="C84" s="47" t="e">
        <f>#REF!+#REF!+#REF!+#REF!+#REF!+#REF!+#REF!+#REF!+#REF!+#REF!+#REF!+#REF!+Waldorfühing!C84+'Muud hariduskulud'!C84+Haridusüritused!C84</f>
        <v>#REF!</v>
      </c>
      <c r="D84" s="47" t="e">
        <f>#REF!+#REF!+#REF!+#REF!+#REF!+#REF!+#REF!+#REF!+#REF!+#REF!+#REF!+#REF!+Waldorfühing!D84+'Muud hariduskulud'!D84+Haridusüritused!D84</f>
        <v>#REF!</v>
      </c>
      <c r="E84" s="48" t="e">
        <f>#REF!+#REF!+#REF!+#REF!+#REF!+#REF!+#REF!+#REF!+#REF!+#REF!+#REF!+#REF!+Waldorfühing!E84+'Muud hariduskulud'!E84+Haridusüritused!E84</f>
        <v>#REF!</v>
      </c>
      <c r="F84" s="57"/>
      <c r="G84" s="57"/>
      <c r="J84" s="218"/>
      <c r="K84" s="218"/>
      <c r="L84" s="218"/>
    </row>
    <row r="85" spans="1:12" x14ac:dyDescent="0.2">
      <c r="A85" s="11" t="s">
        <v>92</v>
      </c>
      <c r="B85" s="12" t="s">
        <v>93</v>
      </c>
      <c r="C85" s="47" t="e">
        <f>#REF!+#REF!+#REF!+#REF!+#REF!+#REF!+#REF!+#REF!+#REF!+#REF!+#REF!+#REF!+Waldorfühing!C85+'Muud hariduskulud'!C85+Haridusüritused!C85</f>
        <v>#REF!</v>
      </c>
      <c r="D85" s="47" t="e">
        <f>#REF!+#REF!+#REF!+#REF!+#REF!+#REF!+#REF!+#REF!+#REF!+#REF!+#REF!+#REF!+Waldorfühing!D85+'Muud hariduskulud'!D85+Haridusüritused!D85</f>
        <v>#REF!</v>
      </c>
      <c r="E85" s="47" t="e">
        <f>#REF!+#REF!+#REF!+#REF!+#REF!+#REF!+#REF!+#REF!+#REF!+#REF!+#REF!+#REF!+Waldorfühing!E85+'Muud hariduskulud'!E85+Haridusüritused!E85</f>
        <v>#REF!</v>
      </c>
      <c r="F85" s="47" t="e">
        <f>#REF!+#REF!+#REF!+#REF!+#REF!+#REF!+#REF!+#REF!+#REF!+#REF!+#REF!+#REF!+Waldorfühing!F85+'Muud hariduskulud'!F85+Haridusüritused!F85</f>
        <v>#REF!</v>
      </c>
      <c r="G85" s="20"/>
      <c r="J85" s="218"/>
      <c r="K85" s="218"/>
      <c r="L85" s="218"/>
    </row>
    <row r="86" spans="1:12" x14ac:dyDescent="0.2">
      <c r="A86" s="16" t="s">
        <v>94</v>
      </c>
      <c r="B86" s="17" t="s">
        <v>95</v>
      </c>
      <c r="C86" s="72" t="e">
        <f>#REF!+#REF!+#REF!+#REF!+#REF!+#REF!+#REF!+#REF!+#REF!+#REF!+#REF!+#REF!+Waldorfühing!C86+'Muud hariduskulud'!C86+Haridusüritused!C86</f>
        <v>#REF!</v>
      </c>
      <c r="D86" s="72" t="e">
        <f>#REF!+#REF!+#REF!+#REF!+#REF!+#REF!+#REF!+#REF!+#REF!+#REF!+#REF!+#REF!+Waldorfühing!D86+'Muud hariduskulud'!D86+Haridusüritused!D86</f>
        <v>#REF!</v>
      </c>
      <c r="E86" s="72" t="e">
        <f>#REF!+#REF!+#REF!+#REF!+#REF!+#REF!+#REF!+#REF!+#REF!+#REF!+#REF!+#REF!+Waldorfühing!E86+'Muud hariduskulud'!E86+Haridusüritused!E86</f>
        <v>#REF!</v>
      </c>
      <c r="F86" s="72" t="e">
        <f>#REF!+#REF!+#REF!+#REF!+#REF!+#REF!+#REF!+#REF!+#REF!+#REF!+#REF!+#REF!+Waldorfühing!F86+'Muud hariduskulud'!F86+Haridusüritused!F86</f>
        <v>#REF!</v>
      </c>
      <c r="G86" s="56"/>
      <c r="J86" s="201"/>
      <c r="K86" s="201"/>
      <c r="L86" s="201"/>
    </row>
    <row r="87" spans="1:12" x14ac:dyDescent="0.2">
      <c r="A87" s="16" t="s">
        <v>96</v>
      </c>
      <c r="B87" s="17" t="s">
        <v>97</v>
      </c>
      <c r="C87" s="72" t="e">
        <f>#REF!+#REF!+#REF!+#REF!+#REF!+#REF!+#REF!+#REF!+#REF!+#REF!+#REF!+#REF!+Waldorfühing!C87+'Muud hariduskulud'!C87+Haridusüritused!C87</f>
        <v>#REF!</v>
      </c>
      <c r="D87" s="72" t="e">
        <f>#REF!+#REF!+#REF!+#REF!+#REF!+#REF!+#REF!+#REF!+#REF!+#REF!+#REF!+#REF!+Waldorfühing!D87+'Muud hariduskulud'!D87+Haridusüritused!D87</f>
        <v>#REF!</v>
      </c>
      <c r="E87" s="72" t="e">
        <f>#REF!+#REF!+#REF!+#REF!+#REF!+#REF!+#REF!+#REF!+#REF!+#REF!+#REF!+#REF!+Waldorfühing!E87+'Muud hariduskulud'!E87+Haridusüritused!E87</f>
        <v>#REF!</v>
      </c>
      <c r="F87" s="72" t="e">
        <f>#REF!+#REF!+#REF!+#REF!+#REF!+#REF!+#REF!+#REF!+#REF!+#REF!+#REF!+#REF!+Waldorfühing!F87+'Muud hariduskulud'!F87+Haridusüritused!F87</f>
        <v>#REF!</v>
      </c>
      <c r="G87" s="56"/>
      <c r="J87" s="201"/>
      <c r="K87" s="201"/>
      <c r="L87" s="201"/>
    </row>
    <row r="88" spans="1:12" x14ac:dyDescent="0.2">
      <c r="A88" s="16" t="s">
        <v>98</v>
      </c>
      <c r="B88" s="17" t="s">
        <v>99</v>
      </c>
      <c r="C88" s="72" t="e">
        <f>#REF!+#REF!+#REF!+#REF!+#REF!+#REF!+#REF!+#REF!+#REF!+#REF!+#REF!+#REF!+Waldorfühing!C88+'Muud hariduskulud'!C88+Haridusüritused!C88</f>
        <v>#REF!</v>
      </c>
      <c r="D88" s="72" t="e">
        <f>#REF!+#REF!+#REF!+#REF!+#REF!+#REF!+#REF!+#REF!+#REF!+#REF!+#REF!+#REF!+Waldorfühing!D88+'Muud hariduskulud'!D88+Haridusüritused!D88</f>
        <v>#REF!</v>
      </c>
      <c r="E88" s="72" t="e">
        <f>#REF!+#REF!+#REF!+#REF!+#REF!+#REF!+#REF!+#REF!+#REF!+#REF!+#REF!+#REF!+Waldorfühing!E88+'Muud hariduskulud'!E88+Haridusüritused!E88</f>
        <v>#REF!</v>
      </c>
      <c r="F88" s="72" t="e">
        <f>#REF!+#REF!+#REF!+#REF!+#REF!+#REF!+#REF!+#REF!+#REF!+#REF!+#REF!+#REF!+Waldorfühing!F88+'Muud hariduskulud'!F88+Haridusüritused!F88</f>
        <v>#REF!</v>
      </c>
      <c r="G88" s="56"/>
      <c r="J88" s="201"/>
      <c r="K88" s="201"/>
      <c r="L88" s="201"/>
    </row>
    <row r="89" spans="1:12" x14ac:dyDescent="0.2">
      <c r="A89" s="16" t="s">
        <v>100</v>
      </c>
      <c r="B89" s="17" t="s">
        <v>101</v>
      </c>
      <c r="C89" s="72" t="e">
        <f>#REF!+#REF!+#REF!+#REF!+#REF!+#REF!+#REF!+#REF!+#REF!+#REF!+#REF!+#REF!+Waldorfühing!C89+'Muud hariduskulud'!C89+Haridusüritused!C89</f>
        <v>#REF!</v>
      </c>
      <c r="D89" s="72" t="e">
        <f>#REF!+#REF!+#REF!+#REF!+#REF!+#REF!+#REF!+#REF!+#REF!+#REF!+#REF!+#REF!+Waldorfühing!D89+'Muud hariduskulud'!D89+Haridusüritused!D89</f>
        <v>#REF!</v>
      </c>
      <c r="E89" s="72" t="e">
        <f>#REF!+#REF!+#REF!+#REF!+#REF!+#REF!+#REF!+#REF!+#REF!+#REF!+#REF!+#REF!+Waldorfühing!E89+'Muud hariduskulud'!E89+Haridusüritused!E89</f>
        <v>#REF!</v>
      </c>
      <c r="F89" s="72" t="e">
        <f>#REF!+#REF!+#REF!+#REF!+#REF!+#REF!+#REF!+#REF!+#REF!+#REF!+#REF!+#REF!+Waldorfühing!F89+'Muud hariduskulud'!F89+Haridusüritused!F89</f>
        <v>#REF!</v>
      </c>
      <c r="G89" s="56"/>
      <c r="J89" s="201"/>
      <c r="K89" s="201"/>
      <c r="L89" s="201"/>
    </row>
    <row r="90" spans="1:12" x14ac:dyDescent="0.2">
      <c r="A90" s="16" t="s">
        <v>102</v>
      </c>
      <c r="B90" s="17" t="s">
        <v>103</v>
      </c>
      <c r="C90" s="72" t="e">
        <f>#REF!+#REF!+#REF!+#REF!+#REF!+#REF!+#REF!+#REF!+#REF!+#REF!+#REF!+#REF!+Waldorfühing!C90+'Muud hariduskulud'!C90+Haridusüritused!C90</f>
        <v>#REF!</v>
      </c>
      <c r="D90" s="72" t="e">
        <f>#REF!+#REF!+#REF!+#REF!+#REF!+#REF!+#REF!+#REF!+#REF!+#REF!+#REF!+#REF!+Waldorfühing!D90+'Muud hariduskulud'!D90+Haridusüritused!D90</f>
        <v>#REF!</v>
      </c>
      <c r="E90" s="72" t="e">
        <f>#REF!+#REF!+#REF!+#REF!+#REF!+#REF!+#REF!+#REF!+#REF!+#REF!+#REF!+#REF!+Waldorfühing!E90+'Muud hariduskulud'!E90+Haridusüritused!E90</f>
        <v>#REF!</v>
      </c>
      <c r="F90" s="72" t="e">
        <f>#REF!+#REF!+#REF!+#REF!+#REF!+#REF!+#REF!+#REF!+#REF!+#REF!+#REF!+#REF!+Waldorfühing!F90+'Muud hariduskulud'!F90+Haridusüritused!F90</f>
        <v>#REF!</v>
      </c>
      <c r="G90" s="56"/>
      <c r="J90" s="201"/>
      <c r="K90" s="201"/>
      <c r="L90" s="201"/>
    </row>
    <row r="91" spans="1:12" x14ac:dyDescent="0.2">
      <c r="A91" s="11" t="s">
        <v>104</v>
      </c>
      <c r="B91" s="12" t="s">
        <v>105</v>
      </c>
      <c r="C91" s="47" t="e">
        <f>#REF!+#REF!+#REF!+#REF!+#REF!+#REF!+#REF!+#REF!+#REF!+#REF!+#REF!+#REF!+Waldorfühing!C91+'Muud hariduskulud'!C91+Haridusüritused!C91</f>
        <v>#REF!</v>
      </c>
      <c r="D91" s="47" t="e">
        <f>#REF!+#REF!+#REF!+#REF!+#REF!+#REF!+#REF!+#REF!+#REF!+#REF!+#REF!+#REF!+Waldorfühing!D91+'Muud hariduskulud'!D91+Haridusüritused!D91</f>
        <v>#REF!</v>
      </c>
      <c r="E91" s="47" t="e">
        <f>#REF!+#REF!+#REF!+#REF!+#REF!+#REF!+#REF!+#REF!+#REF!+#REF!+#REF!+#REF!+Waldorfühing!E91+'Muud hariduskulud'!E91+Haridusüritused!E91</f>
        <v>#REF!</v>
      </c>
      <c r="F91" s="47" t="e">
        <f>#REF!+#REF!+#REF!+#REF!+#REF!+#REF!+#REF!+#REF!+#REF!+#REF!+#REF!+#REF!+Waldorfühing!F91+'Muud hariduskulud'!F91+Haridusüritused!F91</f>
        <v>#REF!</v>
      </c>
      <c r="G91" s="57"/>
      <c r="J91" s="218"/>
      <c r="K91" s="218"/>
      <c r="L91" s="218"/>
    </row>
    <row r="92" spans="1:12" x14ac:dyDescent="0.2">
      <c r="A92" s="11" t="s">
        <v>106</v>
      </c>
      <c r="B92" s="12" t="s">
        <v>107</v>
      </c>
      <c r="C92" s="47" t="e">
        <f>#REF!+#REF!+#REF!+#REF!+#REF!+#REF!+#REF!+#REF!+#REF!+#REF!+#REF!+#REF!+Waldorfühing!C92+'Muud hariduskulud'!C92+Haridusüritused!C92</f>
        <v>#REF!</v>
      </c>
      <c r="D92" s="47" t="e">
        <f>#REF!+#REF!+#REF!+#REF!+#REF!+#REF!+#REF!+#REF!+#REF!+#REF!+#REF!+#REF!+Waldorfühing!D92+'Muud hariduskulud'!D92+Haridusüritused!D92</f>
        <v>#REF!</v>
      </c>
      <c r="E92" s="47" t="e">
        <f>#REF!+#REF!+#REF!+#REF!+#REF!+#REF!+#REF!+#REF!+#REF!+#REF!+#REF!+#REF!+Waldorfühing!E92+'Muud hariduskulud'!E92+Haridusüritused!E92</f>
        <v>#REF!</v>
      </c>
      <c r="F92" s="47" t="e">
        <f>#REF!+#REF!+#REF!+#REF!+#REF!+#REF!+#REF!+#REF!+#REF!+#REF!+#REF!+#REF!+Waldorfühing!F92+'Muud hariduskulud'!F92+Haridusüritused!F92</f>
        <v>#REF!</v>
      </c>
      <c r="G92" s="57"/>
      <c r="J92" s="218"/>
      <c r="K92" s="218"/>
      <c r="L92" s="218"/>
    </row>
    <row r="93" spans="1:12" x14ac:dyDescent="0.2">
      <c r="A93" s="11" t="s">
        <v>108</v>
      </c>
      <c r="B93" s="12" t="s">
        <v>109</v>
      </c>
      <c r="C93" s="47" t="e">
        <f>#REF!+#REF!+#REF!+#REF!+#REF!+#REF!+#REF!+#REF!+#REF!+#REF!+#REF!+#REF!+Waldorfühing!C93+'Muud hariduskulud'!C93+Haridusüritused!C93</f>
        <v>#REF!</v>
      </c>
      <c r="D93" s="47" t="e">
        <f>#REF!+#REF!+#REF!+#REF!+#REF!+#REF!+#REF!+#REF!+#REF!+#REF!+#REF!+#REF!+Waldorfühing!D93+'Muud hariduskulud'!D93+Haridusüritused!D93</f>
        <v>#REF!</v>
      </c>
      <c r="E93" s="47" t="e">
        <f>#REF!+#REF!+#REF!+#REF!+#REF!+#REF!+#REF!+#REF!+#REF!+#REF!+#REF!+#REF!+Waldorfühing!E93+'Muud hariduskulud'!E93+Haridusüritused!E93</f>
        <v>#REF!</v>
      </c>
      <c r="F93" s="47" t="e">
        <f>#REF!+#REF!+#REF!+#REF!+#REF!+#REF!+#REF!+#REF!+#REF!+#REF!+#REF!+#REF!+Waldorfühing!F93+'Muud hariduskulud'!F93+Haridusüritused!F93</f>
        <v>#REF!</v>
      </c>
      <c r="G93" s="57"/>
      <c r="J93" s="218"/>
      <c r="K93" s="218"/>
      <c r="L93" s="218"/>
    </row>
    <row r="94" spans="1:12" x14ac:dyDescent="0.2">
      <c r="A94" s="11" t="s">
        <v>110</v>
      </c>
      <c r="B94" s="12" t="s">
        <v>111</v>
      </c>
      <c r="C94" s="47" t="e">
        <f>#REF!+#REF!+#REF!+#REF!+#REF!+#REF!+#REF!+#REF!+#REF!+#REF!+#REF!+#REF!+Waldorfühing!C94+'Muud hariduskulud'!C94+Haridusüritused!C94</f>
        <v>#REF!</v>
      </c>
      <c r="D94" s="47" t="e">
        <f>#REF!+#REF!+#REF!+#REF!+#REF!+#REF!+#REF!+#REF!+#REF!+#REF!+#REF!+#REF!+Waldorfühing!D94+'Muud hariduskulud'!D94+Haridusüritused!D94</f>
        <v>#REF!</v>
      </c>
      <c r="E94" s="47" t="e">
        <f>#REF!+#REF!+#REF!+#REF!+#REF!+#REF!+#REF!+#REF!+#REF!+#REF!+#REF!+#REF!+Waldorfühing!E94+'Muud hariduskulud'!E94+Haridusüritused!E94</f>
        <v>#REF!</v>
      </c>
      <c r="F94" s="47" t="e">
        <f>#REF!+#REF!+#REF!+#REF!+#REF!+#REF!+#REF!+#REF!+#REF!+#REF!+#REF!+#REF!+Waldorfühing!F94+'Muud hariduskulud'!F94+Haridusüritused!F94</f>
        <v>#REF!</v>
      </c>
      <c r="G94" s="57"/>
      <c r="J94" s="218"/>
      <c r="K94" s="218"/>
      <c r="L94" s="218"/>
    </row>
    <row r="95" spans="1:12" x14ac:dyDescent="0.2">
      <c r="A95" s="45" t="s">
        <v>188</v>
      </c>
      <c r="B95" s="44" t="s">
        <v>187</v>
      </c>
      <c r="C95" s="48" t="e">
        <f>#REF!+#REF!+#REF!+#REF!+#REF!+#REF!+#REF!+#REF!+#REF!+#REF!+#REF!+#REF!+Waldorfühing!C95+'Muud hariduskulud'!C95+Haridusüritused!C95</f>
        <v>#REF!</v>
      </c>
      <c r="D95" s="48" t="e">
        <f>#REF!+#REF!+#REF!+#REF!+#REF!+#REF!+#REF!+#REF!+#REF!+#REF!+#REF!+#REF!+Waldorfühing!D95+'Muud hariduskulud'!D95+Haridusüritused!D95</f>
        <v>#REF!</v>
      </c>
      <c r="E95" s="48" t="e">
        <f>#REF!+#REF!+#REF!+#REF!+#REF!+#REF!+#REF!+#REF!+#REF!+#REF!+#REF!+#REF!+Waldorfühing!E95+'Muud hariduskulud'!E95+Haridusüritused!E95</f>
        <v>#REF!</v>
      </c>
      <c r="F95" s="48" t="e">
        <f>#REF!+#REF!+#REF!+#REF!+#REF!+#REF!+#REF!+#REF!+#REF!+#REF!+#REF!+#REF!+Waldorfühing!F95+'Muud hariduskulud'!F95+Haridusüritused!F95</f>
        <v>#REF!</v>
      </c>
      <c r="G95" s="49"/>
      <c r="J95" s="201"/>
      <c r="K95" s="201"/>
      <c r="L95" s="201"/>
    </row>
    <row r="96" spans="1:12" x14ac:dyDescent="0.2">
      <c r="A96" s="11" t="s">
        <v>112</v>
      </c>
      <c r="B96" s="12" t="s">
        <v>113</v>
      </c>
      <c r="C96" s="47" t="e">
        <f>#REF!+#REF!+#REF!+#REF!+#REF!+#REF!+#REF!+#REF!+#REF!+#REF!+#REF!+#REF!+Waldorfühing!C96+'Muud hariduskulud'!C96+Haridusüritused!C96</f>
        <v>#REF!</v>
      </c>
      <c r="D96" s="47" t="e">
        <f>#REF!+#REF!+#REF!+#REF!+#REF!+#REF!+#REF!+#REF!+#REF!+#REF!+#REF!+#REF!+Waldorfühing!D96+'Muud hariduskulud'!D96+Haridusüritused!D96</f>
        <v>#REF!</v>
      </c>
      <c r="E96" s="47" t="e">
        <f>#REF!+#REF!+#REF!+#REF!+#REF!+#REF!+#REF!+#REF!+#REF!+#REF!+#REF!+#REF!+Waldorfühing!E96+'Muud hariduskulud'!E96+Haridusüritused!E96</f>
        <v>#REF!</v>
      </c>
      <c r="F96" s="47" t="e">
        <f>#REF!+#REF!+#REF!+#REF!+#REF!+#REF!+#REF!+#REF!+#REF!+#REF!+#REF!+#REF!+Waldorfühing!F96+'Muud hariduskulud'!F96+Haridusüritused!F96</f>
        <v>#REF!</v>
      </c>
      <c r="G96" s="57"/>
      <c r="J96" s="218"/>
      <c r="K96" s="218"/>
      <c r="L96" s="218"/>
    </row>
    <row r="97" spans="1:12" x14ac:dyDescent="0.2">
      <c r="A97" s="11" t="s">
        <v>114</v>
      </c>
      <c r="B97" s="12" t="s">
        <v>115</v>
      </c>
      <c r="C97" s="47" t="e">
        <f>#REF!+#REF!+#REF!+#REF!+#REF!+#REF!+#REF!+#REF!+#REF!+#REF!+#REF!+#REF!+Waldorfühing!C97+'Muud hariduskulud'!C97+Haridusüritused!C97</f>
        <v>#REF!</v>
      </c>
      <c r="D97" s="47" t="e">
        <f>#REF!+#REF!+#REF!+#REF!+#REF!+#REF!+#REF!+#REF!+#REF!+#REF!+#REF!+#REF!+Waldorfühing!D97+'Muud hariduskulud'!D97+Haridusüritused!D97</f>
        <v>#REF!</v>
      </c>
      <c r="E97" s="47" t="e">
        <f>#REF!+#REF!+#REF!+#REF!+#REF!+#REF!+#REF!+#REF!+#REF!+#REF!+#REF!+#REF!+Waldorfühing!E97+'Muud hariduskulud'!E97+Haridusüritused!E97</f>
        <v>#REF!</v>
      </c>
      <c r="F97" s="47" t="e">
        <f>#REF!+#REF!+#REF!+#REF!+#REF!+#REF!+#REF!+#REF!+#REF!+#REF!+#REF!+#REF!+Waldorfühing!F97+'Muud hariduskulud'!F97+Haridusüritused!F97</f>
        <v>#REF!</v>
      </c>
      <c r="G97" s="57"/>
      <c r="J97" s="218"/>
      <c r="K97" s="218"/>
      <c r="L97" s="218"/>
    </row>
    <row r="98" spans="1:12" x14ac:dyDescent="0.2">
      <c r="A98" s="45" t="s">
        <v>180</v>
      </c>
      <c r="B98" s="46" t="s">
        <v>178</v>
      </c>
      <c r="C98" s="48" t="e">
        <f>#REF!+#REF!+#REF!+#REF!+#REF!+#REF!+#REF!+#REF!+#REF!+#REF!+#REF!+#REF!+Waldorfühing!C98+'Muud hariduskulud'!C98+Haridusüritused!C98</f>
        <v>#REF!</v>
      </c>
      <c r="D98" s="48" t="e">
        <f>#REF!+#REF!+#REF!+#REF!+#REF!+#REF!+#REF!+#REF!+#REF!+#REF!+#REF!+#REF!+Waldorfühing!D98+'Muud hariduskulud'!D98+Haridusüritused!D98</f>
        <v>#REF!</v>
      </c>
      <c r="E98" s="48" t="e">
        <f>#REF!+#REF!+#REF!+#REF!+#REF!+#REF!+#REF!+#REF!+#REF!+#REF!+#REF!+#REF!+Waldorfühing!E98+'Muud hariduskulud'!E98+Haridusüritused!E98</f>
        <v>#REF!</v>
      </c>
      <c r="F98" s="48" t="e">
        <f>#REF!+#REF!+#REF!+#REF!+#REF!+#REF!+#REF!+#REF!+#REF!+#REF!+#REF!+#REF!+Waldorfühing!F98+'Muud hariduskulud'!F98+Haridusüritused!F98</f>
        <v>#REF!</v>
      </c>
      <c r="G98" s="49"/>
      <c r="J98" s="201"/>
      <c r="K98" s="201"/>
      <c r="L98" s="201"/>
    </row>
    <row r="99" spans="1:12" x14ac:dyDescent="0.2">
      <c r="A99" s="11" t="s">
        <v>116</v>
      </c>
      <c r="B99" s="12" t="s">
        <v>117</v>
      </c>
      <c r="C99" s="47" t="e">
        <f>#REF!+#REF!+#REF!+#REF!+#REF!+#REF!+#REF!+#REF!+#REF!+#REF!+#REF!+#REF!+Waldorfühing!C99+'Muud hariduskulud'!C99+Haridusüritused!C99</f>
        <v>#REF!</v>
      </c>
      <c r="D99" s="47" t="e">
        <f>#REF!+#REF!+#REF!+#REF!+#REF!+#REF!+#REF!+#REF!+#REF!+#REF!+#REF!+#REF!+Waldorfühing!D99+'Muud hariduskulud'!D99+Haridusüritused!D99</f>
        <v>#REF!</v>
      </c>
      <c r="E99" s="47" t="e">
        <f>#REF!+#REF!+#REF!+#REF!+#REF!+#REF!+#REF!+#REF!+#REF!+#REF!+#REF!+#REF!+Waldorfühing!E99+'Muud hariduskulud'!E99+Haridusüritused!E99</f>
        <v>#REF!</v>
      </c>
      <c r="F99" s="47" t="e">
        <f>#REF!+#REF!+#REF!+#REF!+#REF!+#REF!+#REF!+#REF!+#REF!+#REF!+#REF!+#REF!+Waldorfühing!F99+'Muud hariduskulud'!F99+Haridusüritused!F99</f>
        <v>#REF!</v>
      </c>
      <c r="G99" s="57"/>
      <c r="J99" s="218"/>
      <c r="K99" s="218"/>
      <c r="L99" s="218"/>
    </row>
    <row r="100" spans="1:12" x14ac:dyDescent="0.2">
      <c r="A100" s="11" t="s">
        <v>118</v>
      </c>
      <c r="B100" s="13" t="s">
        <v>119</v>
      </c>
      <c r="C100" s="47" t="e">
        <f>#REF!+#REF!+#REF!+#REF!+#REF!+#REF!+#REF!+#REF!+#REF!+#REF!+#REF!+#REF!+Waldorfühing!C100+'Muud hariduskulud'!C100+Haridusüritused!C100</f>
        <v>#REF!</v>
      </c>
      <c r="D100" s="47" t="e">
        <f>#REF!+#REF!+#REF!+#REF!+#REF!+#REF!+#REF!+#REF!+#REF!+#REF!+#REF!+#REF!+Waldorfühing!D100+'Muud hariduskulud'!D100+Haridusüritused!D100</f>
        <v>#REF!</v>
      </c>
      <c r="E100" s="47" t="e">
        <f>#REF!+#REF!+#REF!+#REF!+#REF!+#REF!+#REF!+#REF!+#REF!+#REF!+#REF!+#REF!+Waldorfühing!E100+'Muud hariduskulud'!E100+Haridusüritused!E100</f>
        <v>#REF!</v>
      </c>
      <c r="F100" s="47" t="e">
        <f>#REF!+#REF!+#REF!+#REF!+#REF!+#REF!+#REF!+#REF!+#REF!+#REF!+#REF!+#REF!+Waldorfühing!F100+'Muud hariduskulud'!F100+Haridusüritused!F100</f>
        <v>#REF!</v>
      </c>
      <c r="G100" s="57"/>
      <c r="J100" s="218"/>
      <c r="K100" s="218"/>
      <c r="L100" s="218"/>
    </row>
    <row r="101" spans="1:12" x14ac:dyDescent="0.2">
      <c r="A101" s="11" t="s">
        <v>120</v>
      </c>
      <c r="B101" s="13" t="s">
        <v>124</v>
      </c>
      <c r="C101" s="47" t="e">
        <f>#REF!+#REF!+#REF!+#REF!+#REF!+#REF!+#REF!+#REF!+#REF!+#REF!+#REF!+#REF!+Waldorfühing!C101+'Muud hariduskulud'!C101+Haridusüritused!C101</f>
        <v>#REF!</v>
      </c>
      <c r="D101" s="47" t="e">
        <f>#REF!+#REF!+#REF!+#REF!+#REF!+#REF!+#REF!+#REF!+#REF!+#REF!+#REF!+#REF!+Waldorfühing!D101+'Muud hariduskulud'!D101+Haridusüritused!D101</f>
        <v>#REF!</v>
      </c>
      <c r="E101" s="47" t="e">
        <f>#REF!+#REF!+#REF!+#REF!+#REF!+#REF!+#REF!+#REF!+#REF!+#REF!+#REF!+#REF!+Waldorfühing!E101+'Muud hariduskulud'!E101+Haridusüritused!E101</f>
        <v>#REF!</v>
      </c>
      <c r="F101" s="47" t="e">
        <f>#REF!+#REF!+#REF!+#REF!+#REF!+#REF!+#REF!+#REF!+#REF!+#REF!+#REF!+#REF!+Waldorfühing!F101+'Muud hariduskulud'!F101+Haridusüritused!F101</f>
        <v>#REF!</v>
      </c>
      <c r="G101" s="57"/>
      <c r="J101" s="218"/>
      <c r="K101" s="218"/>
      <c r="L101" s="218"/>
    </row>
    <row r="102" spans="1:12" x14ac:dyDescent="0.2">
      <c r="A102" s="26"/>
      <c r="B102" s="44" t="s">
        <v>181</v>
      </c>
      <c r="C102" s="48" t="e">
        <f>#REF!+#REF!+#REF!+#REF!+#REF!+#REF!+#REF!+#REF!+#REF!+#REF!+#REF!+#REF!+Waldorfühing!C102+'Muud hariduskulud'!C102+Haridusüritused!C102</f>
        <v>#REF!</v>
      </c>
      <c r="D102" s="48" t="e">
        <f>#REF!+#REF!+#REF!+#REF!+#REF!+#REF!+#REF!+#REF!+#REF!+#REF!+#REF!+#REF!+Waldorfühing!D102+'Muud hariduskulud'!D102+Haridusüritused!D102</f>
        <v>#REF!</v>
      </c>
      <c r="E102" s="48" t="e">
        <f>#REF!+#REF!+#REF!+#REF!+#REF!+#REF!+#REF!+#REF!+#REF!+#REF!+#REF!+#REF!+Waldorfühing!E102+'Muud hariduskulud'!E102+Haridusüritused!E102</f>
        <v>#REF!</v>
      </c>
      <c r="F102" s="48" t="e">
        <f>#REF!+#REF!+#REF!+#REF!+#REF!+#REF!+#REF!+#REF!+#REF!+#REF!+#REF!+#REF!+Waldorfühing!F102+'Muud hariduskulud'!F102+Haridusüritused!F102</f>
        <v>#REF!</v>
      </c>
      <c r="G102" s="49"/>
      <c r="J102" s="201"/>
      <c r="K102" s="201"/>
      <c r="L102" s="201"/>
    </row>
    <row r="103" spans="1:12" x14ac:dyDescent="0.2">
      <c r="A103" s="11" t="s">
        <v>125</v>
      </c>
      <c r="B103" s="12" t="s">
        <v>126</v>
      </c>
      <c r="C103" s="47" t="e">
        <f>#REF!+#REF!+#REF!+#REF!+#REF!+#REF!+#REF!+#REF!+#REF!+#REF!+#REF!+#REF!+Waldorfühing!C103+'Muud hariduskulud'!C103+Haridusüritused!C103</f>
        <v>#REF!</v>
      </c>
      <c r="D103" s="47" t="e">
        <f>#REF!+#REF!+#REF!+#REF!+#REF!+#REF!+#REF!+#REF!+#REF!+#REF!+#REF!+#REF!+Waldorfühing!D103+'Muud hariduskulud'!D103+Haridusüritused!D103</f>
        <v>#REF!</v>
      </c>
      <c r="E103" s="47" t="e">
        <f>#REF!+#REF!+#REF!+#REF!+#REF!+#REF!+#REF!+#REF!+#REF!+#REF!+#REF!+#REF!+Waldorfühing!E103+'Muud hariduskulud'!E103+Haridusüritused!E103</f>
        <v>#REF!</v>
      </c>
      <c r="F103" s="47" t="e">
        <f>#REF!+#REF!+#REF!+#REF!+#REF!+#REF!+#REF!+#REF!+#REF!+#REF!+#REF!+#REF!+Waldorfühing!F103+'Muud hariduskulud'!F103+Haridusüritused!F103</f>
        <v>#REF!</v>
      </c>
      <c r="G103" s="57"/>
      <c r="J103" s="218"/>
      <c r="K103" s="218"/>
      <c r="L103" s="218"/>
    </row>
    <row r="104" spans="1:12" x14ac:dyDescent="0.2">
      <c r="A104" s="8"/>
      <c r="B104" s="8"/>
      <c r="C104" s="47"/>
      <c r="D104" s="47"/>
      <c r="E104" s="48"/>
      <c r="F104" s="57"/>
      <c r="G104" s="57"/>
      <c r="J104" s="201"/>
      <c r="K104" s="201"/>
      <c r="L104" s="201"/>
    </row>
    <row r="105" spans="1:12" x14ac:dyDescent="0.2">
      <c r="A105" s="29"/>
      <c r="B105" s="30" t="s">
        <v>127</v>
      </c>
      <c r="C105" s="67" t="e">
        <f>#REF!+#REF!+#REF!+#REF!+#REF!+#REF!+#REF!+#REF!+#REF!+#REF!+#REF!+#REF!+Waldorfühing!C105+'Muud hariduskulud'!C105+Haridusüritused!C105</f>
        <v>#REF!</v>
      </c>
      <c r="D105" s="67" t="e">
        <f>#REF!+#REF!+#REF!+#REF!+#REF!+#REF!+#REF!+#REF!+#REF!+#REF!+#REF!+#REF!+Waldorfühing!D105+'Muud hariduskulud'!D105+Haridusüritused!D105</f>
        <v>#REF!</v>
      </c>
      <c r="E105" s="67" t="e">
        <f>#REF!+#REF!+#REF!+#REF!+#REF!+#REF!+#REF!+#REF!+#REF!+#REF!+#REF!+#REF!+Waldorfühing!E105+'Muud hariduskulud'!E105+Haridusüritused!E105</f>
        <v>#REF!</v>
      </c>
      <c r="F105" s="67" t="e">
        <f>#REF!+#REF!+#REF!+#REF!+#REF!+#REF!+#REF!+#REF!+#REF!+#REF!+#REF!+#REF!+Waldorfühing!F105+'Muud hariduskulud'!F105+Haridusüritused!F105</f>
        <v>#REF!</v>
      </c>
      <c r="G105" s="31"/>
      <c r="J105" s="230"/>
      <c r="K105" s="230"/>
      <c r="L105" s="230"/>
    </row>
    <row r="106" spans="1:12" x14ac:dyDescent="0.2">
      <c r="A106" s="29"/>
      <c r="B106" s="30"/>
      <c r="C106" s="47"/>
      <c r="D106" s="47"/>
      <c r="E106" s="67" t="e">
        <f>+D105+F105</f>
        <v>#REF!</v>
      </c>
      <c r="F106" s="196" t="s">
        <v>230</v>
      </c>
      <c r="G106" s="190"/>
      <c r="J106" s="201"/>
      <c r="K106" s="201"/>
      <c r="L106" s="201"/>
    </row>
    <row r="107" spans="1:12" x14ac:dyDescent="0.2">
      <c r="A107" s="29"/>
      <c r="B107" s="30"/>
      <c r="C107" s="47"/>
      <c r="D107" s="47"/>
      <c r="E107" s="67" t="e">
        <f>-E106+E105</f>
        <v>#REF!</v>
      </c>
      <c r="F107" s="59" t="s">
        <v>231</v>
      </c>
      <c r="G107" s="118"/>
      <c r="J107" s="201"/>
      <c r="K107" s="201"/>
      <c r="L107" s="201"/>
    </row>
    <row r="108" spans="1:12" x14ac:dyDescent="0.2">
      <c r="A108" s="33"/>
      <c r="B108" s="12" t="s">
        <v>128</v>
      </c>
      <c r="C108" s="47" t="e">
        <f>C109+C117+C133</f>
        <v>#REF!</v>
      </c>
      <c r="D108" s="47" t="e">
        <f>D109+D117+D133</f>
        <v>#REF!</v>
      </c>
      <c r="E108" s="47" t="e">
        <f>E109+E117+E133</f>
        <v>#REF!</v>
      </c>
      <c r="F108" s="47" t="e">
        <f>F109+F117+F133</f>
        <v>#REF!</v>
      </c>
      <c r="G108" s="15"/>
      <c r="J108" s="218"/>
      <c r="K108" s="218"/>
      <c r="L108" s="218"/>
    </row>
    <row r="109" spans="1:12" x14ac:dyDescent="0.2">
      <c r="A109" s="33" t="s">
        <v>155</v>
      </c>
      <c r="B109" s="27" t="s">
        <v>129</v>
      </c>
      <c r="C109" s="48" t="e">
        <f>SUM(C110:C116)</f>
        <v>#REF!</v>
      </c>
      <c r="D109" s="48" t="e">
        <f>SUM(D110:D116)</f>
        <v>#REF!</v>
      </c>
      <c r="E109" s="48" t="e">
        <f>SUM(E110:E116)</f>
        <v>#REF!</v>
      </c>
      <c r="F109" s="48" t="e">
        <f>SUM(F110:F116)</f>
        <v>#REF!</v>
      </c>
      <c r="G109" s="34"/>
      <c r="J109" s="201"/>
      <c r="K109" s="201"/>
      <c r="L109" s="201"/>
    </row>
    <row r="110" spans="1:12" x14ac:dyDescent="0.2">
      <c r="A110" s="16" t="s">
        <v>158</v>
      </c>
      <c r="B110" s="17" t="s">
        <v>165</v>
      </c>
      <c r="C110" s="72" t="e">
        <f>#REF!+#REF!+#REF!+#REF!+#REF!+#REF!+#REF!+#REF!+#REF!+#REF!+#REF!+#REF!+Waldorfühing!C110+'Muud hariduskulud'!C110+Haridusüritused!C110</f>
        <v>#REF!</v>
      </c>
      <c r="D110" s="72" t="e">
        <f>#REF!+#REF!+#REF!+#REF!+#REF!+#REF!+#REF!+#REF!+#REF!+#REF!+#REF!+#REF!+Waldorfühing!D110+'Muud hariduskulud'!D110+Haridusüritused!D110</f>
        <v>#REF!</v>
      </c>
      <c r="E110" s="72" t="e">
        <f>#REF!+#REF!+#REF!+#REF!+#REF!+#REF!+#REF!+#REF!+#REF!+#REF!+#REF!+#REF!+Waldorfühing!E110+'Muud hariduskulud'!E110+Haridusüritused!E110</f>
        <v>#REF!</v>
      </c>
      <c r="F110" s="72" t="e">
        <f>#REF!+#REF!+#REF!+#REF!+#REF!+#REF!+#REF!+#REF!+#REF!+#REF!+#REF!+#REF!+Waldorfühing!F110+'Muud hariduskulud'!F110+Haridusüritused!F110</f>
        <v>#REF!</v>
      </c>
      <c r="G110" s="51"/>
      <c r="J110" s="218"/>
      <c r="K110" s="218"/>
      <c r="L110" s="218"/>
    </row>
    <row r="111" spans="1:12" x14ac:dyDescent="0.2">
      <c r="A111" s="16" t="s">
        <v>159</v>
      </c>
      <c r="B111" s="17" t="s">
        <v>166</v>
      </c>
      <c r="C111" s="72" t="e">
        <f>#REF!+#REF!+#REF!+#REF!+#REF!+#REF!+#REF!+#REF!+#REF!+#REF!+#REF!+#REF!+Waldorfühing!C111+'Muud hariduskulud'!C111+Haridusüritused!C111</f>
        <v>#REF!</v>
      </c>
      <c r="D111" s="72" t="e">
        <f>#REF!+#REF!+#REF!+#REF!+#REF!+#REF!+#REF!+#REF!+#REF!+#REF!+#REF!+#REF!+Waldorfühing!D111+'Muud hariduskulud'!D111+Haridusüritused!D111</f>
        <v>#REF!</v>
      </c>
      <c r="E111" s="72" t="e">
        <f>#REF!+#REF!+#REF!+#REF!+#REF!+#REF!+#REF!+#REF!+#REF!+#REF!+#REF!+#REF!+Waldorfühing!E111+'Muud hariduskulud'!E111+Haridusüritused!E111</f>
        <v>#REF!</v>
      </c>
      <c r="F111" s="72" t="e">
        <f>#REF!+#REF!+#REF!+#REF!+#REF!+#REF!+#REF!+#REF!+#REF!+#REF!+#REF!+#REF!+Waldorfühing!F111+'Muud hariduskulud'!F111+Haridusüritused!F111</f>
        <v>#REF!</v>
      </c>
      <c r="G111" s="51"/>
      <c r="J111" s="218"/>
      <c r="K111" s="218"/>
      <c r="L111" s="218"/>
    </row>
    <row r="112" spans="1:12" x14ac:dyDescent="0.2">
      <c r="A112" s="16" t="s">
        <v>160</v>
      </c>
      <c r="B112" s="17" t="s">
        <v>130</v>
      </c>
      <c r="C112" s="72" t="e">
        <f>#REF!+#REF!+#REF!+#REF!+#REF!+#REF!+#REF!+#REF!+#REF!+#REF!+#REF!+#REF!+Waldorfühing!C112+'Muud hariduskulud'!C112+Haridusüritused!C112</f>
        <v>#REF!</v>
      </c>
      <c r="D112" s="72" t="e">
        <f>#REF!+#REF!+#REF!+#REF!+#REF!+#REF!+#REF!+#REF!+#REF!+#REF!+#REF!+#REF!+Waldorfühing!D112+'Muud hariduskulud'!D112+Haridusüritused!D112</f>
        <v>#REF!</v>
      </c>
      <c r="E112" s="72" t="e">
        <f>#REF!+#REF!+#REF!+#REF!+#REF!+#REF!+#REF!+#REF!+#REF!+#REF!+#REF!+#REF!+Waldorfühing!E112+'Muud hariduskulud'!E112+Haridusüritused!E112</f>
        <v>#REF!</v>
      </c>
      <c r="F112" s="72" t="e">
        <f>#REF!+#REF!+#REF!+#REF!+#REF!+#REF!+#REF!+#REF!+#REF!+#REF!+#REF!+#REF!+Waldorfühing!F112+'Muud hariduskulud'!F112+Haridusüritused!F112</f>
        <v>#REF!</v>
      </c>
      <c r="G112" s="51"/>
      <c r="J112" s="218"/>
      <c r="K112" s="218"/>
      <c r="L112" s="218"/>
    </row>
    <row r="113" spans="1:12" x14ac:dyDescent="0.2">
      <c r="A113" s="16" t="s">
        <v>161</v>
      </c>
      <c r="B113" s="17" t="s">
        <v>131</v>
      </c>
      <c r="C113" s="72" t="e">
        <f>#REF!+#REF!+#REF!+#REF!+#REF!+#REF!+#REF!+#REF!+#REF!+#REF!+#REF!+#REF!+Waldorfühing!C113+'Muud hariduskulud'!C113+Haridusüritused!C113</f>
        <v>#REF!</v>
      </c>
      <c r="D113" s="72" t="e">
        <f>#REF!+#REF!+#REF!+#REF!+#REF!+#REF!+#REF!+#REF!+#REF!+#REF!+#REF!+#REF!+Waldorfühing!D113+'Muud hariduskulud'!D113+Haridusüritused!D113</f>
        <v>#REF!</v>
      </c>
      <c r="E113" s="72" t="e">
        <f>#REF!+#REF!+#REF!+#REF!+#REF!+#REF!+#REF!+#REF!+#REF!+#REF!+#REF!+#REF!+Waldorfühing!E113+'Muud hariduskulud'!E113+Haridusüritused!E113</f>
        <v>#REF!</v>
      </c>
      <c r="F113" s="72" t="e">
        <f>#REF!+#REF!+#REF!+#REF!+#REF!+#REF!+#REF!+#REF!+#REF!+#REF!+#REF!+#REF!+Waldorfühing!F113+'Muud hariduskulud'!F113+Haridusüritused!F113</f>
        <v>#REF!</v>
      </c>
      <c r="G113" s="51"/>
      <c r="J113" s="218"/>
      <c r="K113" s="218"/>
      <c r="L113" s="218"/>
    </row>
    <row r="114" spans="1:12" x14ac:dyDescent="0.2">
      <c r="A114" s="16" t="s">
        <v>163</v>
      </c>
      <c r="B114" s="17" t="s">
        <v>167</v>
      </c>
      <c r="C114" s="72" t="e">
        <f>#REF!+#REF!+#REF!+#REF!+#REF!+#REF!+#REF!+#REF!+#REF!+#REF!+#REF!+#REF!+Waldorfühing!C114+'Muud hariduskulud'!C114+Haridusüritused!C114</f>
        <v>#REF!</v>
      </c>
      <c r="D114" s="72" t="e">
        <f>#REF!+#REF!+#REF!+#REF!+#REF!+#REF!+#REF!+#REF!+#REF!+#REF!+#REF!+#REF!+Waldorfühing!D114+'Muud hariduskulud'!D114+Haridusüritused!D114</f>
        <v>#REF!</v>
      </c>
      <c r="E114" s="72" t="e">
        <f>#REF!+#REF!+#REF!+#REF!+#REF!+#REF!+#REF!+#REF!+#REF!+#REF!+#REF!+#REF!+Waldorfühing!E114+'Muud hariduskulud'!E114+Haridusüritused!E114</f>
        <v>#REF!</v>
      </c>
      <c r="F114" s="72" t="e">
        <f>#REF!+#REF!+#REF!+#REF!+#REF!+#REF!+#REF!+#REF!+#REF!+#REF!+#REF!+#REF!+Waldorfühing!F114+'Muud hariduskulud'!F114+Haridusüritused!F114</f>
        <v>#REF!</v>
      </c>
      <c r="G114" s="51"/>
      <c r="J114" s="218"/>
      <c r="K114" s="218"/>
      <c r="L114" s="218"/>
    </row>
    <row r="115" spans="1:12" x14ac:dyDescent="0.2">
      <c r="A115" s="16" t="s">
        <v>164</v>
      </c>
      <c r="B115" s="17" t="s">
        <v>168</v>
      </c>
      <c r="C115" s="72" t="e">
        <f>#REF!+#REF!+#REF!+#REF!+#REF!+#REF!+#REF!+#REF!+#REF!+#REF!+#REF!+#REF!+Waldorfühing!C115+'Muud hariduskulud'!C115+Haridusüritused!C115</f>
        <v>#REF!</v>
      </c>
      <c r="D115" s="72" t="e">
        <f>#REF!+#REF!+#REF!+#REF!+#REF!+#REF!+#REF!+#REF!+#REF!+#REF!+#REF!+#REF!+Waldorfühing!D115+'Muud hariduskulud'!D115+Haridusüritused!D115</f>
        <v>#REF!</v>
      </c>
      <c r="E115" s="72" t="e">
        <f>#REF!+#REF!+#REF!+#REF!+#REF!+#REF!+#REF!+#REF!+#REF!+#REF!+#REF!+#REF!+Waldorfühing!E115+'Muud hariduskulud'!E115+Haridusüritused!E115</f>
        <v>#REF!</v>
      </c>
      <c r="F115" s="72" t="e">
        <f>#REF!+#REF!+#REF!+#REF!+#REF!+#REF!+#REF!+#REF!+#REF!+#REF!+#REF!+#REF!+Waldorfühing!F115+'Muud hariduskulud'!F115+Haridusüritused!F115</f>
        <v>#REF!</v>
      </c>
      <c r="G115" s="51"/>
      <c r="J115" s="218"/>
      <c r="K115" s="218"/>
      <c r="L115" s="218"/>
    </row>
    <row r="116" spans="1:12" x14ac:dyDescent="0.2">
      <c r="A116" s="16" t="s">
        <v>162</v>
      </c>
      <c r="B116" s="17" t="s">
        <v>175</v>
      </c>
      <c r="C116" s="72" t="e">
        <f>#REF!+#REF!+#REF!+#REF!+#REF!+#REF!+#REF!+#REF!+#REF!+#REF!+#REF!+#REF!+Waldorfühing!C116+'Muud hariduskulud'!C116+Haridusüritused!C116</f>
        <v>#REF!</v>
      </c>
      <c r="D116" s="72" t="e">
        <f>#REF!+#REF!+#REF!+#REF!+#REF!+#REF!+#REF!+#REF!+#REF!+#REF!+#REF!+#REF!+Waldorfühing!D116+'Muud hariduskulud'!D116+Haridusüritused!D116</f>
        <v>#REF!</v>
      </c>
      <c r="E116" s="72" t="e">
        <f>#REF!+#REF!+#REF!+#REF!+#REF!+#REF!+#REF!+#REF!+#REF!+#REF!+#REF!+#REF!+Waldorfühing!E116+'Muud hariduskulud'!E116+Haridusüritused!E116</f>
        <v>#REF!</v>
      </c>
      <c r="F116" s="72" t="e">
        <f>#REF!+#REF!+#REF!+#REF!+#REF!+#REF!+#REF!+#REF!+#REF!+#REF!+#REF!+#REF!+Waldorfühing!F116+'Muud hariduskulud'!F116+Haridusüritused!F116</f>
        <v>#REF!</v>
      </c>
      <c r="G116" s="51"/>
      <c r="J116" s="218"/>
      <c r="K116" s="218"/>
      <c r="L116" s="218"/>
    </row>
    <row r="117" spans="1:12" x14ac:dyDescent="0.2">
      <c r="A117" s="33" t="s">
        <v>156</v>
      </c>
      <c r="B117" s="27" t="s">
        <v>132</v>
      </c>
      <c r="C117" s="48" t="e">
        <f>SUM(C118:C132)</f>
        <v>#REF!</v>
      </c>
      <c r="D117" s="48" t="e">
        <f>SUM(D118:D132)</f>
        <v>#REF!</v>
      </c>
      <c r="E117" s="48" t="e">
        <f>SUM(E118:E132)</f>
        <v>#REF!</v>
      </c>
      <c r="F117" s="48" t="e">
        <f>SUM(F118:F132)</f>
        <v>#REF!</v>
      </c>
      <c r="G117" s="34"/>
      <c r="J117" s="218"/>
      <c r="K117" s="218"/>
      <c r="L117" s="218"/>
    </row>
    <row r="118" spans="1:12" hidden="1" x14ac:dyDescent="0.2">
      <c r="A118" s="16" t="s">
        <v>172</v>
      </c>
      <c r="B118" s="17" t="s">
        <v>137</v>
      </c>
      <c r="C118" s="72" t="e">
        <f>#REF!+#REF!+#REF!+#REF!+#REF!+#REF!+#REF!+#REF!+#REF!+#REF!+#REF!+#REF!+Waldorfühing!C118+'Muud hariduskulud'!C118+Haridusüritused!C118</f>
        <v>#REF!</v>
      </c>
      <c r="D118" s="72" t="e">
        <f>#REF!+#REF!+#REF!+#REF!+#REF!+#REF!+#REF!+#REF!+#REF!+#REF!+#REF!+#REF!+Waldorfühing!D118+'Muud hariduskulud'!D118+Haridusüritused!D118</f>
        <v>#REF!</v>
      </c>
      <c r="E118" s="72" t="e">
        <f>#REF!+#REF!+#REF!+#REF!+#REF!+#REF!+#REF!+#REF!+#REF!+#REF!+#REF!+#REF!+Waldorfühing!E118+'Muud hariduskulud'!E118+Haridusüritused!E118</f>
        <v>#REF!</v>
      </c>
      <c r="F118" s="42"/>
      <c r="G118" s="42"/>
      <c r="J118" s="201"/>
      <c r="K118" s="201"/>
      <c r="L118" s="201"/>
    </row>
    <row r="119" spans="1:12" hidden="1" x14ac:dyDescent="0.2">
      <c r="A119" s="16" t="s">
        <v>172</v>
      </c>
      <c r="B119" s="17" t="s">
        <v>134</v>
      </c>
      <c r="C119" s="72" t="e">
        <f>#REF!+#REF!+#REF!+#REF!+#REF!+#REF!+#REF!+#REF!+#REF!+#REF!+#REF!+#REF!+Waldorfühing!C119+'Muud hariduskulud'!C119+Haridusüritused!C119</f>
        <v>#REF!</v>
      </c>
      <c r="D119" s="72" t="e">
        <f>#REF!+#REF!+#REF!+#REF!+#REF!+#REF!+#REF!+#REF!+#REF!+#REF!+#REF!+#REF!+Waldorfühing!D119+'Muud hariduskulud'!D119+Haridusüritused!D119</f>
        <v>#REF!</v>
      </c>
      <c r="E119" s="72" t="e">
        <f>#REF!+#REF!+#REF!+#REF!+#REF!+#REF!+#REF!+#REF!+#REF!+#REF!+#REF!+#REF!+Waldorfühing!E119+'Muud hariduskulud'!E119+Haridusüritused!E119</f>
        <v>#REF!</v>
      </c>
      <c r="F119" s="51"/>
      <c r="G119" s="51"/>
      <c r="J119" s="201"/>
      <c r="K119" s="201"/>
      <c r="L119" s="201"/>
    </row>
    <row r="120" spans="1:12" hidden="1" x14ac:dyDescent="0.2">
      <c r="A120" s="16" t="s">
        <v>172</v>
      </c>
      <c r="B120" s="17" t="s">
        <v>194</v>
      </c>
      <c r="C120" s="72" t="e">
        <f>#REF!+#REF!+#REF!+#REF!+#REF!+#REF!+#REF!+#REF!+#REF!+#REF!+#REF!+#REF!+Waldorfühing!C120+'Muud hariduskulud'!C120+Haridusüritused!C120</f>
        <v>#REF!</v>
      </c>
      <c r="D120" s="72" t="e">
        <f>#REF!+#REF!+#REF!+#REF!+#REF!+#REF!+#REF!+#REF!+#REF!+#REF!+#REF!+#REF!+Waldorfühing!D120+'Muud hariduskulud'!D120+Haridusüritused!D120</f>
        <v>#REF!</v>
      </c>
      <c r="E120" s="72" t="e">
        <f>#REF!+#REF!+#REF!+#REF!+#REF!+#REF!+#REF!+#REF!+#REF!+#REF!+#REF!+#REF!+Waldorfühing!E120+'Muud hariduskulud'!E120+Haridusüritused!E120</f>
        <v>#REF!</v>
      </c>
      <c r="F120" s="51"/>
      <c r="G120" s="51"/>
      <c r="J120" s="201"/>
      <c r="K120" s="201"/>
      <c r="L120" s="201"/>
    </row>
    <row r="121" spans="1:12" hidden="1" x14ac:dyDescent="0.2">
      <c r="A121" s="16" t="s">
        <v>172</v>
      </c>
      <c r="B121" s="17" t="s">
        <v>135</v>
      </c>
      <c r="C121" s="72" t="e">
        <f>#REF!+#REF!+#REF!+#REF!+#REF!+#REF!+#REF!+#REF!+#REF!+#REF!+#REF!+#REF!+Waldorfühing!C121+'Muud hariduskulud'!C121+Haridusüritused!C121</f>
        <v>#REF!</v>
      </c>
      <c r="D121" s="72" t="e">
        <f>#REF!+#REF!+#REF!+#REF!+#REF!+#REF!+#REF!+#REF!+#REF!+#REF!+#REF!+#REF!+Waldorfühing!D121+'Muud hariduskulud'!D121+Haridusüritused!D121</f>
        <v>#REF!</v>
      </c>
      <c r="E121" s="72" t="e">
        <f>#REF!+#REF!+#REF!+#REF!+#REF!+#REF!+#REF!+#REF!+#REF!+#REF!+#REF!+#REF!+Waldorfühing!E121+'Muud hariduskulud'!E121+Haridusüritused!E121</f>
        <v>#REF!</v>
      </c>
      <c r="F121" s="51"/>
      <c r="G121" s="51"/>
      <c r="J121" s="201"/>
      <c r="K121" s="201"/>
      <c r="L121" s="201"/>
    </row>
    <row r="122" spans="1:12" hidden="1" x14ac:dyDescent="0.2">
      <c r="A122" s="16" t="s">
        <v>171</v>
      </c>
      <c r="B122" s="17" t="s">
        <v>133</v>
      </c>
      <c r="C122" s="72" t="e">
        <f>#REF!+#REF!+#REF!+#REF!+#REF!+#REF!+#REF!+#REF!+#REF!+#REF!+#REF!+#REF!+Waldorfühing!C122+'Muud hariduskulud'!C122+Haridusüritused!C122</f>
        <v>#REF!</v>
      </c>
      <c r="D122" s="72" t="e">
        <f>#REF!+#REF!+#REF!+#REF!+#REF!+#REF!+#REF!+#REF!+#REF!+#REF!+#REF!+#REF!+Waldorfühing!D122+'Muud hariduskulud'!D122+Haridusüritused!D122</f>
        <v>#REF!</v>
      </c>
      <c r="E122" s="72" t="e">
        <f>#REF!+#REF!+#REF!+#REF!+#REF!+#REF!+#REF!+#REF!+#REF!+#REF!+#REF!+#REF!+Waldorfühing!E122+'Muud hariduskulud'!E122+Haridusüritused!E122</f>
        <v>#REF!</v>
      </c>
      <c r="F122" s="51"/>
      <c r="G122" s="51"/>
      <c r="J122" s="201"/>
      <c r="K122" s="201"/>
      <c r="L122" s="201"/>
    </row>
    <row r="123" spans="1:12" hidden="1" x14ac:dyDescent="0.2">
      <c r="A123" s="16" t="s">
        <v>173</v>
      </c>
      <c r="B123" s="17" t="s">
        <v>154</v>
      </c>
      <c r="C123" s="72" t="e">
        <f>#REF!+#REF!+#REF!+#REF!+#REF!+#REF!+#REF!+#REF!+#REF!+#REF!+#REF!+#REF!+Waldorfühing!C123+'Muud hariduskulud'!C123+Haridusüritused!C123</f>
        <v>#REF!</v>
      </c>
      <c r="D123" s="72" t="e">
        <f>#REF!+#REF!+#REF!+#REF!+#REF!+#REF!+#REF!+#REF!+#REF!+#REF!+#REF!+#REF!+Waldorfühing!D123+'Muud hariduskulud'!D123+Haridusüritused!D123</f>
        <v>#REF!</v>
      </c>
      <c r="E123" s="72" t="e">
        <f>#REF!+#REF!+#REF!+#REF!+#REF!+#REF!+#REF!+#REF!+#REF!+#REF!+#REF!+#REF!+Waldorfühing!E123+'Muud hariduskulud'!E123+Haridusüritused!E123</f>
        <v>#REF!</v>
      </c>
      <c r="F123" s="51"/>
      <c r="G123" s="51"/>
      <c r="J123" s="201"/>
      <c r="K123" s="201"/>
      <c r="L123" s="201"/>
    </row>
    <row r="124" spans="1:12" hidden="1" x14ac:dyDescent="0.2">
      <c r="A124" s="16" t="s">
        <v>173</v>
      </c>
      <c r="B124" s="17" t="s">
        <v>149</v>
      </c>
      <c r="C124" s="72" t="e">
        <f>#REF!+#REF!+#REF!+#REF!+#REF!+#REF!+#REF!+#REF!+#REF!+#REF!+#REF!+#REF!+Waldorfühing!C124+'Muud hariduskulud'!C124+Haridusüritused!C124</f>
        <v>#REF!</v>
      </c>
      <c r="D124" s="72" t="e">
        <f>#REF!+#REF!+#REF!+#REF!+#REF!+#REF!+#REF!+#REF!+#REF!+#REF!+#REF!+#REF!+Waldorfühing!D124+'Muud hariduskulud'!D124+Haridusüritused!D124</f>
        <v>#REF!</v>
      </c>
      <c r="E124" s="72" t="e">
        <f>#REF!+#REF!+#REF!+#REF!+#REF!+#REF!+#REF!+#REF!+#REF!+#REF!+#REF!+#REF!+Waldorfühing!E124+'Muud hariduskulud'!E124+Haridusüritused!E124</f>
        <v>#REF!</v>
      </c>
      <c r="F124" s="51"/>
      <c r="G124" s="51"/>
      <c r="J124" s="201"/>
      <c r="K124" s="201"/>
      <c r="L124" s="201"/>
    </row>
    <row r="125" spans="1:12" hidden="1" x14ac:dyDescent="0.2">
      <c r="A125" s="16" t="s">
        <v>173</v>
      </c>
      <c r="B125" s="17" t="s">
        <v>195</v>
      </c>
      <c r="C125" s="72" t="e">
        <f>#REF!+#REF!+#REF!+#REF!+#REF!+#REF!+#REF!+#REF!+#REF!+#REF!+#REF!+#REF!+Waldorfühing!C125+'Muud hariduskulud'!C125+Haridusüritused!C125</f>
        <v>#REF!</v>
      </c>
      <c r="D125" s="72" t="e">
        <f>#REF!+#REF!+#REF!+#REF!+#REF!+#REF!+#REF!+#REF!+#REF!+#REF!+#REF!+#REF!+Waldorfühing!D125+'Muud hariduskulud'!D125+Haridusüritused!D125</f>
        <v>#REF!</v>
      </c>
      <c r="E125" s="72" t="e">
        <f>#REF!+#REF!+#REF!+#REF!+#REF!+#REF!+#REF!+#REF!+#REF!+#REF!+#REF!+#REF!+Waldorfühing!E125+'Muud hariduskulud'!E125+Haridusüritused!E125</f>
        <v>#REF!</v>
      </c>
      <c r="F125" s="51"/>
      <c r="G125" s="51"/>
      <c r="J125" s="201"/>
      <c r="K125" s="201"/>
      <c r="L125" s="201"/>
    </row>
    <row r="126" spans="1:12" hidden="1" x14ac:dyDescent="0.2">
      <c r="A126" s="16" t="s">
        <v>174</v>
      </c>
      <c r="B126" s="17" t="s">
        <v>136</v>
      </c>
      <c r="C126" s="72" t="e">
        <f>#REF!+#REF!+#REF!+#REF!+#REF!+#REF!+#REF!+#REF!+#REF!+#REF!+#REF!+#REF!+Waldorfühing!C126+'Muud hariduskulud'!C126+Haridusüritused!C126</f>
        <v>#REF!</v>
      </c>
      <c r="D126" s="72" t="e">
        <f>#REF!+#REF!+#REF!+#REF!+#REF!+#REF!+#REF!+#REF!+#REF!+#REF!+#REF!+#REF!+Waldorfühing!D126+'Muud hariduskulud'!D126+Haridusüritused!D126</f>
        <v>#REF!</v>
      </c>
      <c r="E126" s="72" t="e">
        <f>#REF!+#REF!+#REF!+#REF!+#REF!+#REF!+#REF!+#REF!+#REF!+#REF!+#REF!+#REF!+Waldorfühing!E126+'Muud hariduskulud'!E126+Haridusüritused!E126</f>
        <v>#REF!</v>
      </c>
      <c r="F126" s="51"/>
      <c r="G126" s="51"/>
      <c r="J126" s="201"/>
      <c r="K126" s="201"/>
      <c r="L126" s="201"/>
    </row>
    <row r="127" spans="1:12" hidden="1" x14ac:dyDescent="0.2">
      <c r="A127" s="17" t="s">
        <v>174</v>
      </c>
      <c r="B127" s="17" t="s">
        <v>197</v>
      </c>
      <c r="C127" s="72" t="e">
        <f>#REF!+#REF!+#REF!+#REF!+#REF!+#REF!+#REF!+#REF!+#REF!+#REF!+#REF!+#REF!+Waldorfühing!C127+'Muud hariduskulud'!C127+Haridusüritused!C127</f>
        <v>#REF!</v>
      </c>
      <c r="D127" s="72" t="e">
        <f>#REF!+#REF!+#REF!+#REF!+#REF!+#REF!+#REF!+#REF!+#REF!+#REF!+#REF!+#REF!+Waldorfühing!D127+'Muud hariduskulud'!D127+Haridusüritused!D127</f>
        <v>#REF!</v>
      </c>
      <c r="E127" s="72" t="e">
        <f>#REF!+#REF!+#REF!+#REF!+#REF!+#REF!+#REF!+#REF!+#REF!+#REF!+#REF!+#REF!+Waldorfühing!E127+'Muud hariduskulud'!E127+Haridusüritused!E127</f>
        <v>#REF!</v>
      </c>
      <c r="F127" s="51"/>
      <c r="G127" s="51"/>
      <c r="J127" s="201"/>
      <c r="K127" s="201"/>
      <c r="L127" s="201"/>
    </row>
    <row r="128" spans="1:12" x14ac:dyDescent="0.2">
      <c r="A128" s="16" t="s">
        <v>196</v>
      </c>
      <c r="B128" s="17" t="s">
        <v>214</v>
      </c>
      <c r="C128" s="72" t="e">
        <f>#REF!+#REF!+#REF!+#REF!+#REF!+#REF!+#REF!+#REF!+#REF!+#REF!+#REF!+#REF!+Waldorfühing!C128+'Muud hariduskulud'!C128+Haridusüritused!C128</f>
        <v>#REF!</v>
      </c>
      <c r="D128" s="72" t="e">
        <f>#REF!+#REF!+#REF!+#REF!+#REF!+#REF!+#REF!+#REF!+#REF!+#REF!+#REF!+#REF!+Waldorfühing!D128+'Muud hariduskulud'!D128+Haridusüritused!D128</f>
        <v>#REF!</v>
      </c>
      <c r="E128" s="72" t="e">
        <f>#REF!+#REF!+#REF!+#REF!+#REF!+#REF!+#REF!+#REF!+#REF!+#REF!+#REF!+#REF!+Waldorfühing!E128+'Muud hariduskulud'!E128+Haridusüritused!E128</f>
        <v>#REF!</v>
      </c>
      <c r="F128" s="72" t="e">
        <f>#REF!+#REF!+#REF!+#REF!+#REF!+#REF!+#REF!+#REF!+#REF!+#REF!+#REF!+#REF!+Waldorfühing!F128+'Muud hariduskulud'!F128+Haridusüritused!F128</f>
        <v>#REF!</v>
      </c>
      <c r="G128" s="51"/>
      <c r="J128" s="201"/>
      <c r="K128" s="201"/>
      <c r="L128" s="201"/>
    </row>
    <row r="129" spans="1:12" hidden="1" x14ac:dyDescent="0.2">
      <c r="A129" s="16" t="s">
        <v>196</v>
      </c>
      <c r="B129" s="66" t="s">
        <v>192</v>
      </c>
      <c r="C129" s="72" t="e">
        <f>#REF!+#REF!+#REF!+#REF!+#REF!+#REF!+#REF!+#REF!+#REF!+#REF!+#REF!+#REF!+Waldorfühing!C129+'Muud hariduskulud'!C129+Haridusüritused!C129</f>
        <v>#REF!</v>
      </c>
      <c r="D129" s="72" t="e">
        <f>#REF!+#REF!+#REF!+#REF!+#REF!+#REF!+#REF!+#REF!+#REF!+#REF!+#REF!+#REF!+Waldorfühing!D129+'Muud hariduskulud'!D129+Haridusüritused!D129</f>
        <v>#REF!</v>
      </c>
      <c r="E129" s="72" t="e">
        <f>#REF!+#REF!+#REF!+#REF!+#REF!+#REF!+#REF!+#REF!+#REF!+#REF!+#REF!+#REF!+Waldorfühing!E129+'Muud hariduskulud'!E129+Haridusüritused!E129</f>
        <v>#REF!</v>
      </c>
      <c r="F129" s="51"/>
      <c r="G129" s="51"/>
      <c r="J129" s="201"/>
      <c r="K129" s="201"/>
      <c r="L129" s="201"/>
    </row>
    <row r="130" spans="1:12" hidden="1" x14ac:dyDescent="0.2">
      <c r="A130" s="16" t="s">
        <v>173</v>
      </c>
      <c r="B130" s="17" t="s">
        <v>199</v>
      </c>
      <c r="C130" s="72" t="e">
        <f>#REF!+#REF!+#REF!+#REF!+#REF!+#REF!+#REF!+#REF!+#REF!+#REF!+#REF!+#REF!+Waldorfühing!C130+'Muud hariduskulud'!C130+Haridusüritused!C130</f>
        <v>#REF!</v>
      </c>
      <c r="D130" s="72" t="e">
        <f>#REF!+#REF!+#REF!+#REF!+#REF!+#REF!+#REF!+#REF!+#REF!+#REF!+#REF!+#REF!+Waldorfühing!D130+'Muud hariduskulud'!D130+Haridusüritused!D130</f>
        <v>#REF!</v>
      </c>
      <c r="E130" s="72" t="e">
        <f>#REF!+#REF!+#REF!+#REF!+#REF!+#REF!+#REF!+#REF!+#REF!+#REF!+#REF!+#REF!+Waldorfühing!E130+'Muud hariduskulud'!E130+Haridusüritused!E130</f>
        <v>#REF!</v>
      </c>
      <c r="F130" s="51"/>
      <c r="G130" s="51"/>
      <c r="J130" s="201"/>
      <c r="K130" s="201"/>
      <c r="L130" s="201"/>
    </row>
    <row r="131" spans="1:12" hidden="1" x14ac:dyDescent="0.2">
      <c r="A131" s="16"/>
      <c r="B131" s="19"/>
      <c r="C131" s="72" t="e">
        <f>#REF!+#REF!+#REF!+#REF!+#REF!+#REF!+#REF!+#REF!+#REF!+#REF!+#REF!+#REF!+Waldorfühing!C131+'Muud hariduskulud'!C131+Haridusüritused!C131</f>
        <v>#REF!</v>
      </c>
      <c r="D131" s="72" t="e">
        <f>#REF!+#REF!+#REF!+#REF!+#REF!+#REF!+#REF!+#REF!+#REF!+#REF!+#REF!+#REF!+Waldorfühing!D131+'Muud hariduskulud'!D131+Haridusüritused!D131</f>
        <v>#REF!</v>
      </c>
      <c r="E131" s="72" t="e">
        <f>#REF!+#REF!+#REF!+#REF!+#REF!+#REF!+#REF!+#REF!+#REF!+#REF!+#REF!+#REF!+Waldorfühing!E131+'Muud hariduskulud'!E131+Haridusüritused!E131</f>
        <v>#REF!</v>
      </c>
      <c r="F131" s="51"/>
      <c r="G131" s="51"/>
      <c r="J131" s="201"/>
      <c r="K131" s="201"/>
      <c r="L131" s="201"/>
    </row>
    <row r="132" spans="1:12" hidden="1" x14ac:dyDescent="0.2">
      <c r="A132" s="16"/>
      <c r="B132" s="17"/>
      <c r="C132" s="72" t="e">
        <f>#REF!+#REF!+#REF!+#REF!+#REF!+#REF!+#REF!+#REF!+#REF!+#REF!+#REF!+#REF!+Waldorfühing!C132+'Muud hariduskulud'!C132+Haridusüritused!C132</f>
        <v>#REF!</v>
      </c>
      <c r="D132" s="72" t="e">
        <f>#REF!+#REF!+#REF!+#REF!+#REF!+#REF!+#REF!+#REF!+#REF!+#REF!+#REF!+#REF!+Waldorfühing!D132+'Muud hariduskulud'!D132+Haridusüritused!D132</f>
        <v>#REF!</v>
      </c>
      <c r="E132" s="72" t="e">
        <f>#REF!+#REF!+#REF!+#REF!+#REF!+#REF!+#REF!+#REF!+#REF!+#REF!+#REF!+#REF!+Waldorfühing!E132+'Muud hariduskulud'!E132+Haridusüritused!E132</f>
        <v>#REF!</v>
      </c>
      <c r="F132" s="51"/>
      <c r="G132" s="51"/>
      <c r="J132" s="201"/>
      <c r="K132" s="201"/>
      <c r="L132" s="201"/>
    </row>
    <row r="133" spans="1:12" x14ac:dyDescent="0.2">
      <c r="A133" s="33" t="s">
        <v>157</v>
      </c>
      <c r="B133" s="27" t="s">
        <v>150</v>
      </c>
      <c r="C133" s="48" t="e">
        <f>SUM(C134:C135)</f>
        <v>#REF!</v>
      </c>
      <c r="D133" s="48" t="e">
        <f>SUM(D134:D135)</f>
        <v>#REF!</v>
      </c>
      <c r="E133" s="48" t="e">
        <f>SUM(E134:E135)</f>
        <v>#REF!</v>
      </c>
      <c r="F133" s="48" t="e">
        <f>SUM(F134:F135)</f>
        <v>#REF!</v>
      </c>
      <c r="G133" s="34"/>
      <c r="J133" s="218"/>
      <c r="K133" s="218"/>
      <c r="L133" s="218"/>
    </row>
    <row r="134" spans="1:12" x14ac:dyDescent="0.2">
      <c r="A134" s="16" t="s">
        <v>169</v>
      </c>
      <c r="B134" s="17" t="s">
        <v>151</v>
      </c>
      <c r="C134" s="72" t="e">
        <f>#REF!+#REF!+#REF!+#REF!+#REF!+#REF!+#REF!+#REF!+#REF!+#REF!+#REF!+#REF!+Waldorfühing!C134+'Muud hariduskulud'!C134+Haridusüritused!C134</f>
        <v>#REF!</v>
      </c>
      <c r="D134" s="72" t="e">
        <f>#REF!+#REF!+#REF!+#REF!+#REF!+#REF!+#REF!+#REF!+#REF!+#REF!+#REF!+#REF!+Waldorfühing!D134+'Muud hariduskulud'!D134+Haridusüritused!D134</f>
        <v>#REF!</v>
      </c>
      <c r="E134" s="72" t="e">
        <f>#REF!+#REF!+#REF!+#REF!+#REF!+#REF!+#REF!+#REF!+#REF!+#REF!+#REF!+#REF!+Waldorfühing!E134+'Muud hariduskulud'!E134+Haridusüritused!E134</f>
        <v>#REF!</v>
      </c>
      <c r="F134" s="72" t="e">
        <f>#REF!+#REF!+#REF!+#REF!+#REF!+#REF!+#REF!+#REF!+#REF!+#REF!+#REF!+#REF!+Waldorfühing!F134+'Muud hariduskulud'!F134+Haridusüritused!F134</f>
        <v>#REF!</v>
      </c>
      <c r="G134" s="51"/>
      <c r="J134" s="201"/>
      <c r="K134" s="201"/>
      <c r="L134" s="201"/>
    </row>
    <row r="135" spans="1:12" x14ac:dyDescent="0.2">
      <c r="A135" s="16"/>
      <c r="B135" s="17"/>
      <c r="C135" s="72" t="e">
        <f>#REF!+#REF!+#REF!+#REF!+#REF!+#REF!+#REF!+#REF!+#REF!+#REF!+#REF!+#REF!+Waldorfühing!C135+'Muud hariduskulud'!C135+Haridusüritused!C135</f>
        <v>#REF!</v>
      </c>
      <c r="D135" s="72"/>
      <c r="E135" s="100"/>
      <c r="F135" s="51"/>
      <c r="G135" s="51"/>
      <c r="J135" s="203"/>
    </row>
    <row r="136" spans="1:12" x14ac:dyDescent="0.2">
      <c r="A136" s="35"/>
      <c r="C136" s="47"/>
      <c r="D136" s="47"/>
      <c r="E136" s="48"/>
    </row>
    <row r="137" spans="1:12" x14ac:dyDescent="0.2">
      <c r="A137" s="38"/>
      <c r="B137" s="198" t="s">
        <v>58</v>
      </c>
      <c r="C137" s="32"/>
      <c r="D137" s="32"/>
      <c r="E137" s="47"/>
    </row>
    <row r="138" spans="1:12" x14ac:dyDescent="0.2">
      <c r="B138" s="4" t="s">
        <v>57</v>
      </c>
      <c r="C138" s="8"/>
      <c r="D138" s="8"/>
      <c r="E138" s="8"/>
      <c r="K138" s="218"/>
    </row>
    <row r="139" spans="1:12" x14ac:dyDescent="0.2">
      <c r="A139" s="29"/>
      <c r="B139" s="233" t="s">
        <v>148</v>
      </c>
      <c r="C139" s="8"/>
      <c r="D139" s="8"/>
      <c r="E139" s="8"/>
      <c r="K139" s="218"/>
    </row>
    <row r="140" spans="1:12" x14ac:dyDescent="0.2">
      <c r="B140" s="4" t="s">
        <v>290</v>
      </c>
      <c r="C140" s="232"/>
      <c r="D140" s="232"/>
      <c r="E140" s="8"/>
      <c r="K140" s="218"/>
    </row>
    <row r="141" spans="1:12" x14ac:dyDescent="0.2">
      <c r="B141" s="240" t="s">
        <v>292</v>
      </c>
      <c r="C141" s="144"/>
      <c r="D141" s="144"/>
      <c r="E141" s="8"/>
      <c r="K141" s="218"/>
    </row>
    <row r="142" spans="1:12" x14ac:dyDescent="0.2">
      <c r="B142" s="240" t="s">
        <v>273</v>
      </c>
      <c r="C142" s="144"/>
      <c r="D142" s="144"/>
      <c r="E142" s="8"/>
      <c r="K142" s="218"/>
    </row>
    <row r="143" spans="1:12" x14ac:dyDescent="0.2">
      <c r="B143" s="231" t="s">
        <v>66</v>
      </c>
      <c r="C143" s="144"/>
      <c r="D143" s="144"/>
      <c r="E143" s="8"/>
      <c r="K143" s="201"/>
    </row>
    <row r="144" spans="1:12" x14ac:dyDescent="0.2">
      <c r="C144" s="8"/>
      <c r="D144" s="8"/>
      <c r="E144" s="8"/>
    </row>
    <row r="145" spans="2:11" x14ac:dyDescent="0.2">
      <c r="B145" s="232"/>
      <c r="C145" s="8"/>
      <c r="D145" s="8"/>
      <c r="E145" s="8"/>
    </row>
    <row r="146" spans="2:11" x14ac:dyDescent="0.2">
      <c r="B146" s="239" t="s">
        <v>65</v>
      </c>
      <c r="C146" s="8"/>
      <c r="D146" s="8"/>
      <c r="E146" s="8"/>
    </row>
    <row r="147" spans="2:11" x14ac:dyDescent="0.2">
      <c r="B147" s="240"/>
      <c r="C147" s="144"/>
      <c r="D147" s="144"/>
      <c r="E147" s="2"/>
      <c r="F147" s="2"/>
      <c r="K147" s="92"/>
    </row>
    <row r="148" spans="2:11" x14ac:dyDescent="0.2">
      <c r="B148" s="240"/>
      <c r="C148" s="232"/>
      <c r="K148" s="92"/>
    </row>
    <row r="149" spans="2:11" x14ac:dyDescent="0.2">
      <c r="B149" s="240"/>
      <c r="C149" s="232"/>
      <c r="K149" s="92"/>
    </row>
    <row r="150" spans="2:11" x14ac:dyDescent="0.2">
      <c r="B150" s="93"/>
      <c r="K150" s="92"/>
    </row>
    <row r="151" spans="2:11" x14ac:dyDescent="0.2">
      <c r="B151" s="91" t="s">
        <v>67</v>
      </c>
      <c r="K151" s="91"/>
    </row>
    <row r="152" spans="2:11" x14ac:dyDescent="0.2">
      <c r="B152" s="39"/>
      <c r="C152" s="39"/>
      <c r="D152" s="39"/>
    </row>
    <row r="153" spans="2:11" x14ac:dyDescent="0.2">
      <c r="B153" s="40"/>
      <c r="C153" s="40"/>
      <c r="D153" s="40"/>
    </row>
    <row r="161" spans="2:4" x14ac:dyDescent="0.2">
      <c r="B161" s="41"/>
      <c r="C161" s="41"/>
      <c r="D161" s="41"/>
    </row>
    <row r="166" spans="2:4" x14ac:dyDescent="0.2">
      <c r="B166" s="41"/>
      <c r="C166" s="41"/>
      <c r="D166" s="41"/>
    </row>
    <row r="171" spans="2:4" x14ac:dyDescent="0.2">
      <c r="B171" s="30"/>
      <c r="C171" s="30"/>
      <c r="D171" s="30"/>
    </row>
  </sheetData>
  <phoneticPr fontId="0" type="noConversion"/>
  <printOptions gridLines="1"/>
  <pageMargins left="0.39370078740157483" right="0.75" top="0" bottom="0" header="0" footer="0"/>
  <pageSetup paperSize="9" scale="85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8"/>
  <sheetViews>
    <sheetView workbookViewId="0">
      <selection activeCell="F68" sqref="F68"/>
    </sheetView>
  </sheetViews>
  <sheetFormatPr defaultColWidth="9.140625" defaultRowHeight="12.75" x14ac:dyDescent="0.2"/>
  <cols>
    <col min="1" max="1" width="5.7109375" style="106" customWidth="1"/>
    <col min="2" max="2" width="33" style="132" customWidth="1"/>
    <col min="3" max="3" width="10.28515625" style="132" customWidth="1"/>
    <col min="4" max="4" width="16" style="132" customWidth="1"/>
    <col min="5" max="5" width="10.28515625" style="118" customWidth="1"/>
    <col min="6" max="6" width="9.7109375" style="110" customWidth="1"/>
    <col min="7" max="7" width="25.85546875" style="110" customWidth="1"/>
    <col min="8" max="16384" width="9.140625" style="110"/>
  </cols>
  <sheetData>
    <row r="1" spans="1:8" ht="15.75" x14ac:dyDescent="0.25">
      <c r="B1" s="107" t="s">
        <v>64</v>
      </c>
      <c r="C1" s="108"/>
      <c r="D1" s="108"/>
      <c r="E1" s="109"/>
      <c r="F1" s="108"/>
      <c r="G1" s="108"/>
    </row>
    <row r="2" spans="1:8" ht="99.75" customHeight="1" x14ac:dyDescent="0.2">
      <c r="B2" s="111" t="s">
        <v>295</v>
      </c>
      <c r="C2" s="6" t="s">
        <v>1</v>
      </c>
      <c r="D2" s="6" t="s">
        <v>0</v>
      </c>
      <c r="E2" s="10" t="s">
        <v>56</v>
      </c>
      <c r="F2" s="10" t="s">
        <v>288</v>
      </c>
      <c r="G2" s="6" t="s">
        <v>55</v>
      </c>
    </row>
    <row r="3" spans="1:8" x14ac:dyDescent="0.2">
      <c r="A3" s="112" t="s">
        <v>186</v>
      </c>
      <c r="B3" s="113" t="s">
        <v>179</v>
      </c>
      <c r="C3" s="114" t="e">
        <f>#REF!+#REF!+#REF!+#REF!</f>
        <v>#REF!</v>
      </c>
      <c r="D3" s="114" t="e">
        <f>#REF!+#REF!+#REF!+#REF!</f>
        <v>#REF!</v>
      </c>
      <c r="E3" s="114" t="e">
        <f>#REF!+#REF!+#REF!+#REF!</f>
        <v>#REF!</v>
      </c>
      <c r="F3" s="114" t="e">
        <f>#REF!+#REF!+#REF!+#REF!</f>
        <v>#REF!</v>
      </c>
      <c r="G3" s="114"/>
    </row>
    <row r="4" spans="1:8" hidden="1" x14ac:dyDescent="0.2">
      <c r="A4" s="115" t="s">
        <v>176</v>
      </c>
      <c r="B4" s="111" t="s">
        <v>177</v>
      </c>
      <c r="C4" s="114" t="e">
        <f>#REF!+#REF!+#REF!+#REF!</f>
        <v>#REF!</v>
      </c>
      <c r="D4" s="114" t="e">
        <f>#REF!+#REF!+#REF!+#REF!</f>
        <v>#REF!</v>
      </c>
      <c r="E4" s="114" t="e">
        <f>#REF!+#REF!+#REF!+#REF!</f>
        <v>#REF!</v>
      </c>
      <c r="F4" s="114" t="e">
        <f>#REF!+#REF!+#REF!+#REF!</f>
        <v>#REF!</v>
      </c>
      <c r="G4" s="114"/>
    </row>
    <row r="5" spans="1:8" hidden="1" x14ac:dyDescent="0.2">
      <c r="A5" s="115" t="s">
        <v>296</v>
      </c>
      <c r="B5" s="111" t="s">
        <v>297</v>
      </c>
      <c r="C5" s="114" t="e">
        <f>#REF!+#REF!+#REF!+#REF!</f>
        <v>#REF!</v>
      </c>
      <c r="D5" s="114" t="e">
        <f>#REF!+#REF!+#REF!+#REF!</f>
        <v>#REF!</v>
      </c>
      <c r="E5" s="114" t="e">
        <f>#REF!+#REF!+#REF!+#REF!</f>
        <v>#REF!</v>
      </c>
      <c r="F5" s="114" t="e">
        <f>#REF!+#REF!+#REF!+#REF!</f>
        <v>#REF!</v>
      </c>
      <c r="G5" s="114"/>
    </row>
    <row r="6" spans="1:8" x14ac:dyDescent="0.2">
      <c r="A6" s="112" t="s">
        <v>183</v>
      </c>
      <c r="B6" s="113" t="s">
        <v>182</v>
      </c>
      <c r="C6" s="114" t="e">
        <f>#REF!+#REF!+#REF!+#REF!</f>
        <v>#REF!</v>
      </c>
      <c r="D6" s="114" t="e">
        <f>#REF!+#REF!+#REF!+#REF!</f>
        <v>#REF!</v>
      </c>
      <c r="E6" s="114" t="e">
        <f>#REF!+#REF!+#REF!+#REF!</f>
        <v>#REF!</v>
      </c>
      <c r="F6" s="114" t="e">
        <f>#REF!+#REF!+#REF!+#REF!</f>
        <v>#REF!</v>
      </c>
      <c r="G6" s="114"/>
    </row>
    <row r="7" spans="1:8" x14ac:dyDescent="0.2">
      <c r="A7" s="115" t="s">
        <v>298</v>
      </c>
      <c r="B7" s="117" t="s">
        <v>299</v>
      </c>
      <c r="C7" s="114" t="e">
        <f>#REF!+#REF!+#REF!+#REF!</f>
        <v>#REF!</v>
      </c>
      <c r="D7" s="114" t="e">
        <f>#REF!+#REF!+#REF!+#REF!</f>
        <v>#REF!</v>
      </c>
      <c r="E7" s="114" t="e">
        <f>#REF!+#REF!+#REF!+#REF!</f>
        <v>#REF!</v>
      </c>
      <c r="F7" s="114" t="e">
        <f>#REF!+#REF!+#REF!+#REF!</f>
        <v>#REF!</v>
      </c>
      <c r="G7" s="150"/>
      <c r="H7" s="176"/>
    </row>
    <row r="8" spans="1:8" x14ac:dyDescent="0.2">
      <c r="A8" s="177" t="s">
        <v>300</v>
      </c>
      <c r="B8" s="178" t="s">
        <v>301</v>
      </c>
      <c r="C8" s="114" t="e">
        <f>#REF!+#REF!+#REF!+#REF!</f>
        <v>#REF!</v>
      </c>
      <c r="D8" s="114" t="e">
        <f>#REF!+#REF!+#REF!+#REF!</f>
        <v>#REF!</v>
      </c>
      <c r="E8" s="114" t="e">
        <f>#REF!+#REF!+#REF!+#REF!</f>
        <v>#REF!</v>
      </c>
      <c r="F8" s="114" t="e">
        <f>#REF!+#REF!+#REF!+#REF!</f>
        <v>#REF!</v>
      </c>
      <c r="G8" s="188"/>
      <c r="H8" s="136"/>
    </row>
    <row r="9" spans="1:8" x14ac:dyDescent="0.2">
      <c r="A9" s="177" t="s">
        <v>302</v>
      </c>
      <c r="B9" s="178" t="s">
        <v>303</v>
      </c>
      <c r="C9" s="114" t="e">
        <f>#REF!+#REF!+#REF!+#REF!</f>
        <v>#REF!</v>
      </c>
      <c r="D9" s="114" t="e">
        <f>#REF!+#REF!+#REF!+#REF!</f>
        <v>#REF!</v>
      </c>
      <c r="E9" s="114" t="e">
        <f>#REF!+#REF!+#REF!+#REF!</f>
        <v>#REF!</v>
      </c>
      <c r="F9" s="114" t="e">
        <f>#REF!+#REF!+#REF!+#REF!</f>
        <v>#REF!</v>
      </c>
      <c r="G9" s="188"/>
      <c r="H9" s="136"/>
    </row>
    <row r="10" spans="1:8" x14ac:dyDescent="0.2">
      <c r="A10" s="177" t="s">
        <v>304</v>
      </c>
      <c r="B10" s="178" t="s">
        <v>270</v>
      </c>
      <c r="C10" s="114" t="e">
        <f>#REF!+#REF!+#REF!+#REF!</f>
        <v>#REF!</v>
      </c>
      <c r="D10" s="114" t="e">
        <f>#REF!+#REF!+#REF!+#REF!</f>
        <v>#REF!</v>
      </c>
      <c r="E10" s="114" t="e">
        <f>#REF!+#REF!+#REF!+#REF!</f>
        <v>#REF!</v>
      </c>
      <c r="F10" s="114" t="e">
        <f>#REF!+#REF!+#REF!+#REF!</f>
        <v>#REF!</v>
      </c>
      <c r="G10" s="188"/>
      <c r="H10" s="136"/>
    </row>
    <row r="11" spans="1:8" x14ac:dyDescent="0.2">
      <c r="A11" s="177" t="s">
        <v>306</v>
      </c>
      <c r="B11" s="178" t="s">
        <v>307</v>
      </c>
      <c r="C11" s="114" t="e">
        <f>#REF!+#REF!+#REF!+#REF!</f>
        <v>#REF!</v>
      </c>
      <c r="D11" s="114" t="e">
        <f>#REF!+#REF!+#REF!+#REF!</f>
        <v>#REF!</v>
      </c>
      <c r="E11" s="114" t="e">
        <f>#REF!+#REF!+#REF!+#REF!</f>
        <v>#REF!</v>
      </c>
      <c r="F11" s="114" t="e">
        <f>#REF!+#REF!+#REF!+#REF!</f>
        <v>#REF!</v>
      </c>
      <c r="G11" s="188"/>
    </row>
    <row r="12" spans="1:8" x14ac:dyDescent="0.2">
      <c r="A12" s="115" t="s">
        <v>308</v>
      </c>
      <c r="B12" s="111" t="s">
        <v>309</v>
      </c>
      <c r="C12" s="114" t="e">
        <f>#REF!+#REF!+#REF!+#REF!</f>
        <v>#REF!</v>
      </c>
      <c r="D12" s="114" t="e">
        <f>#REF!+#REF!+#REF!+#REF!</f>
        <v>#REF!</v>
      </c>
      <c r="E12" s="114" t="e">
        <f>#REF!+#REF!+#REF!+#REF!</f>
        <v>#REF!</v>
      </c>
      <c r="F12" s="114" t="e">
        <f>#REF!+#REF!+#REF!+#REF!</f>
        <v>#REF!</v>
      </c>
      <c r="G12" s="150"/>
    </row>
    <row r="13" spans="1:8" x14ac:dyDescent="0.2">
      <c r="A13" s="121" t="s">
        <v>310</v>
      </c>
      <c r="B13" s="111" t="s">
        <v>200</v>
      </c>
      <c r="C13" s="114" t="e">
        <f>#REF!+#REF!+#REF!+#REF!</f>
        <v>#REF!</v>
      </c>
      <c r="D13" s="114" t="e">
        <f>#REF!+#REF!+#REF!+#REF!</f>
        <v>#REF!</v>
      </c>
      <c r="E13" s="114" t="e">
        <f>#REF!+#REF!+#REF!+#REF!</f>
        <v>#REF!</v>
      </c>
      <c r="F13" s="114" t="e">
        <f>#REF!+#REF!+#REF!+#REF!</f>
        <v>#REF!</v>
      </c>
      <c r="G13" s="150"/>
      <c r="H13" s="176"/>
    </row>
    <row r="14" spans="1:8" hidden="1" x14ac:dyDescent="0.2">
      <c r="A14" s="121" t="s">
        <v>311</v>
      </c>
      <c r="B14" s="111" t="s">
        <v>312</v>
      </c>
      <c r="C14" s="114" t="e">
        <f>#REF!+#REF!+#REF!+#REF!</f>
        <v>#REF!</v>
      </c>
      <c r="D14" s="114" t="e">
        <f>#REF!+#REF!+#REF!+#REF!</f>
        <v>#REF!</v>
      </c>
      <c r="E14" s="114" t="e">
        <f>#REF!+#REF!+#REF!+#REF!</f>
        <v>#REF!</v>
      </c>
      <c r="F14" s="114" t="e">
        <f>#REF!+#REF!+#REF!+#REF!</f>
        <v>#REF!</v>
      </c>
      <c r="G14" s="150"/>
      <c r="H14" s="176"/>
    </row>
    <row r="15" spans="1:8" x14ac:dyDescent="0.2">
      <c r="A15" s="121" t="s">
        <v>313</v>
      </c>
      <c r="B15" s="111" t="s">
        <v>314</v>
      </c>
      <c r="C15" s="114" t="e">
        <f>#REF!+#REF!+#REF!+#REF!</f>
        <v>#REF!</v>
      </c>
      <c r="D15" s="114" t="e">
        <f>#REF!+#REF!+#REF!+#REF!</f>
        <v>#REF!</v>
      </c>
      <c r="E15" s="114" t="e">
        <f>#REF!+#REF!+#REF!+#REF!</f>
        <v>#REF!</v>
      </c>
      <c r="F15" s="114" t="e">
        <f>#REF!+#REF!+#REF!+#REF!</f>
        <v>#REF!</v>
      </c>
      <c r="G15" s="150"/>
      <c r="H15" s="176"/>
    </row>
    <row r="16" spans="1:8" x14ac:dyDescent="0.2">
      <c r="A16" s="121" t="s">
        <v>315</v>
      </c>
      <c r="B16" s="111" t="s">
        <v>316</v>
      </c>
      <c r="C16" s="114" t="e">
        <f>#REF!+#REF!+#REF!+#REF!</f>
        <v>#REF!</v>
      </c>
      <c r="D16" s="114" t="e">
        <f>#REF!+#REF!+#REF!+#REF!</f>
        <v>#REF!</v>
      </c>
      <c r="E16" s="114" t="e">
        <f>#REF!+#REF!+#REF!+#REF!</f>
        <v>#REF!</v>
      </c>
      <c r="F16" s="114" t="e">
        <f>#REF!+#REF!+#REF!+#REF!</f>
        <v>#REF!</v>
      </c>
      <c r="G16" s="150"/>
      <c r="H16" s="176"/>
    </row>
    <row r="17" spans="1:8" x14ac:dyDescent="0.2">
      <c r="A17" s="115" t="s">
        <v>317</v>
      </c>
      <c r="B17" s="111" t="s">
        <v>318</v>
      </c>
      <c r="C17" s="114" t="e">
        <f>#REF!+#REF!+#REF!+#REF!</f>
        <v>#REF!</v>
      </c>
      <c r="D17" s="114" t="e">
        <f>#REF!+#REF!+#REF!+#REF!</f>
        <v>#REF!</v>
      </c>
      <c r="E17" s="114" t="e">
        <f>#REF!+#REF!+#REF!+#REF!</f>
        <v>#REF!</v>
      </c>
      <c r="F17" s="114" t="e">
        <f>#REF!+#REF!+#REF!+#REF!</f>
        <v>#REF!</v>
      </c>
      <c r="G17" s="150"/>
      <c r="H17" s="176"/>
    </row>
    <row r="18" spans="1:8" x14ac:dyDescent="0.2">
      <c r="A18" s="177" t="s">
        <v>319</v>
      </c>
      <c r="B18" s="178" t="s">
        <v>320</v>
      </c>
      <c r="C18" s="114" t="e">
        <f>#REF!+#REF!+#REF!+#REF!</f>
        <v>#REF!</v>
      </c>
      <c r="D18" s="114" t="e">
        <f>#REF!+#REF!+#REF!+#REF!</f>
        <v>#REF!</v>
      </c>
      <c r="E18" s="114" t="e">
        <f>#REF!+#REF!+#REF!+#REF!</f>
        <v>#REF!</v>
      </c>
      <c r="F18" s="114" t="e">
        <f>#REF!+#REF!+#REF!+#REF!</f>
        <v>#REF!</v>
      </c>
      <c r="G18" s="188"/>
      <c r="H18" s="181"/>
    </row>
    <row r="19" spans="1:8" x14ac:dyDescent="0.2">
      <c r="A19" s="177" t="s">
        <v>321</v>
      </c>
      <c r="B19" s="178" t="s">
        <v>322</v>
      </c>
      <c r="C19" s="114" t="e">
        <f>#REF!+#REF!+#REF!+#REF!</f>
        <v>#REF!</v>
      </c>
      <c r="D19" s="114" t="e">
        <f>#REF!+#REF!+#REF!+#REF!</f>
        <v>#REF!</v>
      </c>
      <c r="E19" s="114" t="e">
        <f>#REF!+#REF!+#REF!+#REF!</f>
        <v>#REF!</v>
      </c>
      <c r="F19" s="114" t="e">
        <f>#REF!+#REF!+#REF!+#REF!</f>
        <v>#REF!</v>
      </c>
      <c r="G19" s="188"/>
      <c r="H19" s="136"/>
    </row>
    <row r="20" spans="1:8" x14ac:dyDescent="0.2">
      <c r="A20" s="115" t="s">
        <v>323</v>
      </c>
      <c r="B20" s="111" t="s">
        <v>324</v>
      </c>
      <c r="C20" s="114" t="e">
        <f>#REF!+#REF!+#REF!+#REF!</f>
        <v>#REF!</v>
      </c>
      <c r="D20" s="114" t="e">
        <f>#REF!+#REF!+#REF!+#REF!</f>
        <v>#REF!</v>
      </c>
      <c r="E20" s="114" t="e">
        <f>#REF!+#REF!+#REF!+#REF!</f>
        <v>#REF!</v>
      </c>
      <c r="F20" s="114" t="e">
        <f>#REF!+#REF!+#REF!+#REF!</f>
        <v>#REF!</v>
      </c>
      <c r="G20" s="150"/>
      <c r="H20" s="176"/>
    </row>
    <row r="21" spans="1:8" x14ac:dyDescent="0.2">
      <c r="A21" s="177" t="s">
        <v>325</v>
      </c>
      <c r="B21" s="178" t="s">
        <v>326</v>
      </c>
      <c r="C21" s="114" t="e">
        <f>#REF!+#REF!+#REF!+#REF!</f>
        <v>#REF!</v>
      </c>
      <c r="D21" s="114" t="e">
        <f>#REF!+#REF!+#REF!+#REF!</f>
        <v>#REF!</v>
      </c>
      <c r="E21" s="114" t="e">
        <f>#REF!+#REF!+#REF!+#REF!</f>
        <v>#REF!</v>
      </c>
      <c r="F21" s="114" t="e">
        <f>#REF!+#REF!+#REF!+#REF!</f>
        <v>#REF!</v>
      </c>
      <c r="G21" s="188"/>
      <c r="H21" s="181"/>
    </row>
    <row r="22" spans="1:8" x14ac:dyDescent="0.2">
      <c r="A22" s="177" t="s">
        <v>327</v>
      </c>
      <c r="B22" s="178" t="s">
        <v>328</v>
      </c>
      <c r="C22" s="114" t="e">
        <f>#REF!+#REF!+#REF!+#REF!</f>
        <v>#REF!</v>
      </c>
      <c r="D22" s="114" t="e">
        <f>#REF!+#REF!+#REF!+#REF!</f>
        <v>#REF!</v>
      </c>
      <c r="E22" s="114" t="e">
        <f>#REF!+#REF!+#REF!+#REF!</f>
        <v>#REF!</v>
      </c>
      <c r="F22" s="114" t="e">
        <f>#REF!+#REF!+#REF!+#REF!</f>
        <v>#REF!</v>
      </c>
      <c r="G22" s="188"/>
      <c r="H22" s="136"/>
    </row>
    <row r="23" spans="1:8" s="122" customFormat="1" x14ac:dyDescent="0.2">
      <c r="A23" s="112" t="s">
        <v>185</v>
      </c>
      <c r="B23" s="113" t="s">
        <v>184</v>
      </c>
      <c r="C23" s="114" t="e">
        <f>#REF!+#REF!+#REF!+#REF!</f>
        <v>#REF!</v>
      </c>
      <c r="D23" s="114" t="e">
        <f>#REF!+#REF!+#REF!+#REF!</f>
        <v>#REF!</v>
      </c>
      <c r="E23" s="114" t="e">
        <f>#REF!+#REF!+#REF!+#REF!</f>
        <v>#REF!</v>
      </c>
      <c r="F23" s="114" t="e">
        <f>#REF!+#REF!+#REF!+#REF!</f>
        <v>#REF!</v>
      </c>
      <c r="G23" s="161"/>
    </row>
    <row r="24" spans="1:8" x14ac:dyDescent="0.2">
      <c r="A24" s="115" t="s">
        <v>329</v>
      </c>
      <c r="B24" s="111" t="s">
        <v>330</v>
      </c>
      <c r="C24" s="114" t="e">
        <f>#REF!+#REF!+#REF!+#REF!</f>
        <v>#REF!</v>
      </c>
      <c r="D24" s="114" t="e">
        <f>#REF!+#REF!+#REF!+#REF!</f>
        <v>#REF!</v>
      </c>
      <c r="E24" s="114" t="e">
        <f>#REF!+#REF!+#REF!+#REF!</f>
        <v>#REF!</v>
      </c>
      <c r="F24" s="114" t="e">
        <f>#REF!+#REF!+#REF!+#REF!</f>
        <v>#REF!</v>
      </c>
      <c r="G24" s="150"/>
    </row>
    <row r="25" spans="1:8" x14ac:dyDescent="0.2">
      <c r="A25" s="177" t="s">
        <v>331</v>
      </c>
      <c r="B25" s="178" t="s">
        <v>332</v>
      </c>
      <c r="C25" s="114" t="e">
        <f>#REF!+#REF!+#REF!+#REF!</f>
        <v>#REF!</v>
      </c>
      <c r="D25" s="114" t="e">
        <f>#REF!+#REF!+#REF!+#REF!</f>
        <v>#REF!</v>
      </c>
      <c r="E25" s="114" t="e">
        <f>#REF!+#REF!+#REF!+#REF!</f>
        <v>#REF!</v>
      </c>
      <c r="F25" s="114" t="e">
        <f>#REF!+#REF!+#REF!+#REF!</f>
        <v>#REF!</v>
      </c>
      <c r="G25" s="188"/>
    </row>
    <row r="26" spans="1:8" x14ac:dyDescent="0.2">
      <c r="A26" s="177" t="s">
        <v>333</v>
      </c>
      <c r="B26" s="178" t="s">
        <v>334</v>
      </c>
      <c r="C26" s="114" t="e">
        <f>#REF!+#REF!+#REF!+#REF!</f>
        <v>#REF!</v>
      </c>
      <c r="D26" s="114" t="e">
        <f>#REF!+#REF!+#REF!+#REF!</f>
        <v>#REF!</v>
      </c>
      <c r="E26" s="114" t="e">
        <f>#REF!+#REF!+#REF!+#REF!</f>
        <v>#REF!</v>
      </c>
      <c r="F26" s="114" t="e">
        <f>#REF!+#REF!+#REF!+#REF!</f>
        <v>#REF!</v>
      </c>
      <c r="G26" s="188"/>
    </row>
    <row r="27" spans="1:8" x14ac:dyDescent="0.2">
      <c r="A27" s="177" t="s">
        <v>335</v>
      </c>
      <c r="B27" s="178" t="s">
        <v>336</v>
      </c>
      <c r="C27" s="114" t="e">
        <f>#REF!+#REF!+#REF!+#REF!</f>
        <v>#REF!</v>
      </c>
      <c r="D27" s="114" t="e">
        <f>#REF!+#REF!+#REF!+#REF!</f>
        <v>#REF!</v>
      </c>
      <c r="E27" s="114" t="e">
        <f>#REF!+#REF!+#REF!+#REF!</f>
        <v>#REF!</v>
      </c>
      <c r="F27" s="114" t="e">
        <f>#REF!+#REF!+#REF!+#REF!</f>
        <v>#REF!</v>
      </c>
      <c r="G27" s="188"/>
    </row>
    <row r="28" spans="1:8" x14ac:dyDescent="0.2">
      <c r="A28" s="177" t="s">
        <v>337</v>
      </c>
      <c r="B28" s="178" t="s">
        <v>338</v>
      </c>
      <c r="C28" s="114" t="e">
        <f>#REF!+#REF!+#REF!+#REF!</f>
        <v>#REF!</v>
      </c>
      <c r="D28" s="114" t="e">
        <f>#REF!+#REF!+#REF!+#REF!</f>
        <v>#REF!</v>
      </c>
      <c r="E28" s="114" t="e">
        <f>#REF!+#REF!+#REF!+#REF!</f>
        <v>#REF!</v>
      </c>
      <c r="F28" s="114" t="e">
        <f>#REF!+#REF!+#REF!+#REF!</f>
        <v>#REF!</v>
      </c>
      <c r="G28" s="188"/>
    </row>
    <row r="29" spans="1:8" x14ac:dyDescent="0.2">
      <c r="A29" s="177" t="s">
        <v>339</v>
      </c>
      <c r="B29" s="178" t="s">
        <v>340</v>
      </c>
      <c r="C29" s="114" t="e">
        <f>#REF!+#REF!+#REF!+#REF!</f>
        <v>#REF!</v>
      </c>
      <c r="D29" s="114" t="e">
        <f>#REF!+#REF!+#REF!+#REF!</f>
        <v>#REF!</v>
      </c>
      <c r="E29" s="114" t="e">
        <f>#REF!+#REF!+#REF!+#REF!</f>
        <v>#REF!</v>
      </c>
      <c r="F29" s="114" t="e">
        <f>#REF!+#REF!+#REF!+#REF!</f>
        <v>#REF!</v>
      </c>
      <c r="G29" s="188"/>
    </row>
    <row r="30" spans="1:8" hidden="1" x14ac:dyDescent="0.2">
      <c r="A30" s="177" t="s">
        <v>341</v>
      </c>
      <c r="B30" s="178" t="s">
        <v>342</v>
      </c>
      <c r="C30" s="114" t="e">
        <f>#REF!+#REF!+#REF!+#REF!</f>
        <v>#REF!</v>
      </c>
      <c r="D30" s="114" t="e">
        <f>#REF!+#REF!+#REF!+#REF!</f>
        <v>#REF!</v>
      </c>
      <c r="E30" s="114" t="e">
        <f>#REF!+#REF!+#REF!+#REF!</f>
        <v>#REF!</v>
      </c>
      <c r="F30" s="114" t="e">
        <f>#REF!+#REF!+#REF!+#REF!</f>
        <v>#REF!</v>
      </c>
      <c r="G30" s="188"/>
    </row>
    <row r="31" spans="1:8" hidden="1" x14ac:dyDescent="0.2">
      <c r="A31" s="177" t="s">
        <v>343</v>
      </c>
      <c r="B31" s="178" t="s">
        <v>344</v>
      </c>
      <c r="C31" s="114" t="e">
        <f>#REF!+#REF!+#REF!+#REF!</f>
        <v>#REF!</v>
      </c>
      <c r="D31" s="114" t="e">
        <f>#REF!+#REF!+#REF!+#REF!</f>
        <v>#REF!</v>
      </c>
      <c r="E31" s="114" t="e">
        <f>#REF!+#REF!+#REF!+#REF!</f>
        <v>#REF!</v>
      </c>
      <c r="F31" s="114" t="e">
        <f>#REF!+#REF!+#REF!+#REF!</f>
        <v>#REF!</v>
      </c>
      <c r="G31" s="188"/>
    </row>
    <row r="32" spans="1:8" x14ac:dyDescent="0.2">
      <c r="A32" s="177" t="s">
        <v>345</v>
      </c>
      <c r="B32" s="178" t="s">
        <v>346</v>
      </c>
      <c r="C32" s="114" t="e">
        <f>#REF!+#REF!+#REF!+#REF!</f>
        <v>#REF!</v>
      </c>
      <c r="D32" s="114" t="e">
        <f>#REF!+#REF!+#REF!+#REF!</f>
        <v>#REF!</v>
      </c>
      <c r="E32" s="114" t="e">
        <f>#REF!+#REF!+#REF!+#REF!</f>
        <v>#REF!</v>
      </c>
      <c r="F32" s="114" t="e">
        <f>#REF!+#REF!+#REF!+#REF!</f>
        <v>#REF!</v>
      </c>
      <c r="G32" s="188"/>
    </row>
    <row r="33" spans="1:9" x14ac:dyDescent="0.2">
      <c r="A33" s="177" t="s">
        <v>347</v>
      </c>
      <c r="B33" s="178" t="s">
        <v>348</v>
      </c>
      <c r="C33" s="114" t="e">
        <f>#REF!+#REF!+#REF!+#REF!</f>
        <v>#REF!</v>
      </c>
      <c r="D33" s="114" t="e">
        <f>#REF!+#REF!+#REF!+#REF!</f>
        <v>#REF!</v>
      </c>
      <c r="E33" s="114" t="e">
        <f>#REF!+#REF!+#REF!+#REF!</f>
        <v>#REF!</v>
      </c>
      <c r="F33" s="114" t="e">
        <f>#REF!+#REF!+#REF!+#REF!</f>
        <v>#REF!</v>
      </c>
      <c r="G33" s="188"/>
    </row>
    <row r="34" spans="1:9" x14ac:dyDescent="0.2">
      <c r="A34" s="115" t="s">
        <v>349</v>
      </c>
      <c r="B34" s="111" t="s">
        <v>350</v>
      </c>
      <c r="C34" s="114" t="e">
        <f>#REF!+#REF!+#REF!+#REF!</f>
        <v>#REF!</v>
      </c>
      <c r="D34" s="114" t="e">
        <f>#REF!+#REF!+#REF!+#REF!</f>
        <v>#REF!</v>
      </c>
      <c r="E34" s="114" t="e">
        <f>#REF!+#REF!+#REF!+#REF!</f>
        <v>#REF!</v>
      </c>
      <c r="F34" s="114" t="e">
        <f>#REF!+#REF!+#REF!+#REF!</f>
        <v>#REF!</v>
      </c>
      <c r="G34" s="150"/>
    </row>
    <row r="35" spans="1:9" x14ac:dyDescent="0.2">
      <c r="A35" s="177" t="s">
        <v>351</v>
      </c>
      <c r="B35" s="178" t="s">
        <v>352</v>
      </c>
      <c r="C35" s="114" t="e">
        <f>#REF!+#REF!+#REF!+#REF!</f>
        <v>#REF!</v>
      </c>
      <c r="D35" s="114" t="e">
        <f>#REF!+#REF!+#REF!+#REF!</f>
        <v>#REF!</v>
      </c>
      <c r="E35" s="114" t="e">
        <f>#REF!+#REF!+#REF!+#REF!</f>
        <v>#REF!</v>
      </c>
      <c r="F35" s="114" t="e">
        <f>#REF!+#REF!+#REF!+#REF!</f>
        <v>#REF!</v>
      </c>
      <c r="G35" s="188"/>
    </row>
    <row r="36" spans="1:9" x14ac:dyDescent="0.2">
      <c r="A36" s="177" t="s">
        <v>353</v>
      </c>
      <c r="B36" s="178" t="s">
        <v>354</v>
      </c>
      <c r="C36" s="114" t="e">
        <f>#REF!+#REF!+#REF!+#REF!</f>
        <v>#REF!</v>
      </c>
      <c r="D36" s="114" t="e">
        <f>#REF!+#REF!+#REF!+#REF!</f>
        <v>#REF!</v>
      </c>
      <c r="E36" s="114" t="e">
        <f>#REF!+#REF!+#REF!+#REF!</f>
        <v>#REF!</v>
      </c>
      <c r="F36" s="114" t="e">
        <f>#REF!+#REF!+#REF!+#REF!</f>
        <v>#REF!</v>
      </c>
      <c r="G36" s="188"/>
    </row>
    <row r="37" spans="1:9" x14ac:dyDescent="0.2">
      <c r="A37" s="115" t="s">
        <v>355</v>
      </c>
      <c r="B37" s="111" t="s">
        <v>356</v>
      </c>
      <c r="C37" s="114" t="e">
        <f>#REF!+#REF!+#REF!+#REF!</f>
        <v>#REF!</v>
      </c>
      <c r="D37" s="114" t="e">
        <f>#REF!+#REF!+#REF!+#REF!</f>
        <v>#REF!</v>
      </c>
      <c r="E37" s="114" t="e">
        <f>#REF!+#REF!+#REF!+#REF!</f>
        <v>#REF!</v>
      </c>
      <c r="F37" s="114" t="e">
        <f>#REF!+#REF!+#REF!+#REF!</f>
        <v>#REF!</v>
      </c>
      <c r="G37" s="150"/>
      <c r="H37" s="122"/>
      <c r="I37" s="122"/>
    </row>
    <row r="38" spans="1:9" x14ac:dyDescent="0.2">
      <c r="A38" s="177" t="s">
        <v>357</v>
      </c>
      <c r="B38" s="178" t="s">
        <v>358</v>
      </c>
      <c r="C38" s="114" t="e">
        <f>#REF!+#REF!+#REF!+#REF!</f>
        <v>#REF!</v>
      </c>
      <c r="D38" s="114" t="e">
        <f>#REF!+#REF!+#REF!+#REF!</f>
        <v>#REF!</v>
      </c>
      <c r="E38" s="114" t="e">
        <f>#REF!+#REF!+#REF!+#REF!</f>
        <v>#REF!</v>
      </c>
      <c r="F38" s="114" t="e">
        <f>#REF!+#REF!+#REF!+#REF!</f>
        <v>#REF!</v>
      </c>
      <c r="G38" s="188"/>
    </row>
    <row r="39" spans="1:9" hidden="1" x14ac:dyDescent="0.2">
      <c r="A39" s="177" t="s">
        <v>359</v>
      </c>
      <c r="B39" s="178" t="s">
        <v>360</v>
      </c>
      <c r="C39" s="114" t="e">
        <f>#REF!+#REF!+#REF!+#REF!</f>
        <v>#REF!</v>
      </c>
      <c r="D39" s="114" t="e">
        <f>#REF!+#REF!+#REF!+#REF!</f>
        <v>#REF!</v>
      </c>
      <c r="E39" s="114" t="e">
        <f>#REF!+#REF!+#REF!+#REF!</f>
        <v>#REF!</v>
      </c>
      <c r="F39" s="114" t="e">
        <f>#REF!+#REF!+#REF!+#REF!</f>
        <v>#REF!</v>
      </c>
      <c r="G39" s="188"/>
    </row>
    <row r="40" spans="1:9" x14ac:dyDescent="0.2">
      <c r="A40" s="177" t="s">
        <v>361</v>
      </c>
      <c r="B40" s="178" t="s">
        <v>362</v>
      </c>
      <c r="C40" s="114" t="e">
        <f>#REF!+#REF!+#REF!+#REF!</f>
        <v>#REF!</v>
      </c>
      <c r="D40" s="114" t="e">
        <f>#REF!+#REF!+#REF!+#REF!</f>
        <v>#REF!</v>
      </c>
      <c r="E40" s="114" t="e">
        <f>#REF!+#REF!+#REF!+#REF!</f>
        <v>#REF!</v>
      </c>
      <c r="F40" s="114" t="e">
        <f>#REF!+#REF!+#REF!+#REF!</f>
        <v>#REF!</v>
      </c>
      <c r="G40" s="188"/>
    </row>
    <row r="41" spans="1:9" x14ac:dyDescent="0.2">
      <c r="A41" s="115" t="s">
        <v>363</v>
      </c>
      <c r="B41" s="111" t="s">
        <v>364</v>
      </c>
      <c r="C41" s="114" t="e">
        <f>#REF!+#REF!+#REF!+#REF!</f>
        <v>#REF!</v>
      </c>
      <c r="D41" s="114" t="e">
        <f>#REF!+#REF!+#REF!+#REF!</f>
        <v>#REF!</v>
      </c>
      <c r="E41" s="114" t="e">
        <f>#REF!+#REF!+#REF!+#REF!</f>
        <v>#REF!</v>
      </c>
      <c r="F41" s="114" t="e">
        <f>#REF!+#REF!+#REF!+#REF!</f>
        <v>#REF!</v>
      </c>
      <c r="G41" s="150"/>
    </row>
    <row r="42" spans="1:9" x14ac:dyDescent="0.2">
      <c r="A42" s="235" t="s">
        <v>218</v>
      </c>
      <c r="B42" s="236" t="s">
        <v>219</v>
      </c>
      <c r="C42" s="114" t="e">
        <f>#REF!+#REF!+#REF!+#REF!</f>
        <v>#REF!</v>
      </c>
      <c r="D42" s="114" t="e">
        <f>#REF!+#REF!+#REF!+#REF!</f>
        <v>#REF!</v>
      </c>
      <c r="E42" s="114" t="e">
        <f>#REF!+#REF!+#REF!+#REF!</f>
        <v>#REF!</v>
      </c>
      <c r="F42" s="114" t="e">
        <f>#REF!+#REF!+#REF!+#REF!</f>
        <v>#REF!</v>
      </c>
      <c r="G42" s="199"/>
    </row>
    <row r="43" spans="1:9" x14ac:dyDescent="0.2">
      <c r="A43" s="177" t="s">
        <v>365</v>
      </c>
      <c r="B43" s="178" t="s">
        <v>366</v>
      </c>
      <c r="C43" s="114" t="e">
        <f>#REF!+#REF!+#REF!+#REF!</f>
        <v>#REF!</v>
      </c>
      <c r="D43" s="114" t="e">
        <f>#REF!+#REF!+#REF!+#REF!</f>
        <v>#REF!</v>
      </c>
      <c r="E43" s="114" t="e">
        <f>#REF!+#REF!+#REF!+#REF!</f>
        <v>#REF!</v>
      </c>
      <c r="F43" s="114" t="e">
        <f>#REF!+#REF!+#REF!+#REF!</f>
        <v>#REF!</v>
      </c>
      <c r="G43" s="237"/>
    </row>
    <row r="44" spans="1:9" x14ac:dyDescent="0.2">
      <c r="A44" s="177" t="s">
        <v>367</v>
      </c>
      <c r="B44" s="178" t="s">
        <v>2</v>
      </c>
      <c r="C44" s="114" t="e">
        <f>#REF!+#REF!+#REF!+#REF!</f>
        <v>#REF!</v>
      </c>
      <c r="D44" s="114" t="e">
        <f>#REF!+#REF!+#REF!+#REF!</f>
        <v>#REF!</v>
      </c>
      <c r="E44" s="114" t="e">
        <f>#REF!+#REF!+#REF!+#REF!</f>
        <v>#REF!</v>
      </c>
      <c r="F44" s="114" t="e">
        <f>#REF!+#REF!+#REF!+#REF!</f>
        <v>#REF!</v>
      </c>
      <c r="G44" s="237"/>
    </row>
    <row r="45" spans="1:9" x14ac:dyDescent="0.2">
      <c r="A45" s="177" t="s">
        <v>3</v>
      </c>
      <c r="B45" s="178" t="s">
        <v>4</v>
      </c>
      <c r="C45" s="114" t="e">
        <f>#REF!+#REF!+#REF!+#REF!</f>
        <v>#REF!</v>
      </c>
      <c r="D45" s="114" t="e">
        <f>#REF!+#REF!+#REF!+#REF!</f>
        <v>#REF!</v>
      </c>
      <c r="E45" s="114" t="e">
        <f>#REF!+#REF!+#REF!+#REF!</f>
        <v>#REF!</v>
      </c>
      <c r="F45" s="114" t="e">
        <f>#REF!+#REF!+#REF!+#REF!</f>
        <v>#REF!</v>
      </c>
      <c r="G45" s="237"/>
    </row>
    <row r="46" spans="1:9" x14ac:dyDescent="0.2">
      <c r="A46" s="177" t="s">
        <v>5</v>
      </c>
      <c r="B46" s="178" t="s">
        <v>6</v>
      </c>
      <c r="C46" s="114" t="e">
        <f>#REF!+#REF!+#REF!+#REF!</f>
        <v>#REF!</v>
      </c>
      <c r="D46" s="114" t="e">
        <f>#REF!+#REF!+#REF!+#REF!</f>
        <v>#REF!</v>
      </c>
      <c r="E46" s="114" t="e">
        <f>#REF!+#REF!+#REF!+#REF!</f>
        <v>#REF!</v>
      </c>
      <c r="F46" s="114" t="e">
        <f>#REF!+#REF!+#REF!+#REF!</f>
        <v>#REF!</v>
      </c>
      <c r="G46" s="188"/>
    </row>
    <row r="47" spans="1:9" hidden="1" x14ac:dyDescent="0.2">
      <c r="A47" s="177" t="s">
        <v>7</v>
      </c>
      <c r="B47" s="178" t="s">
        <v>8</v>
      </c>
      <c r="C47" s="114" t="e">
        <f>#REF!+#REF!+#REF!+#REF!</f>
        <v>#REF!</v>
      </c>
      <c r="D47" s="114" t="e">
        <f>#REF!+#REF!+#REF!+#REF!</f>
        <v>#REF!</v>
      </c>
      <c r="E47" s="114" t="e">
        <f>#REF!+#REF!+#REF!+#REF!</f>
        <v>#REF!</v>
      </c>
      <c r="F47" s="114" t="e">
        <f>#REF!+#REF!+#REF!+#REF!</f>
        <v>#REF!</v>
      </c>
      <c r="G47" s="188"/>
    </row>
    <row r="48" spans="1:9" hidden="1" x14ac:dyDescent="0.2">
      <c r="A48" s="177" t="s">
        <v>9</v>
      </c>
      <c r="B48" s="178" t="s">
        <v>10</v>
      </c>
      <c r="C48" s="114" t="e">
        <f>#REF!+#REF!+#REF!+#REF!</f>
        <v>#REF!</v>
      </c>
      <c r="D48" s="114" t="e">
        <f>#REF!+#REF!+#REF!+#REF!</f>
        <v>#REF!</v>
      </c>
      <c r="E48" s="114" t="e">
        <f>#REF!+#REF!+#REF!+#REF!</f>
        <v>#REF!</v>
      </c>
      <c r="F48" s="114" t="e">
        <f>#REF!+#REF!+#REF!+#REF!</f>
        <v>#REF!</v>
      </c>
      <c r="G48" s="188"/>
    </row>
    <row r="49" spans="1:7" hidden="1" x14ac:dyDescent="0.2">
      <c r="A49" s="177" t="s">
        <v>11</v>
      </c>
      <c r="B49" s="178" t="s">
        <v>12</v>
      </c>
      <c r="C49" s="114" t="e">
        <f>#REF!+#REF!+#REF!+#REF!</f>
        <v>#REF!</v>
      </c>
      <c r="D49" s="114" t="e">
        <f>#REF!+#REF!+#REF!+#REF!</f>
        <v>#REF!</v>
      </c>
      <c r="E49" s="114" t="e">
        <f>#REF!+#REF!+#REF!+#REF!</f>
        <v>#REF!</v>
      </c>
      <c r="F49" s="114" t="e">
        <f>#REF!+#REF!+#REF!+#REF!</f>
        <v>#REF!</v>
      </c>
      <c r="G49" s="188"/>
    </row>
    <row r="50" spans="1:7" x14ac:dyDescent="0.2">
      <c r="A50" s="177" t="s">
        <v>13</v>
      </c>
      <c r="B50" s="178" t="s">
        <v>14</v>
      </c>
      <c r="C50" s="114" t="e">
        <f>#REF!+#REF!+#REF!+#REF!</f>
        <v>#REF!</v>
      </c>
      <c r="D50" s="114" t="e">
        <f>#REF!+#REF!+#REF!+#REF!</f>
        <v>#REF!</v>
      </c>
      <c r="E50" s="114" t="e">
        <f>#REF!+#REF!+#REF!+#REF!</f>
        <v>#REF!</v>
      </c>
      <c r="F50" s="114" t="e">
        <f>#REF!+#REF!+#REF!+#REF!</f>
        <v>#REF!</v>
      </c>
      <c r="G50" s="188"/>
    </row>
    <row r="51" spans="1:7" x14ac:dyDescent="0.2">
      <c r="A51" s="177" t="s">
        <v>15</v>
      </c>
      <c r="B51" s="178" t="s">
        <v>16</v>
      </c>
      <c r="C51" s="114" t="e">
        <f>#REF!+#REF!+#REF!+#REF!</f>
        <v>#REF!</v>
      </c>
      <c r="D51" s="114" t="e">
        <f>#REF!+#REF!+#REF!+#REF!</f>
        <v>#REF!</v>
      </c>
      <c r="E51" s="114" t="e">
        <f>#REF!+#REF!+#REF!+#REF!</f>
        <v>#REF!</v>
      </c>
      <c r="F51" s="114" t="e">
        <f>#REF!+#REF!+#REF!+#REF!</f>
        <v>#REF!</v>
      </c>
      <c r="G51" s="188"/>
    </row>
    <row r="52" spans="1:7" hidden="1" x14ac:dyDescent="0.2">
      <c r="A52" s="115" t="s">
        <v>17</v>
      </c>
      <c r="B52" s="111" t="s">
        <v>18</v>
      </c>
      <c r="C52" s="114" t="e">
        <f>#REF!+#REF!+#REF!+#REF!</f>
        <v>#REF!</v>
      </c>
      <c r="D52" s="114" t="e">
        <f>#REF!+#REF!+#REF!+#REF!</f>
        <v>#REF!</v>
      </c>
      <c r="E52" s="114" t="e">
        <f>#REF!+#REF!+#REF!+#REF!</f>
        <v>#REF!</v>
      </c>
      <c r="F52" s="114" t="e">
        <f>#REF!+#REF!+#REF!+#REF!</f>
        <v>#REF!</v>
      </c>
      <c r="G52" s="114"/>
    </row>
    <row r="53" spans="1:7" hidden="1" x14ac:dyDescent="0.2">
      <c r="A53" s="177" t="s">
        <v>19</v>
      </c>
      <c r="B53" s="178" t="s">
        <v>6</v>
      </c>
      <c r="C53" s="114" t="e">
        <f>#REF!+#REF!+#REF!+#REF!</f>
        <v>#REF!</v>
      </c>
      <c r="D53" s="114" t="e">
        <f>#REF!+#REF!+#REF!+#REF!</f>
        <v>#REF!</v>
      </c>
      <c r="E53" s="114" t="e">
        <f>#REF!+#REF!+#REF!+#REF!</f>
        <v>#REF!</v>
      </c>
      <c r="F53" s="114" t="e">
        <f>#REF!+#REF!+#REF!+#REF!</f>
        <v>#REF!</v>
      </c>
      <c r="G53" s="114"/>
    </row>
    <row r="54" spans="1:7" hidden="1" x14ac:dyDescent="0.2">
      <c r="A54" s="177" t="s">
        <v>20</v>
      </c>
      <c r="B54" s="178" t="s">
        <v>8</v>
      </c>
      <c r="C54" s="114" t="e">
        <f>#REF!+#REF!+#REF!+#REF!</f>
        <v>#REF!</v>
      </c>
      <c r="D54" s="114" t="e">
        <f>#REF!+#REF!+#REF!+#REF!</f>
        <v>#REF!</v>
      </c>
      <c r="E54" s="114" t="e">
        <f>#REF!+#REF!+#REF!+#REF!</f>
        <v>#REF!</v>
      </c>
      <c r="F54" s="114" t="e">
        <f>#REF!+#REF!+#REF!+#REF!</f>
        <v>#REF!</v>
      </c>
      <c r="G54" s="114"/>
    </row>
    <row r="55" spans="1:7" hidden="1" x14ac:dyDescent="0.2">
      <c r="A55" s="177" t="s">
        <v>21</v>
      </c>
      <c r="B55" s="178" t="s">
        <v>10</v>
      </c>
      <c r="C55" s="114" t="e">
        <f>#REF!+#REF!+#REF!+#REF!</f>
        <v>#REF!</v>
      </c>
      <c r="D55" s="114" t="e">
        <f>#REF!+#REF!+#REF!+#REF!</f>
        <v>#REF!</v>
      </c>
      <c r="E55" s="114" t="e">
        <f>#REF!+#REF!+#REF!+#REF!</f>
        <v>#REF!</v>
      </c>
      <c r="F55" s="114" t="e">
        <f>#REF!+#REF!+#REF!+#REF!</f>
        <v>#REF!</v>
      </c>
      <c r="G55" s="114"/>
    </row>
    <row r="56" spans="1:7" hidden="1" x14ac:dyDescent="0.2">
      <c r="A56" s="177" t="s">
        <v>22</v>
      </c>
      <c r="B56" s="178" t="s">
        <v>16</v>
      </c>
      <c r="C56" s="114" t="e">
        <f>#REF!+#REF!+#REF!+#REF!</f>
        <v>#REF!</v>
      </c>
      <c r="D56" s="114" t="e">
        <f>#REF!+#REF!+#REF!+#REF!</f>
        <v>#REF!</v>
      </c>
      <c r="E56" s="114" t="e">
        <f>#REF!+#REF!+#REF!+#REF!</f>
        <v>#REF!</v>
      </c>
      <c r="F56" s="114" t="e">
        <f>#REF!+#REF!+#REF!+#REF!</f>
        <v>#REF!</v>
      </c>
      <c r="G56" s="114"/>
    </row>
    <row r="57" spans="1:7" x14ac:dyDescent="0.2">
      <c r="A57" s="115" t="s">
        <v>23</v>
      </c>
      <c r="B57" s="111" t="s">
        <v>24</v>
      </c>
      <c r="C57" s="114" t="e">
        <f>#REF!+#REF!+#REF!+#REF!</f>
        <v>#REF!</v>
      </c>
      <c r="D57" s="114" t="e">
        <f>#REF!+#REF!+#REF!+#REF!</f>
        <v>#REF!</v>
      </c>
      <c r="E57" s="114" t="e">
        <f>#REF!+#REF!+#REF!+#REF!</f>
        <v>#REF!</v>
      </c>
      <c r="F57" s="114" t="e">
        <f>#REF!+#REF!+#REF!+#REF!</f>
        <v>#REF!</v>
      </c>
      <c r="G57" s="150"/>
    </row>
    <row r="58" spans="1:7" x14ac:dyDescent="0.2">
      <c r="A58" s="177" t="s">
        <v>25</v>
      </c>
      <c r="B58" s="178" t="s">
        <v>26</v>
      </c>
      <c r="C58" s="114" t="e">
        <f>#REF!+#REF!+#REF!+#REF!</f>
        <v>#REF!</v>
      </c>
      <c r="D58" s="114" t="e">
        <f>#REF!+#REF!+#REF!+#REF!</f>
        <v>#REF!</v>
      </c>
      <c r="E58" s="114" t="e">
        <f>#REF!+#REF!+#REF!+#REF!</f>
        <v>#REF!</v>
      </c>
      <c r="F58" s="114" t="e">
        <f>#REF!+#REF!+#REF!+#REF!</f>
        <v>#REF!</v>
      </c>
      <c r="G58" s="188"/>
    </row>
    <row r="59" spans="1:7" x14ac:dyDescent="0.2">
      <c r="A59" s="177" t="s">
        <v>27</v>
      </c>
      <c r="B59" s="178" t="s">
        <v>28</v>
      </c>
      <c r="C59" s="114" t="e">
        <f>#REF!+#REF!+#REF!+#REF!</f>
        <v>#REF!</v>
      </c>
      <c r="D59" s="114" t="e">
        <f>#REF!+#REF!+#REF!+#REF!</f>
        <v>#REF!</v>
      </c>
      <c r="E59" s="114" t="e">
        <f>#REF!+#REF!+#REF!+#REF!</f>
        <v>#REF!</v>
      </c>
      <c r="F59" s="114" t="e">
        <f>#REF!+#REF!+#REF!+#REF!</f>
        <v>#REF!</v>
      </c>
      <c r="G59" s="188"/>
    </row>
    <row r="60" spans="1:7" x14ac:dyDescent="0.2">
      <c r="A60" s="177" t="s">
        <v>29</v>
      </c>
      <c r="B60" s="178" t="s">
        <v>12</v>
      </c>
      <c r="C60" s="114" t="e">
        <f>#REF!+#REF!+#REF!+#REF!</f>
        <v>#REF!</v>
      </c>
      <c r="D60" s="114" t="e">
        <f>#REF!+#REF!+#REF!+#REF!</f>
        <v>#REF!</v>
      </c>
      <c r="E60" s="114" t="e">
        <f>#REF!+#REF!+#REF!+#REF!</f>
        <v>#REF!</v>
      </c>
      <c r="F60" s="114" t="e">
        <f>#REF!+#REF!+#REF!+#REF!</f>
        <v>#REF!</v>
      </c>
      <c r="G60" s="188"/>
    </row>
    <row r="61" spans="1:7" hidden="1" x14ac:dyDescent="0.2">
      <c r="A61" s="177" t="s">
        <v>30</v>
      </c>
      <c r="B61" s="178" t="s">
        <v>14</v>
      </c>
      <c r="C61" s="114" t="e">
        <f>#REF!+#REF!+#REF!+#REF!</f>
        <v>#REF!</v>
      </c>
      <c r="D61" s="114" t="e">
        <f>#REF!+#REF!+#REF!+#REF!</f>
        <v>#REF!</v>
      </c>
      <c r="E61" s="114" t="e">
        <f>#REF!+#REF!+#REF!+#REF!</f>
        <v>#REF!</v>
      </c>
      <c r="F61" s="114" t="e">
        <f>#REF!+#REF!+#REF!+#REF!</f>
        <v>#REF!</v>
      </c>
      <c r="G61" s="188"/>
    </row>
    <row r="62" spans="1:7" x14ac:dyDescent="0.2">
      <c r="A62" s="177" t="s">
        <v>31</v>
      </c>
      <c r="B62" s="178" t="s">
        <v>32</v>
      </c>
      <c r="C62" s="114" t="e">
        <f>#REF!+#REF!+#REF!+#REF!</f>
        <v>#REF!</v>
      </c>
      <c r="D62" s="114" t="e">
        <f>#REF!+#REF!+#REF!+#REF!</f>
        <v>#REF!</v>
      </c>
      <c r="E62" s="114" t="e">
        <f>#REF!+#REF!+#REF!+#REF!</f>
        <v>#REF!</v>
      </c>
      <c r="F62" s="114" t="e">
        <f>#REF!+#REF!+#REF!+#REF!</f>
        <v>#REF!</v>
      </c>
      <c r="G62" s="188"/>
    </row>
    <row r="63" spans="1:7" x14ac:dyDescent="0.2">
      <c r="A63" s="177" t="s">
        <v>33</v>
      </c>
      <c r="B63" s="178" t="s">
        <v>34</v>
      </c>
      <c r="C63" s="114" t="e">
        <f>#REF!+#REF!+#REF!+#REF!</f>
        <v>#REF!</v>
      </c>
      <c r="D63" s="114" t="e">
        <f>#REF!+#REF!+#REF!+#REF!</f>
        <v>#REF!</v>
      </c>
      <c r="E63" s="114" t="e">
        <f>#REF!+#REF!+#REF!+#REF!</f>
        <v>#REF!</v>
      </c>
      <c r="F63" s="114" t="e">
        <f>#REF!+#REF!+#REF!+#REF!</f>
        <v>#REF!</v>
      </c>
      <c r="G63" s="188"/>
    </row>
    <row r="64" spans="1:7" x14ac:dyDescent="0.2">
      <c r="A64" s="115" t="s">
        <v>35</v>
      </c>
      <c r="B64" s="111" t="s">
        <v>36</v>
      </c>
      <c r="C64" s="114" t="e">
        <f>#REF!+#REF!+#REF!+#REF!</f>
        <v>#REF!</v>
      </c>
      <c r="D64" s="114" t="e">
        <f>#REF!+#REF!+#REF!+#REF!</f>
        <v>#REF!</v>
      </c>
      <c r="E64" s="114" t="e">
        <f>#REF!+#REF!+#REF!+#REF!</f>
        <v>#REF!</v>
      </c>
      <c r="F64" s="114" t="e">
        <f>#REF!+#REF!+#REF!+#REF!</f>
        <v>#REF!</v>
      </c>
      <c r="G64" s="150"/>
    </row>
    <row r="65" spans="1:7" x14ac:dyDescent="0.2">
      <c r="A65" s="177" t="s">
        <v>37</v>
      </c>
      <c r="B65" s="178" t="s">
        <v>38</v>
      </c>
      <c r="C65" s="114" t="e">
        <f>#REF!+#REF!+#REF!+#REF!</f>
        <v>#REF!</v>
      </c>
      <c r="D65" s="114" t="e">
        <f>#REF!+#REF!+#REF!+#REF!</f>
        <v>#REF!</v>
      </c>
      <c r="E65" s="114" t="e">
        <f>#REF!+#REF!+#REF!+#REF!</f>
        <v>#REF!</v>
      </c>
      <c r="F65" s="114" t="e">
        <f>#REF!+#REF!+#REF!+#REF!</f>
        <v>#REF!</v>
      </c>
      <c r="G65" s="114"/>
    </row>
    <row r="66" spans="1:7" x14ac:dyDescent="0.2">
      <c r="A66" s="177" t="s">
        <v>39</v>
      </c>
      <c r="B66" s="178" t="s">
        <v>40</v>
      </c>
      <c r="C66" s="114" t="e">
        <f>#REF!+#REF!+#REF!+#REF!</f>
        <v>#REF!</v>
      </c>
      <c r="D66" s="114" t="e">
        <f>#REF!+#REF!+#REF!+#REF!</f>
        <v>#REF!</v>
      </c>
      <c r="E66" s="114" t="e">
        <f>#REF!+#REF!+#REF!+#REF!</f>
        <v>#REF!</v>
      </c>
      <c r="F66" s="114" t="e">
        <f>#REF!+#REF!+#REF!+#REF!</f>
        <v>#REF!</v>
      </c>
      <c r="G66" s="202"/>
    </row>
    <row r="67" spans="1:7" x14ac:dyDescent="0.2">
      <c r="A67" s="177" t="s">
        <v>41</v>
      </c>
      <c r="B67" s="178" t="s">
        <v>42</v>
      </c>
      <c r="C67" s="114" t="e">
        <f>#REF!+#REF!+#REF!+#REF!</f>
        <v>#REF!</v>
      </c>
      <c r="D67" s="114" t="e">
        <f>#REF!+#REF!+#REF!+#REF!</f>
        <v>#REF!</v>
      </c>
      <c r="E67" s="114" t="e">
        <f>#REF!+#REF!+#REF!+#REF!</f>
        <v>#REF!</v>
      </c>
      <c r="F67" s="114" t="e">
        <f>#REF!+#REF!+#REF!+#REF!</f>
        <v>#REF!</v>
      </c>
      <c r="G67" s="202"/>
    </row>
    <row r="68" spans="1:7" x14ac:dyDescent="0.2">
      <c r="A68" s="177" t="s">
        <v>43</v>
      </c>
      <c r="B68" s="178" t="s">
        <v>44</v>
      </c>
      <c r="C68" s="114" t="e">
        <f>#REF!+#REF!+#REF!+#REF!</f>
        <v>#REF!</v>
      </c>
      <c r="D68" s="114" t="e">
        <f>#REF!+#REF!+#REF!+#REF!</f>
        <v>#REF!</v>
      </c>
      <c r="E68" s="114" t="e">
        <f>#REF!+#REF!+#REF!+#REF!</f>
        <v>#REF!</v>
      </c>
      <c r="F68" s="114" t="e">
        <f>#REF!+#REF!+#REF!+#REF!</f>
        <v>#REF!</v>
      </c>
      <c r="G68" s="202"/>
    </row>
    <row r="69" spans="1:7" x14ac:dyDescent="0.2">
      <c r="A69" s="177" t="s">
        <v>45</v>
      </c>
      <c r="B69" s="178" t="s">
        <v>46</v>
      </c>
      <c r="C69" s="114" t="e">
        <f>#REF!+#REF!+#REF!+#REF!</f>
        <v>#REF!</v>
      </c>
      <c r="D69" s="114" t="e">
        <f>#REF!+#REF!+#REF!+#REF!</f>
        <v>#REF!</v>
      </c>
      <c r="E69" s="114" t="e">
        <f>#REF!+#REF!+#REF!+#REF!</f>
        <v>#REF!</v>
      </c>
      <c r="F69" s="114" t="e">
        <f>#REF!+#REF!+#REF!+#REF!</f>
        <v>#REF!</v>
      </c>
      <c r="G69" s="202"/>
    </row>
    <row r="70" spans="1:7" x14ac:dyDescent="0.2">
      <c r="A70" s="177" t="s">
        <v>47</v>
      </c>
      <c r="B70" s="178" t="s">
        <v>48</v>
      </c>
      <c r="C70" s="114" t="e">
        <f>#REF!+#REF!+#REF!+#REF!</f>
        <v>#REF!</v>
      </c>
      <c r="D70" s="114" t="e">
        <f>#REF!+#REF!+#REF!+#REF!</f>
        <v>#REF!</v>
      </c>
      <c r="E70" s="114" t="e">
        <f>#REF!+#REF!+#REF!+#REF!</f>
        <v>#REF!</v>
      </c>
      <c r="F70" s="114" t="e">
        <f>#REF!+#REF!+#REF!+#REF!</f>
        <v>#REF!</v>
      </c>
      <c r="G70" s="114"/>
    </row>
    <row r="71" spans="1:7" x14ac:dyDescent="0.2">
      <c r="A71" s="115" t="s">
        <v>49</v>
      </c>
      <c r="B71" s="117" t="s">
        <v>50</v>
      </c>
      <c r="C71" s="114" t="e">
        <f>#REF!+#REF!+#REF!+#REF!</f>
        <v>#REF!</v>
      </c>
      <c r="D71" s="114" t="e">
        <f>#REF!+#REF!+#REF!+#REF!</f>
        <v>#REF!</v>
      </c>
      <c r="E71" s="114" t="e">
        <f>#REF!+#REF!+#REF!+#REF!</f>
        <v>#REF!</v>
      </c>
      <c r="F71" s="114" t="e">
        <f>#REF!+#REF!+#REF!+#REF!</f>
        <v>#REF!</v>
      </c>
      <c r="G71" s="150"/>
    </row>
    <row r="72" spans="1:7" x14ac:dyDescent="0.2">
      <c r="A72" s="177" t="s">
        <v>51</v>
      </c>
      <c r="B72" s="178" t="s">
        <v>52</v>
      </c>
      <c r="C72" s="114" t="e">
        <f>#REF!+#REF!+#REF!+#REF!</f>
        <v>#REF!</v>
      </c>
      <c r="D72" s="114" t="e">
        <f>#REF!+#REF!+#REF!+#REF!</f>
        <v>#REF!</v>
      </c>
      <c r="E72" s="114" t="e">
        <f>#REF!+#REF!+#REF!+#REF!</f>
        <v>#REF!</v>
      </c>
      <c r="F72" s="114" t="e">
        <f>#REF!+#REF!+#REF!+#REF!</f>
        <v>#REF!</v>
      </c>
      <c r="G72" s="150"/>
    </row>
    <row r="73" spans="1:7" x14ac:dyDescent="0.2">
      <c r="A73" s="177" t="s">
        <v>53</v>
      </c>
      <c r="B73" s="178" t="s">
        <v>54</v>
      </c>
      <c r="C73" s="114" t="e">
        <f>#REF!+#REF!+#REF!+#REF!</f>
        <v>#REF!</v>
      </c>
      <c r="D73" s="114" t="e">
        <f>#REF!+#REF!+#REF!+#REF!</f>
        <v>#REF!</v>
      </c>
      <c r="E73" s="114" t="e">
        <f>#REF!+#REF!+#REF!+#REF!</f>
        <v>#REF!</v>
      </c>
      <c r="F73" s="114" t="e">
        <f>#REF!+#REF!+#REF!+#REF!</f>
        <v>#REF!</v>
      </c>
      <c r="G73" s="150"/>
    </row>
    <row r="74" spans="1:7" x14ac:dyDescent="0.2">
      <c r="A74" s="177" t="s">
        <v>70</v>
      </c>
      <c r="B74" s="178" t="s">
        <v>71</v>
      </c>
      <c r="C74" s="114" t="e">
        <f>#REF!+#REF!+#REF!+#REF!</f>
        <v>#REF!</v>
      </c>
      <c r="D74" s="114" t="e">
        <f>#REF!+#REF!+#REF!+#REF!</f>
        <v>#REF!</v>
      </c>
      <c r="E74" s="114" t="e">
        <f>#REF!+#REF!+#REF!+#REF!</f>
        <v>#REF!</v>
      </c>
      <c r="F74" s="114" t="e">
        <f>#REF!+#REF!+#REF!+#REF!</f>
        <v>#REF!</v>
      </c>
      <c r="G74" s="150"/>
    </row>
    <row r="75" spans="1:7" x14ac:dyDescent="0.2">
      <c r="A75" s="177" t="s">
        <v>72</v>
      </c>
      <c r="B75" s="178" t="s">
        <v>73</v>
      </c>
      <c r="C75" s="114" t="e">
        <f>#REF!+#REF!+#REF!+#REF!</f>
        <v>#REF!</v>
      </c>
      <c r="D75" s="114" t="e">
        <f>#REF!+#REF!+#REF!+#REF!</f>
        <v>#REF!</v>
      </c>
      <c r="E75" s="114" t="e">
        <f>#REF!+#REF!+#REF!+#REF!</f>
        <v>#REF!</v>
      </c>
      <c r="F75" s="114" t="e">
        <f>#REF!+#REF!+#REF!+#REF!</f>
        <v>#REF!</v>
      </c>
      <c r="G75" s="150"/>
    </row>
    <row r="76" spans="1:7" x14ac:dyDescent="0.2">
      <c r="A76" s="177" t="s">
        <v>74</v>
      </c>
      <c r="B76" s="178" t="s">
        <v>75</v>
      </c>
      <c r="C76" s="114" t="e">
        <f>#REF!+#REF!+#REF!+#REF!</f>
        <v>#REF!</v>
      </c>
      <c r="D76" s="114" t="e">
        <f>#REF!+#REF!+#REF!+#REF!</f>
        <v>#REF!</v>
      </c>
      <c r="E76" s="114" t="e">
        <f>#REF!+#REF!+#REF!+#REF!</f>
        <v>#REF!</v>
      </c>
      <c r="F76" s="114" t="e">
        <f>#REF!+#REF!+#REF!+#REF!</f>
        <v>#REF!</v>
      </c>
      <c r="G76" s="150"/>
    </row>
    <row r="77" spans="1:7" x14ac:dyDescent="0.2">
      <c r="A77" s="177" t="s">
        <v>76</v>
      </c>
      <c r="B77" s="178" t="s">
        <v>77</v>
      </c>
      <c r="C77" s="114" t="e">
        <f>#REF!+#REF!+#REF!+#REF!</f>
        <v>#REF!</v>
      </c>
      <c r="D77" s="114" t="e">
        <f>#REF!+#REF!+#REF!+#REF!</f>
        <v>#REF!</v>
      </c>
      <c r="E77" s="114" t="e">
        <f>#REF!+#REF!+#REF!+#REF!</f>
        <v>#REF!</v>
      </c>
      <c r="F77" s="114" t="e">
        <f>#REF!+#REF!+#REF!+#REF!</f>
        <v>#REF!</v>
      </c>
      <c r="G77" s="150"/>
    </row>
    <row r="78" spans="1:7" x14ac:dyDescent="0.2">
      <c r="A78" s="115" t="s">
        <v>78</v>
      </c>
      <c r="B78" s="123" t="s">
        <v>79</v>
      </c>
      <c r="C78" s="114" t="e">
        <f>#REF!+#REF!+#REF!+#REF!</f>
        <v>#REF!</v>
      </c>
      <c r="D78" s="114" t="e">
        <f>#REF!+#REF!+#REF!+#REF!</f>
        <v>#REF!</v>
      </c>
      <c r="E78" s="114" t="e">
        <f>#REF!+#REF!+#REF!+#REF!</f>
        <v>#REF!</v>
      </c>
      <c r="F78" s="114" t="e">
        <f>#REF!+#REF!+#REF!+#REF!</f>
        <v>#REF!</v>
      </c>
      <c r="G78" s="150"/>
    </row>
    <row r="79" spans="1:7" x14ac:dyDescent="0.2">
      <c r="A79" s="115" t="s">
        <v>80</v>
      </c>
      <c r="B79" s="111" t="s">
        <v>81</v>
      </c>
      <c r="C79" s="114" t="e">
        <f>#REF!+#REF!+#REF!+#REF!</f>
        <v>#REF!</v>
      </c>
      <c r="D79" s="114" t="e">
        <f>#REF!+#REF!+#REF!+#REF!</f>
        <v>#REF!</v>
      </c>
      <c r="E79" s="114" t="e">
        <f>#REF!+#REF!+#REF!+#REF!</f>
        <v>#REF!</v>
      </c>
      <c r="F79" s="114" t="e">
        <f>#REF!+#REF!+#REF!+#REF!</f>
        <v>#REF!</v>
      </c>
      <c r="G79" s="150"/>
    </row>
    <row r="80" spans="1:7" x14ac:dyDescent="0.2">
      <c r="A80" s="115" t="s">
        <v>82</v>
      </c>
      <c r="B80" s="111" t="s">
        <v>83</v>
      </c>
      <c r="C80" s="114" t="e">
        <f>#REF!+#REF!+#REF!+#REF!</f>
        <v>#REF!</v>
      </c>
      <c r="D80" s="114" t="e">
        <f>#REF!+#REF!+#REF!+#REF!</f>
        <v>#REF!</v>
      </c>
      <c r="E80" s="114" t="e">
        <f>#REF!+#REF!+#REF!+#REF!</f>
        <v>#REF!</v>
      </c>
      <c r="F80" s="114" t="e">
        <f>#REF!+#REF!+#REF!+#REF!</f>
        <v>#REF!</v>
      </c>
      <c r="G80" s="150"/>
    </row>
    <row r="81" spans="1:8" x14ac:dyDescent="0.2">
      <c r="A81" s="177" t="s">
        <v>84</v>
      </c>
      <c r="B81" s="178" t="s">
        <v>85</v>
      </c>
      <c r="C81" s="114" t="e">
        <f>#REF!+#REF!+#REF!+#REF!</f>
        <v>#REF!</v>
      </c>
      <c r="D81" s="114" t="e">
        <f>#REF!+#REF!+#REF!+#REF!</f>
        <v>#REF!</v>
      </c>
      <c r="E81" s="114" t="e">
        <f>#REF!+#REF!+#REF!+#REF!</f>
        <v>#REF!</v>
      </c>
      <c r="F81" s="114" t="e">
        <f>#REF!+#REF!+#REF!+#REF!</f>
        <v>#REF!</v>
      </c>
      <c r="G81" s="188"/>
    </row>
    <row r="82" spans="1:8" x14ac:dyDescent="0.2">
      <c r="A82" s="177" t="s">
        <v>86</v>
      </c>
      <c r="B82" s="178" t="s">
        <v>87</v>
      </c>
      <c r="C82" s="114" t="e">
        <f>#REF!+#REF!+#REF!+#REF!</f>
        <v>#REF!</v>
      </c>
      <c r="D82" s="114" t="e">
        <f>#REF!+#REF!+#REF!+#REF!</f>
        <v>#REF!</v>
      </c>
      <c r="E82" s="114" t="e">
        <f>#REF!+#REF!+#REF!+#REF!</f>
        <v>#REF!</v>
      </c>
      <c r="F82" s="114" t="e">
        <f>#REF!+#REF!+#REF!+#REF!</f>
        <v>#REF!</v>
      </c>
      <c r="G82" s="188"/>
    </row>
    <row r="83" spans="1:8" x14ac:dyDescent="0.2">
      <c r="A83" s="177" t="s">
        <v>88</v>
      </c>
      <c r="B83" s="178" t="s">
        <v>89</v>
      </c>
      <c r="C83" s="114" t="e">
        <f>#REF!+#REF!+#REF!+#REF!</f>
        <v>#REF!</v>
      </c>
      <c r="D83" s="114" t="e">
        <f>#REF!+#REF!+#REF!+#REF!</f>
        <v>#REF!</v>
      </c>
      <c r="E83" s="114" t="e">
        <f>#REF!+#REF!+#REF!+#REF!</f>
        <v>#REF!</v>
      </c>
      <c r="F83" s="114" t="e">
        <f>#REF!+#REF!+#REF!+#REF!</f>
        <v>#REF!</v>
      </c>
      <c r="G83" s="188"/>
    </row>
    <row r="84" spans="1:8" hidden="1" x14ac:dyDescent="0.2">
      <c r="A84" s="115" t="s">
        <v>90</v>
      </c>
      <c r="B84" s="111" t="s">
        <v>91</v>
      </c>
      <c r="C84" s="114" t="e">
        <f>#REF!+#REF!+#REF!+#REF!</f>
        <v>#REF!</v>
      </c>
      <c r="D84" s="114" t="e">
        <f>#REF!+#REF!+#REF!+#REF!</f>
        <v>#REF!</v>
      </c>
      <c r="E84" s="114" t="e">
        <f>#REF!+#REF!+#REF!+#REF!</f>
        <v>#REF!</v>
      </c>
      <c r="F84" s="114" t="e">
        <f>#REF!+#REF!+#REF!+#REF!</f>
        <v>#REF!</v>
      </c>
      <c r="G84" s="114"/>
    </row>
    <row r="85" spans="1:8" x14ac:dyDescent="0.2">
      <c r="A85" s="115" t="s">
        <v>92</v>
      </c>
      <c r="B85" s="111" t="s">
        <v>93</v>
      </c>
      <c r="C85" s="114" t="e">
        <f>#REF!+#REF!+#REF!+#REF!</f>
        <v>#REF!</v>
      </c>
      <c r="D85" s="114" t="e">
        <f>#REF!+#REF!+#REF!+#REF!</f>
        <v>#REF!</v>
      </c>
      <c r="E85" s="114" t="e">
        <f>#REF!+#REF!+#REF!+#REF!</f>
        <v>#REF!</v>
      </c>
      <c r="F85" s="114" t="e">
        <f>#REF!+#REF!+#REF!+#REF!</f>
        <v>#REF!</v>
      </c>
      <c r="G85" s="150"/>
    </row>
    <row r="86" spans="1:8" hidden="1" x14ac:dyDescent="0.2">
      <c r="A86" s="177" t="s">
        <v>94</v>
      </c>
      <c r="B86" s="178" t="s">
        <v>95</v>
      </c>
      <c r="C86" s="114" t="e">
        <f>#REF!+#REF!+#REF!+#REF!</f>
        <v>#REF!</v>
      </c>
      <c r="D86" s="114" t="e">
        <f>#REF!+#REF!+#REF!+#REF!</f>
        <v>#REF!</v>
      </c>
      <c r="E86" s="114" t="e">
        <f>#REF!+#REF!+#REF!+#REF!</f>
        <v>#REF!</v>
      </c>
      <c r="F86" s="114" t="e">
        <f>#REF!+#REF!+#REF!+#REF!</f>
        <v>#REF!</v>
      </c>
      <c r="G86" s="114"/>
    </row>
    <row r="87" spans="1:8" hidden="1" x14ac:dyDescent="0.2">
      <c r="A87" s="177" t="s">
        <v>96</v>
      </c>
      <c r="B87" s="178" t="s">
        <v>97</v>
      </c>
      <c r="C87" s="114" t="e">
        <f>#REF!+#REF!+#REF!+#REF!</f>
        <v>#REF!</v>
      </c>
      <c r="D87" s="114" t="e">
        <f>#REF!+#REF!+#REF!+#REF!</f>
        <v>#REF!</v>
      </c>
      <c r="E87" s="114" t="e">
        <f>#REF!+#REF!+#REF!+#REF!</f>
        <v>#REF!</v>
      </c>
      <c r="F87" s="114" t="e">
        <f>#REF!+#REF!+#REF!+#REF!</f>
        <v>#REF!</v>
      </c>
      <c r="G87" s="114"/>
    </row>
    <row r="88" spans="1:8" x14ac:dyDescent="0.2">
      <c r="A88" s="177" t="s">
        <v>98</v>
      </c>
      <c r="B88" s="178" t="s">
        <v>99</v>
      </c>
      <c r="C88" s="114" t="e">
        <f>#REF!+#REF!+#REF!+#REF!</f>
        <v>#REF!</v>
      </c>
      <c r="D88" s="114" t="e">
        <f>#REF!+#REF!+#REF!+#REF!</f>
        <v>#REF!</v>
      </c>
      <c r="E88" s="114" t="e">
        <f>#REF!+#REF!+#REF!+#REF!</f>
        <v>#REF!</v>
      </c>
      <c r="F88" s="114" t="e">
        <f>#REF!+#REF!+#REF!+#REF!</f>
        <v>#REF!</v>
      </c>
      <c r="G88" s="188"/>
    </row>
    <row r="89" spans="1:8" x14ac:dyDescent="0.2">
      <c r="A89" s="177" t="s">
        <v>100</v>
      </c>
      <c r="B89" s="178" t="s">
        <v>101</v>
      </c>
      <c r="C89" s="114" t="e">
        <f>#REF!+#REF!+#REF!+#REF!</f>
        <v>#REF!</v>
      </c>
      <c r="D89" s="114" t="e">
        <f>#REF!+#REF!+#REF!+#REF!</f>
        <v>#REF!</v>
      </c>
      <c r="E89" s="114" t="e">
        <f>#REF!+#REF!+#REF!+#REF!</f>
        <v>#REF!</v>
      </c>
      <c r="F89" s="114" t="e">
        <f>#REF!+#REF!+#REF!+#REF!</f>
        <v>#REF!</v>
      </c>
      <c r="G89" s="237"/>
    </row>
    <row r="90" spans="1:8" x14ac:dyDescent="0.2">
      <c r="A90" s="177" t="s">
        <v>102</v>
      </c>
      <c r="B90" s="178" t="s">
        <v>103</v>
      </c>
      <c r="C90" s="114" t="e">
        <f>#REF!+#REF!+#REF!+#REF!</f>
        <v>#REF!</v>
      </c>
      <c r="D90" s="114" t="e">
        <f>#REF!+#REF!+#REF!+#REF!</f>
        <v>#REF!</v>
      </c>
      <c r="E90" s="114" t="e">
        <f>#REF!+#REF!+#REF!+#REF!</f>
        <v>#REF!</v>
      </c>
      <c r="F90" s="114" t="e">
        <f>#REF!+#REF!+#REF!+#REF!</f>
        <v>#REF!</v>
      </c>
      <c r="G90" s="114"/>
    </row>
    <row r="91" spans="1:8" x14ac:dyDescent="0.2">
      <c r="A91" s="115" t="s">
        <v>104</v>
      </c>
      <c r="B91" s="111" t="s">
        <v>105</v>
      </c>
      <c r="C91" s="114" t="e">
        <f>#REF!+#REF!+#REF!+#REF!</f>
        <v>#REF!</v>
      </c>
      <c r="D91" s="114" t="e">
        <f>#REF!+#REF!+#REF!+#REF!</f>
        <v>#REF!</v>
      </c>
      <c r="E91" s="114" t="e">
        <f>#REF!+#REF!+#REF!+#REF!</f>
        <v>#REF!</v>
      </c>
      <c r="F91" s="114" t="e">
        <f>#REF!+#REF!+#REF!+#REF!</f>
        <v>#REF!</v>
      </c>
      <c r="G91" s="150"/>
      <c r="H91" s="118"/>
    </row>
    <row r="92" spans="1:8" x14ac:dyDescent="0.2">
      <c r="A92" s="115" t="s">
        <v>106</v>
      </c>
      <c r="B92" s="111" t="s">
        <v>107</v>
      </c>
      <c r="C92" s="114" t="e">
        <f>#REF!+#REF!+#REF!+#REF!</f>
        <v>#REF!</v>
      </c>
      <c r="D92" s="114" t="e">
        <f>#REF!+#REF!+#REF!+#REF!</f>
        <v>#REF!</v>
      </c>
      <c r="E92" s="114" t="e">
        <f>#REF!+#REF!+#REF!+#REF!</f>
        <v>#REF!</v>
      </c>
      <c r="F92" s="114" t="e">
        <f>#REF!+#REF!+#REF!+#REF!</f>
        <v>#REF!</v>
      </c>
      <c r="G92" s="114"/>
    </row>
    <row r="93" spans="1:8" x14ac:dyDescent="0.2">
      <c r="A93" s="115" t="s">
        <v>108</v>
      </c>
      <c r="B93" s="111" t="s">
        <v>109</v>
      </c>
      <c r="C93" s="114" t="e">
        <f>#REF!+#REF!+#REF!+#REF!</f>
        <v>#REF!</v>
      </c>
      <c r="D93" s="114" t="e">
        <f>#REF!+#REF!+#REF!+#REF!</f>
        <v>#REF!</v>
      </c>
      <c r="E93" s="114" t="e">
        <f>#REF!+#REF!+#REF!+#REF!</f>
        <v>#REF!</v>
      </c>
      <c r="F93" s="114" t="e">
        <f>#REF!+#REF!+#REF!+#REF!</f>
        <v>#REF!</v>
      </c>
      <c r="G93" s="114"/>
    </row>
    <row r="94" spans="1:8" x14ac:dyDescent="0.2">
      <c r="A94" s="115" t="s">
        <v>110</v>
      </c>
      <c r="B94" s="111" t="s">
        <v>111</v>
      </c>
      <c r="C94" s="114" t="e">
        <f>#REF!+#REF!+#REF!+#REF!</f>
        <v>#REF!</v>
      </c>
      <c r="D94" s="114" t="e">
        <f>#REF!+#REF!+#REF!+#REF!</f>
        <v>#REF!</v>
      </c>
      <c r="E94" s="114" t="e">
        <f>#REF!+#REF!+#REF!+#REF!</f>
        <v>#REF!</v>
      </c>
      <c r="F94" s="114" t="e">
        <f>#REF!+#REF!+#REF!+#REF!</f>
        <v>#REF!</v>
      </c>
      <c r="G94" s="114"/>
    </row>
    <row r="95" spans="1:8" x14ac:dyDescent="0.2">
      <c r="A95" s="112" t="s">
        <v>188</v>
      </c>
      <c r="B95" s="113" t="s">
        <v>187</v>
      </c>
      <c r="C95" s="114" t="e">
        <f>#REF!+#REF!+#REF!+#REF!</f>
        <v>#REF!</v>
      </c>
      <c r="D95" s="114" t="e">
        <f>#REF!+#REF!+#REF!+#REF!</f>
        <v>#REF!</v>
      </c>
      <c r="E95" s="114" t="e">
        <f>#REF!+#REF!+#REF!+#REF!</f>
        <v>#REF!</v>
      </c>
      <c r="F95" s="114" t="e">
        <f>#REF!+#REF!+#REF!+#REF!</f>
        <v>#REF!</v>
      </c>
      <c r="G95" s="114"/>
    </row>
    <row r="96" spans="1:8" x14ac:dyDescent="0.2">
      <c r="A96" s="115" t="s">
        <v>112</v>
      </c>
      <c r="B96" s="111" t="s">
        <v>113</v>
      </c>
      <c r="C96" s="114" t="e">
        <f>#REF!+#REF!+#REF!+#REF!</f>
        <v>#REF!</v>
      </c>
      <c r="D96" s="114" t="e">
        <f>#REF!+#REF!+#REF!+#REF!</f>
        <v>#REF!</v>
      </c>
      <c r="E96" s="114" t="e">
        <f>#REF!+#REF!+#REF!+#REF!</f>
        <v>#REF!</v>
      </c>
      <c r="F96" s="114" t="e">
        <f>#REF!+#REF!+#REF!+#REF!</f>
        <v>#REF!</v>
      </c>
      <c r="G96" s="114"/>
    </row>
    <row r="97" spans="1:9" x14ac:dyDescent="0.2">
      <c r="A97" s="115" t="s">
        <v>114</v>
      </c>
      <c r="B97" s="111" t="s">
        <v>115</v>
      </c>
      <c r="C97" s="114" t="e">
        <f>#REF!+#REF!+#REF!+#REF!</f>
        <v>#REF!</v>
      </c>
      <c r="D97" s="114" t="e">
        <f>#REF!+#REF!+#REF!+#REF!</f>
        <v>#REF!</v>
      </c>
      <c r="E97" s="114" t="e">
        <f>#REF!+#REF!+#REF!+#REF!</f>
        <v>#REF!</v>
      </c>
      <c r="F97" s="114" t="e">
        <f>#REF!+#REF!+#REF!+#REF!</f>
        <v>#REF!</v>
      </c>
      <c r="G97" s="114"/>
    </row>
    <row r="98" spans="1:9" x14ac:dyDescent="0.2">
      <c r="A98" s="112" t="s">
        <v>180</v>
      </c>
      <c r="B98" s="124" t="s">
        <v>178</v>
      </c>
      <c r="C98" s="114" t="e">
        <f>#REF!+#REF!+#REF!+#REF!</f>
        <v>#REF!</v>
      </c>
      <c r="D98" s="114" t="e">
        <f>#REF!+#REF!+#REF!+#REF!</f>
        <v>#REF!</v>
      </c>
      <c r="E98" s="114" t="e">
        <f>#REF!+#REF!+#REF!+#REF!</f>
        <v>#REF!</v>
      </c>
      <c r="F98" s="114" t="e">
        <f>#REF!+#REF!+#REF!+#REF!</f>
        <v>#REF!</v>
      </c>
      <c r="G98" s="114"/>
    </row>
    <row r="99" spans="1:9" x14ac:dyDescent="0.2">
      <c r="A99" s="115" t="s">
        <v>116</v>
      </c>
      <c r="B99" s="111" t="s">
        <v>117</v>
      </c>
      <c r="C99" s="114" t="e">
        <f>#REF!+#REF!+#REF!+#REF!</f>
        <v>#REF!</v>
      </c>
      <c r="D99" s="114" t="e">
        <f>#REF!+#REF!+#REF!+#REF!</f>
        <v>#REF!</v>
      </c>
      <c r="E99" s="114" t="e">
        <f>#REF!+#REF!+#REF!+#REF!</f>
        <v>#REF!</v>
      </c>
      <c r="F99" s="114" t="e">
        <f>#REF!+#REF!+#REF!+#REF!</f>
        <v>#REF!</v>
      </c>
      <c r="G99" s="114"/>
    </row>
    <row r="100" spans="1:9" x14ac:dyDescent="0.2">
      <c r="A100" s="115" t="s">
        <v>118</v>
      </c>
      <c r="B100" s="117" t="s">
        <v>119</v>
      </c>
      <c r="C100" s="114" t="e">
        <f>#REF!+#REF!+#REF!+#REF!</f>
        <v>#REF!</v>
      </c>
      <c r="D100" s="114" t="e">
        <f>#REF!+#REF!+#REF!+#REF!</f>
        <v>#REF!</v>
      </c>
      <c r="E100" s="114" t="e">
        <f>#REF!+#REF!+#REF!+#REF!</f>
        <v>#REF!</v>
      </c>
      <c r="F100" s="114" t="e">
        <f>#REF!+#REF!+#REF!+#REF!</f>
        <v>#REF!</v>
      </c>
      <c r="G100" s="114"/>
    </row>
    <row r="101" spans="1:9" x14ac:dyDescent="0.2">
      <c r="A101" s="115" t="s">
        <v>120</v>
      </c>
      <c r="B101" s="117" t="s">
        <v>124</v>
      </c>
      <c r="C101" s="114" t="e">
        <f>#REF!+#REF!+#REF!+#REF!</f>
        <v>#REF!</v>
      </c>
      <c r="D101" s="114" t="e">
        <f>#REF!+#REF!+#REF!+#REF!</f>
        <v>#REF!</v>
      </c>
      <c r="E101" s="114" t="e">
        <f>#REF!+#REF!+#REF!+#REF!</f>
        <v>#REF!</v>
      </c>
      <c r="F101" s="114" t="e">
        <f>#REF!+#REF!+#REF!+#REF!</f>
        <v>#REF!</v>
      </c>
      <c r="G101" s="114"/>
    </row>
    <row r="102" spans="1:9" x14ac:dyDescent="0.2">
      <c r="A102" s="125"/>
      <c r="B102" s="113" t="s">
        <v>181</v>
      </c>
      <c r="C102" s="114" t="e">
        <f>#REF!+#REF!+#REF!+#REF!</f>
        <v>#REF!</v>
      </c>
      <c r="D102" s="114" t="e">
        <f>#REF!+#REF!+#REF!+#REF!</f>
        <v>#REF!</v>
      </c>
      <c r="E102" s="114" t="e">
        <f>#REF!+#REF!+#REF!+#REF!</f>
        <v>#REF!</v>
      </c>
      <c r="F102" s="114" t="e">
        <f>#REF!+#REF!+#REF!+#REF!</f>
        <v>#REF!</v>
      </c>
      <c r="G102" s="114"/>
    </row>
    <row r="103" spans="1:9" x14ac:dyDescent="0.2">
      <c r="A103" s="115" t="s">
        <v>125</v>
      </c>
      <c r="B103" s="111" t="s">
        <v>126</v>
      </c>
      <c r="C103" s="114" t="e">
        <f>#REF!+#REF!+#REF!+#REF!</f>
        <v>#REF!</v>
      </c>
      <c r="D103" s="114" t="e">
        <f>#REF!+#REF!+#REF!+#REF!</f>
        <v>#REF!</v>
      </c>
      <c r="E103" s="114" t="e">
        <f>#REF!+#REF!+#REF!+#REF!</f>
        <v>#REF!</v>
      </c>
      <c r="F103" s="114" t="e">
        <f>#REF!+#REF!+#REF!+#REF!</f>
        <v>#REF!</v>
      </c>
      <c r="G103" s="114"/>
    </row>
    <row r="104" spans="1:9" x14ac:dyDescent="0.2">
      <c r="A104" s="110"/>
      <c r="B104" s="110"/>
      <c r="C104" s="114" t="e">
        <f>#REF!+#REF!+#REF!+#REF!</f>
        <v>#REF!</v>
      </c>
      <c r="D104" s="114" t="e">
        <f>#REF!+#REF!+#REF!+#REF!</f>
        <v>#REF!</v>
      </c>
      <c r="E104" s="114" t="e">
        <f>#REF!+#REF!+#REF!+#REF!</f>
        <v>#REF!</v>
      </c>
      <c r="F104" s="114" t="e">
        <f>#REF!+#REF!+#REF!+#REF!</f>
        <v>#REF!</v>
      </c>
      <c r="G104" s="114"/>
    </row>
    <row r="105" spans="1:9" x14ac:dyDescent="0.2">
      <c r="A105" s="126"/>
      <c r="B105" s="127" t="s">
        <v>127</v>
      </c>
      <c r="C105" s="114" t="e">
        <f>#REF!+#REF!+#REF!+#REF!</f>
        <v>#REF!</v>
      </c>
      <c r="D105" s="114" t="e">
        <f>#REF!+#REF!+#REF!+#REF!</f>
        <v>#REF!</v>
      </c>
      <c r="E105" s="114" t="e">
        <f>#REF!+#REF!+#REF!+#REF!</f>
        <v>#REF!</v>
      </c>
      <c r="F105" s="114" t="e">
        <f>#REF!+#REF!+#REF!+#REF!</f>
        <v>#REF!</v>
      </c>
      <c r="G105" s="183"/>
    </row>
    <row r="106" spans="1:9" x14ac:dyDescent="0.2">
      <c r="A106" s="126"/>
      <c r="B106" s="127"/>
      <c r="C106" s="114"/>
      <c r="D106" s="114"/>
      <c r="E106" s="67" t="e">
        <f>+D105+F105</f>
        <v>#REF!</v>
      </c>
      <c r="F106" s="196" t="s">
        <v>230</v>
      </c>
      <c r="G106" s="118"/>
    </row>
    <row r="107" spans="1:9" x14ac:dyDescent="0.2">
      <c r="A107" s="126"/>
      <c r="B107" s="127"/>
      <c r="C107" s="114"/>
      <c r="D107" s="114"/>
      <c r="E107" s="67" t="e">
        <f>-E106+E105</f>
        <v>#REF!</v>
      </c>
      <c r="F107" s="59" t="s">
        <v>231</v>
      </c>
      <c r="G107" s="118"/>
    </row>
    <row r="108" spans="1:9" x14ac:dyDescent="0.2">
      <c r="A108" s="128"/>
      <c r="B108" s="111" t="s">
        <v>128</v>
      </c>
      <c r="C108" s="114" t="e">
        <f>#REF!+#REF!+#REF!+#REF!</f>
        <v>#REF!</v>
      </c>
      <c r="D108" s="114" t="e">
        <f>#REF!+#REF!+#REF!+#REF!</f>
        <v>#REF!</v>
      </c>
      <c r="E108" s="114" t="e">
        <f>#REF!+#REF!+#REF!+#REF!</f>
        <v>#REF!</v>
      </c>
      <c r="F108" s="114" t="e">
        <f>#REF!+#REF!+#REF!+#REF!</f>
        <v>#REF!</v>
      </c>
      <c r="G108" s="150"/>
    </row>
    <row r="109" spans="1:9" x14ac:dyDescent="0.2">
      <c r="A109" s="128" t="s">
        <v>155</v>
      </c>
      <c r="B109" s="129" t="s">
        <v>129</v>
      </c>
      <c r="C109" s="114" t="e">
        <f>#REF!+#REF!+#REF!+#REF!</f>
        <v>#REF!</v>
      </c>
      <c r="D109" s="114" t="e">
        <f>#REF!+#REF!+#REF!+#REF!</f>
        <v>#REF!</v>
      </c>
      <c r="E109" s="114" t="e">
        <f>#REF!+#REF!+#REF!+#REF!</f>
        <v>#REF!</v>
      </c>
      <c r="F109" s="114" t="e">
        <f>#REF!+#REF!+#REF!+#REF!</f>
        <v>#REF!</v>
      </c>
      <c r="G109" s="161"/>
    </row>
    <row r="110" spans="1:9" x14ac:dyDescent="0.2">
      <c r="A110" s="179" t="s">
        <v>254</v>
      </c>
      <c r="B110" s="180" t="s">
        <v>255</v>
      </c>
      <c r="C110" s="114" t="e">
        <f>#REF!+#REF!+#REF!+#REF!</f>
        <v>#REF!</v>
      </c>
      <c r="D110" s="114" t="e">
        <f>#REF!+#REF!+#REF!+#REF!</f>
        <v>#REF!</v>
      </c>
      <c r="E110" s="114" t="e">
        <f>#REF!+#REF!+#REF!+#REF!</f>
        <v>#REF!</v>
      </c>
      <c r="F110" s="114" t="e">
        <f>#REF!+#REF!+#REF!+#REF!</f>
        <v>#REF!</v>
      </c>
      <c r="G110" s="237"/>
      <c r="H110" s="122"/>
      <c r="I110" s="122"/>
    </row>
    <row r="111" spans="1:9" x14ac:dyDescent="0.2">
      <c r="A111" s="179" t="s">
        <v>241</v>
      </c>
      <c r="B111" s="180" t="s">
        <v>242</v>
      </c>
      <c r="C111" s="114" t="e">
        <f>#REF!+#REF!+#REF!+#REF!</f>
        <v>#REF!</v>
      </c>
      <c r="D111" s="114" t="e">
        <f>#REF!+#REF!+#REF!+#REF!</f>
        <v>#REF!</v>
      </c>
      <c r="E111" s="114" t="e">
        <f>#REF!+#REF!+#REF!+#REF!</f>
        <v>#REF!</v>
      </c>
      <c r="F111" s="114" t="e">
        <f>#REF!+#REF!+#REF!+#REF!</f>
        <v>#REF!</v>
      </c>
      <c r="G111" s="188"/>
      <c r="H111" s="122"/>
      <c r="I111" s="122"/>
    </row>
    <row r="112" spans="1:9" x14ac:dyDescent="0.2">
      <c r="A112" s="179" t="s">
        <v>239</v>
      </c>
      <c r="B112" s="180" t="s">
        <v>240</v>
      </c>
      <c r="C112" s="114" t="e">
        <f>#REF!+#REF!+#REF!+#REF!</f>
        <v>#REF!</v>
      </c>
      <c r="D112" s="114" t="e">
        <f>#REF!+#REF!+#REF!+#REF!</f>
        <v>#REF!</v>
      </c>
      <c r="E112" s="114" t="e">
        <f>#REF!+#REF!+#REF!+#REF!</f>
        <v>#REF!</v>
      </c>
      <c r="F112" s="114" t="e">
        <f>#REF!+#REF!+#REF!+#REF!</f>
        <v>#REF!</v>
      </c>
      <c r="G112" s="237"/>
      <c r="H112" s="122"/>
      <c r="I112" s="122"/>
    </row>
    <row r="113" spans="1:9" x14ac:dyDescent="0.2">
      <c r="A113" s="179" t="s">
        <v>234</v>
      </c>
      <c r="B113" s="180" t="s">
        <v>235</v>
      </c>
      <c r="C113" s="114" t="e">
        <f>#REF!+#REF!+#REF!+#REF!</f>
        <v>#REF!</v>
      </c>
      <c r="D113" s="114" t="e">
        <f>#REF!+#REF!+#REF!+#REF!</f>
        <v>#REF!</v>
      </c>
      <c r="E113" s="114" t="e">
        <f>#REF!+#REF!+#REF!+#REF!</f>
        <v>#REF!</v>
      </c>
      <c r="F113" s="114" t="e">
        <f>#REF!+#REF!+#REF!+#REF!</f>
        <v>#REF!</v>
      </c>
      <c r="G113" s="237"/>
      <c r="H113" s="122"/>
      <c r="I113" s="122"/>
    </row>
    <row r="114" spans="1:9" x14ac:dyDescent="0.2">
      <c r="A114" s="179" t="s">
        <v>232</v>
      </c>
      <c r="B114" s="180" t="s">
        <v>233</v>
      </c>
      <c r="C114" s="114" t="e">
        <f>#REF!+#REF!+#REF!+#REF!</f>
        <v>#REF!</v>
      </c>
      <c r="D114" s="114" t="e">
        <f>#REF!+#REF!+#REF!+#REF!</f>
        <v>#REF!</v>
      </c>
      <c r="E114" s="114" t="e">
        <f>#REF!+#REF!+#REF!+#REF!</f>
        <v>#REF!</v>
      </c>
      <c r="F114" s="114" t="e">
        <f>#REF!+#REF!+#REF!+#REF!</f>
        <v>#REF!</v>
      </c>
      <c r="G114" s="237"/>
      <c r="H114" s="122"/>
      <c r="I114" s="122"/>
    </row>
    <row r="115" spans="1:9" x14ac:dyDescent="0.2">
      <c r="A115" s="179" t="s">
        <v>238</v>
      </c>
      <c r="B115" s="180" t="s">
        <v>243</v>
      </c>
      <c r="C115" s="114" t="e">
        <f>#REF!+#REF!+#REF!+#REF!</f>
        <v>#REF!</v>
      </c>
      <c r="D115" s="114" t="e">
        <f>#REF!+#REF!+#REF!+#REF!</f>
        <v>#REF!</v>
      </c>
      <c r="E115" s="114" t="e">
        <f>#REF!+#REF!+#REF!+#REF!</f>
        <v>#REF!</v>
      </c>
      <c r="F115" s="114" t="e">
        <f>#REF!+#REF!+#REF!+#REF!</f>
        <v>#REF!</v>
      </c>
      <c r="G115" s="237"/>
      <c r="H115" s="122"/>
      <c r="I115" s="122"/>
    </row>
    <row r="116" spans="1:9" x14ac:dyDescent="0.2">
      <c r="A116" s="179" t="s">
        <v>236</v>
      </c>
      <c r="B116" s="180" t="s">
        <v>237</v>
      </c>
      <c r="C116" s="114" t="e">
        <f>#REF!+#REF!+#REF!+#REF!</f>
        <v>#REF!</v>
      </c>
      <c r="D116" s="114" t="e">
        <f>#REF!+#REF!+#REF!+#REF!</f>
        <v>#REF!</v>
      </c>
      <c r="E116" s="114" t="e">
        <f>#REF!+#REF!+#REF!+#REF!</f>
        <v>#REF!</v>
      </c>
      <c r="F116" s="114" t="e">
        <f>#REF!+#REF!+#REF!+#REF!</f>
        <v>#REF!</v>
      </c>
      <c r="G116" s="237"/>
      <c r="H116" s="122"/>
      <c r="I116" s="122"/>
    </row>
    <row r="117" spans="1:9" x14ac:dyDescent="0.2">
      <c r="A117" s="179" t="s">
        <v>252</v>
      </c>
      <c r="B117" s="180" t="s">
        <v>253</v>
      </c>
      <c r="C117" s="114" t="e">
        <f>#REF!+#REF!+#REF!+#REF!</f>
        <v>#REF!</v>
      </c>
      <c r="D117" s="114" t="e">
        <f>#REF!+#REF!+#REF!+#REF!</f>
        <v>#REF!</v>
      </c>
      <c r="E117" s="114" t="e">
        <f>#REF!+#REF!+#REF!+#REF!</f>
        <v>#REF!</v>
      </c>
      <c r="F117" s="114" t="e">
        <f>#REF!+#REF!+#REF!+#REF!</f>
        <v>#REF!</v>
      </c>
      <c r="G117" s="237"/>
      <c r="H117" s="122"/>
      <c r="I117" s="122"/>
    </row>
    <row r="118" spans="1:9" x14ac:dyDescent="0.2">
      <c r="A118" s="180" t="s">
        <v>250</v>
      </c>
      <c r="B118" s="180" t="s">
        <v>251</v>
      </c>
      <c r="C118" s="114" t="e">
        <f>#REF!+#REF!+#REF!+#REF!</f>
        <v>#REF!</v>
      </c>
      <c r="D118" s="114" t="e">
        <f>#REF!+#REF!+#REF!+#REF!</f>
        <v>#REF!</v>
      </c>
      <c r="E118" s="114" t="e">
        <f>#REF!+#REF!+#REF!+#REF!</f>
        <v>#REF!</v>
      </c>
      <c r="F118" s="114" t="e">
        <f>#REF!+#REF!+#REF!+#REF!</f>
        <v>#REF!</v>
      </c>
      <c r="G118" s="237"/>
      <c r="H118" s="122"/>
      <c r="I118" s="122"/>
    </row>
    <row r="119" spans="1:9" x14ac:dyDescent="0.2">
      <c r="A119" s="138" t="s">
        <v>156</v>
      </c>
      <c r="B119" s="168" t="s">
        <v>132</v>
      </c>
      <c r="C119" s="114" t="e">
        <f>#REF!+#REF!+#REF!+#REF!</f>
        <v>#REF!</v>
      </c>
      <c r="D119" s="114" t="e">
        <f>#REF!+#REF!+#REF!+#REF!</f>
        <v>#REF!</v>
      </c>
      <c r="E119" s="114" t="e">
        <f>#REF!+#REF!+#REF!+#REF!</f>
        <v>#REF!</v>
      </c>
      <c r="F119" s="114" t="e">
        <f>#REF!+#REF!+#REF!+#REF!</f>
        <v>#REF!</v>
      </c>
      <c r="G119" s="161"/>
      <c r="H119" s="122"/>
      <c r="I119" s="122"/>
    </row>
    <row r="120" spans="1:9" hidden="1" x14ac:dyDescent="0.2">
      <c r="A120" s="179" t="s">
        <v>172</v>
      </c>
      <c r="B120" s="180" t="s">
        <v>134</v>
      </c>
      <c r="C120" s="114" t="e">
        <f>#REF!+#REF!+#REF!+#REF!</f>
        <v>#REF!</v>
      </c>
      <c r="D120" s="114" t="e">
        <f>#REF!+#REF!+#REF!+#REF!</f>
        <v>#REF!</v>
      </c>
      <c r="E120" s="114" t="e">
        <f>#REF!+#REF!+#REF!+#REF!</f>
        <v>#REF!</v>
      </c>
      <c r="F120" s="114" t="e">
        <f>#REF!+#REF!+#REF!+#REF!</f>
        <v>#REF!</v>
      </c>
      <c r="G120" s="114"/>
      <c r="H120" s="122"/>
      <c r="I120" s="122"/>
    </row>
    <row r="121" spans="1:9" hidden="1" x14ac:dyDescent="0.2">
      <c r="A121" s="179" t="s">
        <v>172</v>
      </c>
      <c r="B121" s="180" t="s">
        <v>137</v>
      </c>
      <c r="C121" s="114" t="e">
        <f>#REF!+#REF!+#REF!+#REF!</f>
        <v>#REF!</v>
      </c>
      <c r="D121" s="114" t="e">
        <f>#REF!+#REF!+#REF!+#REF!</f>
        <v>#REF!</v>
      </c>
      <c r="E121" s="114" t="e">
        <f>#REF!+#REF!+#REF!+#REF!</f>
        <v>#REF!</v>
      </c>
      <c r="F121" s="114" t="e">
        <f>#REF!+#REF!+#REF!+#REF!</f>
        <v>#REF!</v>
      </c>
      <c r="G121" s="114"/>
      <c r="H121" s="122"/>
      <c r="I121" s="122"/>
    </row>
    <row r="122" spans="1:9" x14ac:dyDescent="0.2">
      <c r="A122" s="179" t="s">
        <v>172</v>
      </c>
      <c r="B122" s="180" t="s">
        <v>135</v>
      </c>
      <c r="C122" s="114" t="e">
        <f>#REF!+#REF!+#REF!+#REF!</f>
        <v>#REF!</v>
      </c>
      <c r="D122" s="114" t="e">
        <f>#REF!+#REF!+#REF!+#REF!</f>
        <v>#REF!</v>
      </c>
      <c r="E122" s="114" t="e">
        <f>#REF!+#REF!+#REF!+#REF!</f>
        <v>#REF!</v>
      </c>
      <c r="F122" s="114" t="e">
        <f>#REF!+#REF!+#REF!+#REF!</f>
        <v>#REF!</v>
      </c>
      <c r="G122" s="188"/>
      <c r="H122" s="122"/>
      <c r="I122" s="122"/>
    </row>
    <row r="123" spans="1:9" x14ac:dyDescent="0.2">
      <c r="A123" s="179" t="s">
        <v>172</v>
      </c>
      <c r="B123" s="180" t="s">
        <v>249</v>
      </c>
      <c r="C123" s="114" t="e">
        <f>#REF!+#REF!+#REF!+#REF!</f>
        <v>#REF!</v>
      </c>
      <c r="D123" s="114" t="e">
        <f>#REF!+#REF!+#REF!+#REF!</f>
        <v>#REF!</v>
      </c>
      <c r="E123" s="114" t="e">
        <f>#REF!+#REF!+#REF!+#REF!</f>
        <v>#REF!</v>
      </c>
      <c r="F123" s="114" t="e">
        <f>#REF!+#REF!+#REF!+#REF!</f>
        <v>#REF!</v>
      </c>
      <c r="G123" s="188"/>
      <c r="H123" s="122"/>
      <c r="I123" s="122"/>
    </row>
    <row r="124" spans="1:9" x14ac:dyDescent="0.2">
      <c r="A124" s="179" t="s">
        <v>171</v>
      </c>
      <c r="B124" s="180" t="s">
        <v>133</v>
      </c>
      <c r="C124" s="114" t="e">
        <f>#REF!+#REF!+#REF!+#REF!</f>
        <v>#REF!</v>
      </c>
      <c r="D124" s="114" t="e">
        <f>#REF!+#REF!+#REF!+#REF!</f>
        <v>#REF!</v>
      </c>
      <c r="E124" s="114" t="e">
        <f>#REF!+#REF!+#REF!+#REF!</f>
        <v>#REF!</v>
      </c>
      <c r="F124" s="114" t="e">
        <f>#REF!+#REF!+#REF!+#REF!</f>
        <v>#REF!</v>
      </c>
      <c r="G124" s="188"/>
      <c r="H124" s="122"/>
      <c r="I124" s="122"/>
    </row>
    <row r="125" spans="1:9" hidden="1" x14ac:dyDescent="0.2">
      <c r="A125" s="179" t="s">
        <v>173</v>
      </c>
      <c r="B125" s="180" t="s">
        <v>201</v>
      </c>
      <c r="C125" s="114" t="e">
        <f>#REF!+#REF!+#REF!+#REF!</f>
        <v>#REF!</v>
      </c>
      <c r="D125" s="114" t="e">
        <f>#REF!+#REF!+#REF!+#REF!</f>
        <v>#REF!</v>
      </c>
      <c r="E125" s="114" t="e">
        <f>#REF!+#REF!+#REF!+#REF!</f>
        <v>#REF!</v>
      </c>
      <c r="F125" s="114" t="e">
        <f>#REF!+#REF!+#REF!+#REF!</f>
        <v>#REF!</v>
      </c>
      <c r="G125" s="188"/>
      <c r="H125" s="122"/>
      <c r="I125" s="122"/>
    </row>
    <row r="126" spans="1:9" hidden="1" x14ac:dyDescent="0.2">
      <c r="A126" s="179" t="s">
        <v>173</v>
      </c>
      <c r="B126" s="178" t="s">
        <v>244</v>
      </c>
      <c r="C126" s="114" t="e">
        <f>#REF!+#REF!+#REF!+#REF!</f>
        <v>#REF!</v>
      </c>
      <c r="D126" s="114" t="e">
        <f>#REF!+#REF!+#REF!+#REF!</f>
        <v>#REF!</v>
      </c>
      <c r="E126" s="114" t="e">
        <f>#REF!+#REF!+#REF!+#REF!</f>
        <v>#REF!</v>
      </c>
      <c r="F126" s="114" t="e">
        <f>#REF!+#REF!+#REF!+#REF!</f>
        <v>#REF!</v>
      </c>
      <c r="G126" s="188"/>
      <c r="H126" s="122"/>
      <c r="I126" s="122"/>
    </row>
    <row r="127" spans="1:9" hidden="1" x14ac:dyDescent="0.2">
      <c r="A127" s="179" t="s">
        <v>174</v>
      </c>
      <c r="B127" s="180" t="s">
        <v>245</v>
      </c>
      <c r="C127" s="114" t="e">
        <f>#REF!+#REF!+#REF!+#REF!</f>
        <v>#REF!</v>
      </c>
      <c r="D127" s="114" t="e">
        <f>#REF!+#REF!+#REF!+#REF!</f>
        <v>#REF!</v>
      </c>
      <c r="E127" s="114" t="e">
        <f>#REF!+#REF!+#REF!+#REF!</f>
        <v>#REF!</v>
      </c>
      <c r="F127" s="114" t="e">
        <f>#REF!+#REF!+#REF!+#REF!</f>
        <v>#REF!</v>
      </c>
      <c r="G127" s="188"/>
      <c r="H127" s="122"/>
      <c r="I127" s="122"/>
    </row>
    <row r="128" spans="1:9" x14ac:dyDescent="0.2">
      <c r="A128" s="179" t="s">
        <v>174</v>
      </c>
      <c r="B128" s="180" t="s">
        <v>246</v>
      </c>
      <c r="C128" s="114" t="e">
        <f>#REF!+#REF!+#REF!+#REF!</f>
        <v>#REF!</v>
      </c>
      <c r="D128" s="114" t="e">
        <f>#REF!+#REF!+#REF!+#REF!</f>
        <v>#REF!</v>
      </c>
      <c r="E128" s="114" t="e">
        <f>#REF!+#REF!+#REF!+#REF!</f>
        <v>#REF!</v>
      </c>
      <c r="F128" s="114" t="e">
        <f>#REF!+#REF!+#REF!+#REF!</f>
        <v>#REF!</v>
      </c>
      <c r="G128" s="188"/>
      <c r="H128" s="122"/>
      <c r="I128" s="122"/>
    </row>
    <row r="129" spans="1:10" x14ac:dyDescent="0.2">
      <c r="A129" s="179" t="s">
        <v>174</v>
      </c>
      <c r="B129" s="180" t="s">
        <v>247</v>
      </c>
      <c r="C129" s="114" t="e">
        <f>#REF!+#REF!+#REF!+#REF!</f>
        <v>#REF!</v>
      </c>
      <c r="D129" s="114" t="e">
        <f>#REF!+#REF!+#REF!+#REF!</f>
        <v>#REF!</v>
      </c>
      <c r="E129" s="114" t="e">
        <f>#REF!+#REF!+#REF!+#REF!</f>
        <v>#REF!</v>
      </c>
      <c r="F129" s="114" t="e">
        <f>#REF!+#REF!+#REF!+#REF!</f>
        <v>#REF!</v>
      </c>
      <c r="G129" s="188"/>
      <c r="H129" s="122"/>
      <c r="I129" s="122"/>
    </row>
    <row r="130" spans="1:10" x14ac:dyDescent="0.2">
      <c r="A130" s="180" t="s">
        <v>174</v>
      </c>
      <c r="B130" s="180" t="s">
        <v>248</v>
      </c>
      <c r="C130" s="114" t="e">
        <f>#REF!+#REF!+#REF!+#REF!</f>
        <v>#REF!</v>
      </c>
      <c r="D130" s="114" t="e">
        <f>#REF!+#REF!+#REF!+#REF!</f>
        <v>#REF!</v>
      </c>
      <c r="E130" s="114" t="e">
        <f>#REF!+#REF!+#REF!+#REF!</f>
        <v>#REF!</v>
      </c>
      <c r="F130" s="114" t="e">
        <f>#REF!+#REF!+#REF!+#REF!</f>
        <v>#REF!</v>
      </c>
      <c r="G130" s="188"/>
      <c r="H130" s="122"/>
      <c r="I130" s="122"/>
    </row>
    <row r="131" spans="1:10" x14ac:dyDescent="0.2">
      <c r="A131" s="179" t="s">
        <v>196</v>
      </c>
      <c r="B131" s="180" t="s">
        <v>264</v>
      </c>
      <c r="C131" s="114" t="e">
        <f>#REF!+#REF!+#REF!+#REF!</f>
        <v>#REF!</v>
      </c>
      <c r="D131" s="114" t="e">
        <f>#REF!+#REF!+#REF!+#REF!</f>
        <v>#REF!</v>
      </c>
      <c r="E131" s="114" t="e">
        <f>#REF!+#REF!+#REF!+#REF!</f>
        <v>#REF!</v>
      </c>
      <c r="F131" s="114" t="e">
        <f>#REF!+#REF!+#REF!+#REF!</f>
        <v>#REF!</v>
      </c>
      <c r="G131" s="188"/>
      <c r="H131" s="122"/>
      <c r="I131" s="122"/>
    </row>
    <row r="132" spans="1:10" hidden="1" x14ac:dyDescent="0.2">
      <c r="A132" s="179"/>
      <c r="B132" s="180"/>
      <c r="C132" s="114" t="e">
        <f>#REF!+#REF!+#REF!+#REF!</f>
        <v>#REF!</v>
      </c>
      <c r="D132" s="114" t="e">
        <f>#REF!+#REF!+#REF!+#REF!</f>
        <v>#REF!</v>
      </c>
      <c r="E132" s="114" t="e">
        <f>#REF!+#REF!+#REF!+#REF!</f>
        <v>#REF!</v>
      </c>
      <c r="F132" s="114" t="e">
        <f>#REF!+#REF!+#REF!+#REF!</f>
        <v>#REF!</v>
      </c>
      <c r="G132" s="114"/>
    </row>
    <row r="133" spans="1:10" x14ac:dyDescent="0.2">
      <c r="A133" s="138" t="s">
        <v>157</v>
      </c>
      <c r="B133" s="139" t="s">
        <v>150</v>
      </c>
      <c r="C133" s="114" t="e">
        <f>#REF!+#REF!+#REF!+#REF!</f>
        <v>#REF!</v>
      </c>
      <c r="D133" s="114" t="e">
        <f>#REF!+#REF!+#REF!+#REF!</f>
        <v>#REF!</v>
      </c>
      <c r="E133" s="114" t="e">
        <f>#REF!+#REF!+#REF!+#REF!</f>
        <v>#REF!</v>
      </c>
      <c r="F133" s="114" t="e">
        <f>#REF!+#REF!+#REF!+#REF!</f>
        <v>#REF!</v>
      </c>
      <c r="G133" s="161"/>
    </row>
    <row r="134" spans="1:10" hidden="1" x14ac:dyDescent="0.2">
      <c r="A134" s="179" t="s">
        <v>169</v>
      </c>
      <c r="B134" s="180" t="s">
        <v>151</v>
      </c>
      <c r="C134" s="114" t="e">
        <f>#REF!+#REF!+#REF!+#REF!</f>
        <v>#REF!</v>
      </c>
      <c r="D134" s="114" t="e">
        <f>#REF!+#REF!+#REF!+#REF!</f>
        <v>#REF!</v>
      </c>
      <c r="E134" s="114" t="e">
        <f>#REF!+#REF!+#REF!+#REF!</f>
        <v>#REF!</v>
      </c>
      <c r="F134" s="114" t="e">
        <f>#REF!+#REF!+#REF!+#REF!</f>
        <v>#REF!</v>
      </c>
      <c r="G134" s="114"/>
    </row>
    <row r="135" spans="1:10" hidden="1" x14ac:dyDescent="0.2">
      <c r="A135" s="179"/>
      <c r="B135" s="180"/>
      <c r="C135" s="114" t="e">
        <f>#REF!+#REF!+#REF!+#REF!</f>
        <v>#REF!</v>
      </c>
      <c r="D135" s="114" t="e">
        <f>#REF!+#REF!+#REF!+#REF!</f>
        <v>#REF!</v>
      </c>
      <c r="E135" s="114" t="e">
        <f>#REF!+#REF!+#REF!+#REF!</f>
        <v>#REF!</v>
      </c>
      <c r="F135" s="114" t="e">
        <f>#REF!+#REF!+#REF!+#REF!</f>
        <v>#REF!</v>
      </c>
      <c r="G135" s="114"/>
    </row>
    <row r="136" spans="1:10" hidden="1" x14ac:dyDescent="0.2">
      <c r="C136" s="114" t="e">
        <f>#REF!+#REF!+#REF!+#REF!</f>
        <v>#REF!</v>
      </c>
      <c r="D136" s="114" t="e">
        <f>#REF!+#REF!+#REF!+#REF!</f>
        <v>#REF!</v>
      </c>
      <c r="E136" s="114" t="e">
        <f>#REF!+#REF!+#REF!+#REF!</f>
        <v>#REF!</v>
      </c>
      <c r="F136" s="114" t="e">
        <f>#REF!+#REF!+#REF!+#REF!</f>
        <v>#REF!</v>
      </c>
      <c r="G136" s="114"/>
    </row>
    <row r="137" spans="1:10" hidden="1" x14ac:dyDescent="0.2">
      <c r="A137" s="137"/>
      <c r="B137" s="133" t="s">
        <v>269</v>
      </c>
      <c r="C137" s="114" t="e">
        <f>#REF!+#REF!+#REF!+#REF!</f>
        <v>#REF!</v>
      </c>
      <c r="D137" s="114" t="e">
        <f>#REF!+#REF!+#REF!+#REF!</f>
        <v>#REF!</v>
      </c>
      <c r="E137" s="114" t="e">
        <f>#REF!+#REF!+#REF!+#REF!</f>
        <v>#REF!</v>
      </c>
      <c r="F137" s="114" t="e">
        <f>#REF!+#REF!+#REF!+#REF!</f>
        <v>#REF!</v>
      </c>
    </row>
    <row r="138" spans="1:10" hidden="1" x14ac:dyDescent="0.2">
      <c r="C138" s="114" t="e">
        <f>#REF!+#REF!+#REF!+#REF!</f>
        <v>#REF!</v>
      </c>
      <c r="D138" s="114" t="e">
        <f>#REF!+#REF!+#REF!+#REF!</f>
        <v>#REF!</v>
      </c>
      <c r="E138" s="114" t="e">
        <f>#REF!+#REF!+#REF!+#REF!</f>
        <v>#REF!</v>
      </c>
      <c r="F138" s="114" t="e">
        <f>#REF!+#REF!+#REF!+#REF!</f>
        <v>#REF!</v>
      </c>
    </row>
    <row r="139" spans="1:10" hidden="1" x14ac:dyDescent="0.2">
      <c r="A139" s="126"/>
      <c r="B139" s="133"/>
      <c r="C139" s="114" t="e">
        <f>#REF!+#REF!+#REF!+#REF!</f>
        <v>#REF!</v>
      </c>
      <c r="D139" s="114" t="e">
        <f>#REF!+#REF!+#REF!+#REF!</f>
        <v>#REF!</v>
      </c>
      <c r="E139" s="114" t="e">
        <f>#REF!+#REF!+#REF!+#REF!</f>
        <v>#REF!</v>
      </c>
      <c r="F139" s="114" t="e">
        <f>#REF!+#REF!+#REF!+#REF!</f>
        <v>#REF!</v>
      </c>
      <c r="G139" s="234"/>
    </row>
    <row r="140" spans="1:10" hidden="1" x14ac:dyDescent="0.2">
      <c r="C140" s="114" t="e">
        <f>#REF!+#REF!+#REF!+#REF!</f>
        <v>#REF!</v>
      </c>
      <c r="D140" s="114" t="e">
        <f>#REF!+#REF!+#REF!+#REF!</f>
        <v>#REF!</v>
      </c>
      <c r="E140" s="114" t="e">
        <f>#REF!+#REF!+#REF!+#REF!</f>
        <v>#REF!</v>
      </c>
      <c r="F140" s="114" t="e">
        <f>#REF!+#REF!+#REF!+#REF!</f>
        <v>#REF!</v>
      </c>
      <c r="G140" s="2"/>
      <c r="H140" s="2"/>
    </row>
    <row r="141" spans="1:10" hidden="1" x14ac:dyDescent="0.2">
      <c r="C141" s="114" t="e">
        <f>#REF!+#REF!+#REF!+#REF!</f>
        <v>#REF!</v>
      </c>
      <c r="D141" s="114" t="e">
        <f>#REF!+#REF!+#REF!+#REF!</f>
        <v>#REF!</v>
      </c>
      <c r="E141" s="114" t="e">
        <f>#REF!+#REF!+#REF!+#REF!</f>
        <v>#REF!</v>
      </c>
      <c r="F141" s="114" t="e">
        <f>#REF!+#REF!+#REF!+#REF!</f>
        <v>#REF!</v>
      </c>
      <c r="H141" s="118"/>
      <c r="J141" s="8"/>
    </row>
    <row r="142" spans="1:10" x14ac:dyDescent="0.2">
      <c r="A142" s="131" t="s">
        <v>190</v>
      </c>
      <c r="C142" s="114" t="e">
        <f>#REF!+#REF!+#REF!+#REF!</f>
        <v>#REF!</v>
      </c>
      <c r="D142" s="114" t="e">
        <f>#REF!+#REF!+#REF!+#REF!</f>
        <v>#REF!</v>
      </c>
      <c r="E142" s="114" t="e">
        <f>#REF!+#REF!+#REF!+#REF!</f>
        <v>#REF!</v>
      </c>
      <c r="F142" s="114" t="e">
        <f>#REF!+#REF!+#REF!+#REF!</f>
        <v>#REF!</v>
      </c>
    </row>
    <row r="149" spans="2:4" x14ac:dyDescent="0.2">
      <c r="B149" s="122"/>
      <c r="C149" s="122"/>
      <c r="D149" s="122"/>
    </row>
    <row r="150" spans="2:4" x14ac:dyDescent="0.2">
      <c r="B150" s="134"/>
      <c r="C150" s="134"/>
      <c r="D150" s="134"/>
    </row>
    <row r="158" spans="2:4" x14ac:dyDescent="0.2">
      <c r="B158" s="135"/>
      <c r="C158" s="135"/>
      <c r="D158" s="135"/>
    </row>
    <row r="163" spans="2:4" x14ac:dyDescent="0.2">
      <c r="B163" s="135"/>
      <c r="C163" s="135"/>
      <c r="D163" s="135"/>
    </row>
    <row r="168" spans="2:4" x14ac:dyDescent="0.2">
      <c r="B168" s="127"/>
      <c r="C168" s="127"/>
      <c r="D168" s="127"/>
    </row>
  </sheetData>
  <phoneticPr fontId="55" type="noConversion"/>
  <pageMargins left="0.75" right="0.75" top="1" bottom="1" header="0.5" footer="0.5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8"/>
  <sheetViews>
    <sheetView workbookViewId="0">
      <selection activeCell="M161" sqref="M161"/>
    </sheetView>
  </sheetViews>
  <sheetFormatPr defaultColWidth="9.140625" defaultRowHeight="12.75" x14ac:dyDescent="0.2"/>
  <cols>
    <col min="1" max="1" width="7" style="9" customWidth="1"/>
    <col min="2" max="2" width="57.5703125" style="36" customWidth="1"/>
    <col min="3" max="3" width="10.5703125" style="36" customWidth="1"/>
    <col min="4" max="4" width="16" style="36" customWidth="1"/>
    <col min="5" max="5" width="13.85546875" style="37" customWidth="1"/>
    <col min="6" max="6" width="9.85546875" style="8" customWidth="1"/>
    <col min="7" max="7" width="24.140625" style="8" customWidth="1"/>
    <col min="8" max="9" width="9.140625" style="8"/>
    <col min="10" max="10" width="11.7109375" style="8" customWidth="1"/>
    <col min="11" max="11" width="9.140625" style="8"/>
    <col min="12" max="12" width="12.140625" style="8" customWidth="1"/>
    <col min="13" max="16384" width="9.140625" style="8"/>
  </cols>
  <sheetData>
    <row r="1" spans="1:12" ht="15.75" x14ac:dyDescent="0.25">
      <c r="B1" s="5" t="s">
        <v>369</v>
      </c>
      <c r="C1" s="6"/>
      <c r="D1" s="6"/>
      <c r="E1" s="7"/>
      <c r="F1" s="6"/>
      <c r="G1" s="6"/>
    </row>
    <row r="2" spans="1:12" ht="76.5" x14ac:dyDescent="0.2">
      <c r="B2" s="12" t="s">
        <v>295</v>
      </c>
      <c r="C2" s="6" t="s">
        <v>1</v>
      </c>
      <c r="D2" s="6" t="s">
        <v>0</v>
      </c>
      <c r="E2" s="10" t="s">
        <v>56</v>
      </c>
      <c r="F2" s="10" t="s">
        <v>288</v>
      </c>
      <c r="G2" s="6" t="s">
        <v>55</v>
      </c>
      <c r="J2" s="208"/>
      <c r="L2" s="208"/>
    </row>
    <row r="3" spans="1:12" x14ac:dyDescent="0.2">
      <c r="A3" s="45" t="s">
        <v>186</v>
      </c>
      <c r="B3" s="44" t="s">
        <v>179</v>
      </c>
      <c r="C3" s="49" t="e">
        <f>SUM(C4:C5)</f>
        <v>#REF!</v>
      </c>
      <c r="D3" s="49" t="e">
        <f>SUM(D4:D5)</f>
        <v>#REF!</v>
      </c>
      <c r="E3" s="49" t="e">
        <f>SUM(E4:E5)</f>
        <v>#REF!</v>
      </c>
      <c r="F3" s="49" t="e">
        <f>SUM(F4:F5)</f>
        <v>#REF!</v>
      </c>
      <c r="G3" s="49"/>
      <c r="J3" s="219"/>
      <c r="K3" s="219"/>
      <c r="L3" s="219"/>
    </row>
    <row r="4" spans="1:12" x14ac:dyDescent="0.2">
      <c r="A4" s="11" t="s">
        <v>176</v>
      </c>
      <c r="B4" s="12" t="s">
        <v>177</v>
      </c>
      <c r="C4" s="64"/>
      <c r="D4" s="47"/>
      <c r="E4" s="14"/>
      <c r="F4" s="54"/>
      <c r="G4" s="54"/>
      <c r="J4" s="221"/>
      <c r="K4" s="3"/>
      <c r="L4" s="3"/>
    </row>
    <row r="5" spans="1:12" x14ac:dyDescent="0.2">
      <c r="A5" s="11" t="s">
        <v>296</v>
      </c>
      <c r="B5" s="12" t="s">
        <v>297</v>
      </c>
      <c r="C5" s="50" t="e">
        <f>#REF!</f>
        <v>#REF!</v>
      </c>
      <c r="D5" s="50" t="e">
        <f>#REF!</f>
        <v>#REF!</v>
      </c>
      <c r="E5" s="50" t="e">
        <f>#REF!</f>
        <v>#REF!</v>
      </c>
      <c r="F5" s="50" t="e">
        <f>#REF!</f>
        <v>#REF!</v>
      </c>
      <c r="G5" s="50"/>
      <c r="J5" s="221"/>
      <c r="K5" s="3"/>
      <c r="L5" s="3"/>
    </row>
    <row r="6" spans="1:12" hidden="1" x14ac:dyDescent="0.2">
      <c r="A6" s="45" t="s">
        <v>183</v>
      </c>
      <c r="B6" s="44" t="s">
        <v>182</v>
      </c>
      <c r="C6" s="49">
        <f>C7+C12+C13+C14+C15+C16+C17+C20</f>
        <v>0</v>
      </c>
      <c r="D6" s="49">
        <f>D7+D12+D13+D14+D15+D16+D17+D20</f>
        <v>0</v>
      </c>
      <c r="E6" s="49">
        <f>E7+E12+E13+E14+E15+E16+E17+E20</f>
        <v>0</v>
      </c>
      <c r="F6" s="49">
        <f>F7+F12+F13+F14+F15+F16+F17+F20</f>
        <v>0</v>
      </c>
      <c r="G6" s="49"/>
      <c r="J6" s="219"/>
      <c r="K6" s="219"/>
      <c r="L6" s="219"/>
    </row>
    <row r="7" spans="1:12" hidden="1" x14ac:dyDescent="0.2">
      <c r="A7" s="11" t="s">
        <v>298</v>
      </c>
      <c r="B7" s="13" t="s">
        <v>299</v>
      </c>
      <c r="C7" s="53">
        <f>SUM(C8:C11)</f>
        <v>0</v>
      </c>
      <c r="D7" s="15">
        <f>SUM(D8:D11)</f>
        <v>0</v>
      </c>
      <c r="E7" s="15">
        <f>SUM(E8:E11)</f>
        <v>0</v>
      </c>
      <c r="F7" s="15">
        <f>SUM(F8:F11)</f>
        <v>0</v>
      </c>
      <c r="G7" s="15"/>
      <c r="J7" s="220"/>
      <c r="K7" s="220"/>
      <c r="L7" s="3"/>
    </row>
    <row r="8" spans="1:12" hidden="1" x14ac:dyDescent="0.2">
      <c r="A8" s="16" t="s">
        <v>300</v>
      </c>
      <c r="B8" s="17" t="s">
        <v>301</v>
      </c>
      <c r="C8" s="52">
        <v>0</v>
      </c>
      <c r="D8" s="51"/>
      <c r="E8" s="18"/>
      <c r="F8" s="56"/>
      <c r="G8" s="56"/>
      <c r="J8" s="18"/>
      <c r="K8" s="51"/>
      <c r="L8" s="51"/>
    </row>
    <row r="9" spans="1:12" hidden="1" x14ac:dyDescent="0.2">
      <c r="A9" s="16" t="s">
        <v>302</v>
      </c>
      <c r="B9" s="17" t="s">
        <v>303</v>
      </c>
      <c r="C9" s="52">
        <v>0</v>
      </c>
      <c r="D9" s="51"/>
      <c r="E9" s="18"/>
      <c r="F9" s="56"/>
      <c r="G9" s="56"/>
      <c r="J9" s="18"/>
      <c r="K9" s="51"/>
      <c r="L9" s="51"/>
    </row>
    <row r="10" spans="1:12" hidden="1" x14ac:dyDescent="0.2">
      <c r="A10" s="16" t="s">
        <v>304</v>
      </c>
      <c r="B10" s="17" t="s">
        <v>270</v>
      </c>
      <c r="C10" s="52">
        <v>0</v>
      </c>
      <c r="D10" s="51"/>
      <c r="E10" s="18"/>
      <c r="F10" s="56"/>
      <c r="G10" s="56"/>
      <c r="J10" s="18"/>
      <c r="K10" s="51"/>
      <c r="L10" s="51"/>
    </row>
    <row r="11" spans="1:12" hidden="1" x14ac:dyDescent="0.2">
      <c r="A11" s="16" t="s">
        <v>306</v>
      </c>
      <c r="B11" s="17" t="s">
        <v>307</v>
      </c>
      <c r="C11" s="52">
        <v>0</v>
      </c>
      <c r="D11" s="51"/>
      <c r="E11" s="18"/>
      <c r="F11" s="56"/>
      <c r="G11" s="56"/>
      <c r="J11" s="18"/>
      <c r="K11" s="51"/>
      <c r="L11" s="51"/>
    </row>
    <row r="12" spans="1:12" hidden="1" x14ac:dyDescent="0.2">
      <c r="A12" s="11" t="s">
        <v>308</v>
      </c>
      <c r="B12" s="12" t="s">
        <v>309</v>
      </c>
      <c r="C12" s="60"/>
      <c r="D12" s="47"/>
      <c r="E12" s="20"/>
      <c r="F12" s="57"/>
      <c r="G12" s="57"/>
      <c r="J12" s="221"/>
      <c r="K12" s="3"/>
      <c r="L12" s="3"/>
    </row>
    <row r="13" spans="1:12" hidden="1" x14ac:dyDescent="0.2">
      <c r="A13" s="21" t="s">
        <v>310</v>
      </c>
      <c r="B13" s="12" t="s">
        <v>200</v>
      </c>
      <c r="C13" s="60"/>
      <c r="D13" s="47"/>
      <c r="E13" s="22"/>
      <c r="F13" s="57"/>
      <c r="G13" s="57"/>
      <c r="J13" s="221"/>
      <c r="K13" s="3"/>
      <c r="L13" s="3"/>
    </row>
    <row r="14" spans="1:12" hidden="1" x14ac:dyDescent="0.2">
      <c r="A14" s="21" t="s">
        <v>311</v>
      </c>
      <c r="B14" s="12" t="s">
        <v>312</v>
      </c>
      <c r="C14" s="61"/>
      <c r="D14" s="47"/>
      <c r="E14" s="22"/>
      <c r="F14" s="57"/>
      <c r="G14" s="57"/>
      <c r="J14" s="221"/>
      <c r="K14" s="3"/>
      <c r="L14" s="3"/>
    </row>
    <row r="15" spans="1:12" hidden="1" x14ac:dyDescent="0.2">
      <c r="A15" s="21" t="s">
        <v>313</v>
      </c>
      <c r="B15" s="12" t="s">
        <v>314</v>
      </c>
      <c r="C15" s="60"/>
      <c r="D15" s="47"/>
      <c r="E15" s="22"/>
      <c r="F15" s="57"/>
      <c r="G15" s="57"/>
      <c r="J15" s="221"/>
      <c r="K15" s="3"/>
      <c r="L15" s="3"/>
    </row>
    <row r="16" spans="1:12" hidden="1" x14ac:dyDescent="0.2">
      <c r="A16" s="21" t="s">
        <v>315</v>
      </c>
      <c r="B16" s="12" t="s">
        <v>316</v>
      </c>
      <c r="C16" s="60"/>
      <c r="D16" s="47"/>
      <c r="E16" s="22"/>
      <c r="F16" s="57"/>
      <c r="G16" s="57"/>
      <c r="J16" s="221"/>
      <c r="K16" s="3"/>
      <c r="L16" s="3"/>
    </row>
    <row r="17" spans="1:12" hidden="1" x14ac:dyDescent="0.2">
      <c r="A17" s="11" t="s">
        <v>317</v>
      </c>
      <c r="B17" s="12" t="s">
        <v>318</v>
      </c>
      <c r="C17" s="20">
        <f>SUM(C18:C19)</f>
        <v>0</v>
      </c>
      <c r="D17" s="20">
        <f>SUM(D18:D19)</f>
        <v>0</v>
      </c>
      <c r="E17" s="20">
        <f>SUM(E18:E19)</f>
        <v>0</v>
      </c>
      <c r="F17" s="20">
        <f>SUM(F18:F19)</f>
        <v>0</v>
      </c>
      <c r="G17" s="20"/>
      <c r="J17" s="221"/>
      <c r="K17" s="221"/>
      <c r="L17" s="3"/>
    </row>
    <row r="18" spans="1:12" hidden="1" x14ac:dyDescent="0.2">
      <c r="A18" s="16" t="s">
        <v>319</v>
      </c>
      <c r="B18" s="17" t="s">
        <v>320</v>
      </c>
      <c r="C18" s="51"/>
      <c r="D18" s="51"/>
      <c r="E18" s="18">
        <f>E8*33%</f>
        <v>0</v>
      </c>
      <c r="F18" s="18">
        <f>F8*33%</f>
        <v>0</v>
      </c>
      <c r="G18" s="18"/>
      <c r="J18" s="18"/>
      <c r="K18" s="51"/>
      <c r="L18" s="51"/>
    </row>
    <row r="19" spans="1:12" hidden="1" x14ac:dyDescent="0.2">
      <c r="A19" s="16" t="s">
        <v>321</v>
      </c>
      <c r="B19" s="17" t="s">
        <v>322</v>
      </c>
      <c r="C19" s="51"/>
      <c r="D19" s="51"/>
      <c r="E19" s="18">
        <f>(E9+E10+E11+E12)*33%</f>
        <v>0</v>
      </c>
      <c r="F19" s="18">
        <f>(F9+F10+F11+F12)*33%</f>
        <v>0</v>
      </c>
      <c r="G19" s="18"/>
      <c r="J19" s="18"/>
      <c r="K19" s="51"/>
      <c r="L19" s="51"/>
    </row>
    <row r="20" spans="1:12" hidden="1" x14ac:dyDescent="0.2">
      <c r="A20" s="11" t="s">
        <v>323</v>
      </c>
      <c r="B20" s="12" t="s">
        <v>324</v>
      </c>
      <c r="C20" s="20">
        <f>SUM(C21:C22)</f>
        <v>0</v>
      </c>
      <c r="D20" s="20">
        <f>SUM(D21:D22)</f>
        <v>0</v>
      </c>
      <c r="E20" s="20">
        <f>SUM(E21:E22)</f>
        <v>0</v>
      </c>
      <c r="F20" s="20">
        <f>SUM(F21:F22)</f>
        <v>0</v>
      </c>
      <c r="G20" s="20"/>
      <c r="J20" s="221"/>
      <c r="K20" s="221"/>
      <c r="L20" s="3"/>
    </row>
    <row r="21" spans="1:12" hidden="1" x14ac:dyDescent="0.2">
      <c r="A21" s="16" t="s">
        <v>325</v>
      </c>
      <c r="B21" s="17" t="s">
        <v>326</v>
      </c>
      <c r="C21" s="51"/>
      <c r="D21" s="51"/>
      <c r="E21" s="18">
        <f>E8*1.4%</f>
        <v>0</v>
      </c>
      <c r="F21" s="18">
        <f>F8*1.4%</f>
        <v>0</v>
      </c>
      <c r="G21" s="18"/>
      <c r="J21" s="18"/>
      <c r="K21" s="51"/>
      <c r="L21" s="51"/>
    </row>
    <row r="22" spans="1:12" hidden="1" x14ac:dyDescent="0.2">
      <c r="A22" s="16" t="s">
        <v>327</v>
      </c>
      <c r="B22" s="17" t="s">
        <v>328</v>
      </c>
      <c r="C22" s="51"/>
      <c r="D22" s="51"/>
      <c r="E22" s="18">
        <f>(E9+E10+E11+E12)*1.4%</f>
        <v>0</v>
      </c>
      <c r="F22" s="18">
        <f>(F9+F10+F11+F12)*1.4%</f>
        <v>0</v>
      </c>
      <c r="G22" s="18"/>
      <c r="J22" s="18"/>
      <c r="K22" s="51"/>
      <c r="L22" s="51"/>
    </row>
    <row r="23" spans="1:12" s="39" customFormat="1" hidden="1" x14ac:dyDescent="0.2">
      <c r="A23" s="45" t="s">
        <v>185</v>
      </c>
      <c r="B23" s="44" t="s">
        <v>184</v>
      </c>
      <c r="C23" s="49">
        <f>C24+C34+C37+C41+C52+C57+C64+C71+C78+C79+C80+C84+C85+C91+C92+C93+C94</f>
        <v>0</v>
      </c>
      <c r="D23" s="49">
        <f>D24+D34+D37+D41+D52+D57+D64+D71+D78+D79+D80+D84+D85+D91+D92+D93+D94</f>
        <v>0</v>
      </c>
      <c r="E23" s="49">
        <f>E24+E34+E37+E41+E52+E57+E64+E71+E78+E79+E80+E84+E85+E91+E92+E93+E94</f>
        <v>0</v>
      </c>
      <c r="F23" s="49">
        <f>F24+F34+F37+F41+F52+F57+F64+F71+F78+F79+F80+F84+F85+F91+F92+F93+F94</f>
        <v>0</v>
      </c>
      <c r="G23" s="49"/>
      <c r="J23" s="49"/>
      <c r="K23" s="49"/>
      <c r="L23" s="192"/>
    </row>
    <row r="24" spans="1:12" hidden="1" x14ac:dyDescent="0.2">
      <c r="A24" s="11" t="s">
        <v>329</v>
      </c>
      <c r="B24" s="12" t="s">
        <v>330</v>
      </c>
      <c r="C24" s="20">
        <f>SUM(C25:C33)</f>
        <v>0</v>
      </c>
      <c r="D24" s="20">
        <f>SUM(D25:D33)</f>
        <v>0</v>
      </c>
      <c r="E24" s="20">
        <f>SUM(E25:E33)</f>
        <v>0</v>
      </c>
      <c r="F24" s="20">
        <f>SUM(F25:F33)</f>
        <v>0</v>
      </c>
      <c r="G24" s="20"/>
      <c r="J24" s="221"/>
      <c r="K24" s="221"/>
      <c r="L24" s="3"/>
    </row>
    <row r="25" spans="1:12" hidden="1" x14ac:dyDescent="0.2">
      <c r="A25" s="16" t="s">
        <v>331</v>
      </c>
      <c r="B25" s="17" t="s">
        <v>332</v>
      </c>
      <c r="C25" s="63"/>
      <c r="D25" s="51"/>
      <c r="E25" s="18"/>
      <c r="F25" s="56">
        <v>0</v>
      </c>
      <c r="G25" s="56"/>
      <c r="J25" s="18"/>
      <c r="K25" s="51"/>
      <c r="L25" s="51"/>
    </row>
    <row r="26" spans="1:12" hidden="1" x14ac:dyDescent="0.2">
      <c r="A26" s="16" t="s">
        <v>333</v>
      </c>
      <c r="B26" s="17" t="s">
        <v>334</v>
      </c>
      <c r="C26" s="63"/>
      <c r="D26" s="51"/>
      <c r="E26" s="18"/>
      <c r="F26" s="56">
        <v>0</v>
      </c>
      <c r="G26" s="56"/>
      <c r="J26" s="18"/>
      <c r="K26" s="51"/>
      <c r="L26" s="51"/>
    </row>
    <row r="27" spans="1:12" hidden="1" x14ac:dyDescent="0.2">
      <c r="A27" s="16" t="s">
        <v>335</v>
      </c>
      <c r="B27" s="17" t="s">
        <v>336</v>
      </c>
      <c r="C27" s="63"/>
      <c r="D27" s="51"/>
      <c r="E27" s="18"/>
      <c r="F27" s="56">
        <v>0</v>
      </c>
      <c r="G27" s="56"/>
      <c r="J27" s="18"/>
      <c r="K27" s="51"/>
      <c r="L27" s="51"/>
    </row>
    <row r="28" spans="1:12" hidden="1" x14ac:dyDescent="0.2">
      <c r="A28" s="16" t="s">
        <v>337</v>
      </c>
      <c r="B28" s="17" t="s">
        <v>338</v>
      </c>
      <c r="C28" s="63"/>
      <c r="D28" s="51"/>
      <c r="E28" s="18"/>
      <c r="F28" s="56">
        <v>0</v>
      </c>
      <c r="G28" s="56"/>
      <c r="J28" s="18"/>
      <c r="K28" s="51"/>
      <c r="L28" s="51"/>
    </row>
    <row r="29" spans="1:12" hidden="1" x14ac:dyDescent="0.2">
      <c r="A29" s="16" t="s">
        <v>339</v>
      </c>
      <c r="B29" s="17" t="s">
        <v>340</v>
      </c>
      <c r="C29" s="63"/>
      <c r="D29" s="51"/>
      <c r="E29" s="18"/>
      <c r="F29" s="56">
        <v>0</v>
      </c>
      <c r="G29" s="56"/>
      <c r="J29" s="18"/>
      <c r="K29" s="51"/>
      <c r="L29" s="51"/>
    </row>
    <row r="30" spans="1:12" hidden="1" x14ac:dyDescent="0.2">
      <c r="A30" s="16" t="s">
        <v>341</v>
      </c>
      <c r="B30" s="17" t="s">
        <v>342</v>
      </c>
      <c r="C30" s="63"/>
      <c r="D30" s="51"/>
      <c r="E30" s="18"/>
      <c r="F30" s="56">
        <v>0</v>
      </c>
      <c r="G30" s="56"/>
      <c r="J30" s="18"/>
      <c r="K30" s="51"/>
      <c r="L30" s="51"/>
    </row>
    <row r="31" spans="1:12" hidden="1" x14ac:dyDescent="0.2">
      <c r="A31" s="16" t="s">
        <v>343</v>
      </c>
      <c r="B31" s="17" t="s">
        <v>344</v>
      </c>
      <c r="C31" s="63"/>
      <c r="D31" s="51"/>
      <c r="E31" s="18"/>
      <c r="F31" s="56">
        <v>0</v>
      </c>
      <c r="G31" s="56"/>
      <c r="J31" s="18"/>
      <c r="K31" s="51"/>
      <c r="L31" s="51"/>
    </row>
    <row r="32" spans="1:12" hidden="1" x14ac:dyDescent="0.2">
      <c r="A32" s="16" t="s">
        <v>345</v>
      </c>
      <c r="B32" s="17" t="s">
        <v>346</v>
      </c>
      <c r="C32" s="63"/>
      <c r="D32" s="51"/>
      <c r="E32" s="18"/>
      <c r="F32" s="56">
        <v>0</v>
      </c>
      <c r="G32" s="56"/>
      <c r="J32" s="18"/>
      <c r="K32" s="51"/>
      <c r="L32" s="51"/>
    </row>
    <row r="33" spans="1:12" hidden="1" x14ac:dyDescent="0.2">
      <c r="A33" s="16" t="s">
        <v>347</v>
      </c>
      <c r="B33" s="17" t="s">
        <v>348</v>
      </c>
      <c r="C33" s="63"/>
      <c r="D33" s="51"/>
      <c r="E33" s="18"/>
      <c r="F33" s="56">
        <v>0</v>
      </c>
      <c r="G33" s="56"/>
      <c r="J33" s="18"/>
      <c r="K33" s="51"/>
      <c r="L33" s="51"/>
    </row>
    <row r="34" spans="1:12" hidden="1" x14ac:dyDescent="0.2">
      <c r="A34" s="11" t="s">
        <v>349</v>
      </c>
      <c r="B34" s="12" t="s">
        <v>350</v>
      </c>
      <c r="C34" s="20">
        <f>SUM(C35:C36)</f>
        <v>0</v>
      </c>
      <c r="D34" s="20">
        <f>SUM(D35:D36)</f>
        <v>0</v>
      </c>
      <c r="E34" s="20">
        <f>SUM(E35:E36)</f>
        <v>0</v>
      </c>
      <c r="F34" s="20">
        <f>SUM(F35:F36)</f>
        <v>0</v>
      </c>
      <c r="G34" s="20"/>
      <c r="J34" s="221"/>
      <c r="K34" s="221"/>
      <c r="L34" s="221"/>
    </row>
    <row r="35" spans="1:12" hidden="1" x14ac:dyDescent="0.2">
      <c r="A35" s="16" t="s">
        <v>351</v>
      </c>
      <c r="B35" s="17" t="s">
        <v>352</v>
      </c>
      <c r="C35" s="51"/>
      <c r="D35" s="51"/>
      <c r="E35" s="18"/>
      <c r="F35" s="51"/>
      <c r="G35" s="51"/>
      <c r="J35" s="226"/>
      <c r="K35" s="227"/>
      <c r="L35" s="227"/>
    </row>
    <row r="36" spans="1:12" hidden="1" x14ac:dyDescent="0.2">
      <c r="A36" s="16" t="s">
        <v>353</v>
      </c>
      <c r="B36" s="17" t="s">
        <v>354</v>
      </c>
      <c r="C36" s="51"/>
      <c r="D36" s="51"/>
      <c r="E36" s="18"/>
      <c r="F36" s="51"/>
      <c r="G36" s="51"/>
      <c r="J36" s="226"/>
      <c r="K36" s="227"/>
      <c r="L36" s="227"/>
    </row>
    <row r="37" spans="1:12" hidden="1" x14ac:dyDescent="0.2">
      <c r="A37" s="11" t="s">
        <v>355</v>
      </c>
      <c r="B37" s="12" t="s">
        <v>356</v>
      </c>
      <c r="C37" s="20">
        <f>SUM(C38:C40)</f>
        <v>0</v>
      </c>
      <c r="D37" s="20">
        <f>SUM(D38:D40)</f>
        <v>0</v>
      </c>
      <c r="E37" s="20">
        <f>SUM(E38:E40)</f>
        <v>0</v>
      </c>
      <c r="F37" s="20">
        <f>SUM(F38:F40)</f>
        <v>0</v>
      </c>
      <c r="G37" s="20"/>
      <c r="J37" s="221"/>
      <c r="K37" s="221"/>
      <c r="L37" s="3"/>
    </row>
    <row r="38" spans="1:12" hidden="1" x14ac:dyDescent="0.2">
      <c r="A38" s="16" t="s">
        <v>357</v>
      </c>
      <c r="B38" s="17" t="s">
        <v>358</v>
      </c>
      <c r="C38" s="63"/>
      <c r="D38" s="51"/>
      <c r="E38" s="18"/>
      <c r="F38" s="51"/>
      <c r="G38" s="51"/>
      <c r="J38" s="18"/>
      <c r="K38" s="51"/>
      <c r="L38" s="51"/>
    </row>
    <row r="39" spans="1:12" hidden="1" x14ac:dyDescent="0.2">
      <c r="A39" s="16" t="s">
        <v>359</v>
      </c>
      <c r="B39" s="17" t="s">
        <v>360</v>
      </c>
      <c r="C39" s="63"/>
      <c r="D39" s="51"/>
      <c r="E39" s="18"/>
      <c r="F39" s="51"/>
      <c r="G39" s="51"/>
      <c r="J39" s="18"/>
      <c r="K39" s="51"/>
      <c r="L39" s="51"/>
    </row>
    <row r="40" spans="1:12" hidden="1" x14ac:dyDescent="0.2">
      <c r="A40" s="16" t="s">
        <v>361</v>
      </c>
      <c r="B40" s="17" t="s">
        <v>362</v>
      </c>
      <c r="C40" s="63"/>
      <c r="D40" s="51"/>
      <c r="E40" s="18"/>
      <c r="F40" s="51"/>
      <c r="G40" s="51"/>
      <c r="J40" s="18"/>
      <c r="K40" s="51"/>
      <c r="L40" s="51"/>
    </row>
    <row r="41" spans="1:12" hidden="1" x14ac:dyDescent="0.2">
      <c r="A41" s="11" t="s">
        <v>363</v>
      </c>
      <c r="B41" s="12" t="s">
        <v>364</v>
      </c>
      <c r="C41" s="20">
        <f>SUM(C43:C51)</f>
        <v>0</v>
      </c>
      <c r="D41" s="20">
        <f>SUM(D43:D51)</f>
        <v>0</v>
      </c>
      <c r="E41" s="20">
        <f>SUM(E43:E51)</f>
        <v>0</v>
      </c>
      <c r="F41" s="20">
        <f>SUM(F43:F51)</f>
        <v>0</v>
      </c>
      <c r="G41" s="20"/>
      <c r="J41" s="221"/>
      <c r="K41" s="221"/>
      <c r="L41" s="3"/>
    </row>
    <row r="42" spans="1:12" hidden="1" x14ac:dyDescent="0.2">
      <c r="A42" s="235" t="s">
        <v>218</v>
      </c>
      <c r="B42" s="236" t="s">
        <v>219</v>
      </c>
      <c r="C42" s="20"/>
      <c r="D42" s="20"/>
      <c r="E42" s="20"/>
      <c r="F42" s="20"/>
      <c r="G42" s="20"/>
      <c r="J42" s="221"/>
      <c r="K42" s="221"/>
      <c r="L42" s="3"/>
    </row>
    <row r="43" spans="1:12" hidden="1" x14ac:dyDescent="0.2">
      <c r="A43" s="16" t="s">
        <v>365</v>
      </c>
      <c r="B43" s="17" t="s">
        <v>366</v>
      </c>
      <c r="C43" s="63"/>
      <c r="D43" s="51"/>
      <c r="E43" s="18"/>
      <c r="F43" s="56"/>
      <c r="G43" s="56"/>
      <c r="J43" s="18"/>
      <c r="K43" s="51"/>
      <c r="L43" s="51"/>
    </row>
    <row r="44" spans="1:12" hidden="1" x14ac:dyDescent="0.2">
      <c r="A44" s="16" t="s">
        <v>367</v>
      </c>
      <c r="B44" s="17" t="s">
        <v>2</v>
      </c>
      <c r="C44" s="63"/>
      <c r="D44" s="51"/>
      <c r="E44" s="18"/>
      <c r="F44" s="56"/>
      <c r="G44" s="56"/>
      <c r="J44" s="18"/>
      <c r="K44" s="51"/>
      <c r="L44" s="51"/>
    </row>
    <row r="45" spans="1:12" hidden="1" x14ac:dyDescent="0.2">
      <c r="A45" s="16" t="s">
        <v>3</v>
      </c>
      <c r="B45" s="17" t="s">
        <v>4</v>
      </c>
      <c r="C45" s="63"/>
      <c r="D45" s="51"/>
      <c r="E45" s="18"/>
      <c r="F45" s="56"/>
      <c r="G45" s="56"/>
      <c r="J45" s="18"/>
      <c r="K45" s="51"/>
      <c r="L45" s="51"/>
    </row>
    <row r="46" spans="1:12" hidden="1" x14ac:dyDescent="0.2">
      <c r="A46" s="16" t="s">
        <v>5</v>
      </c>
      <c r="B46" s="17" t="s">
        <v>6</v>
      </c>
      <c r="C46" s="63"/>
      <c r="D46" s="51"/>
      <c r="E46" s="18"/>
      <c r="F46" s="56"/>
      <c r="G46" s="56"/>
      <c r="J46" s="18"/>
      <c r="K46" s="56"/>
      <c r="L46" s="51"/>
    </row>
    <row r="47" spans="1:12" hidden="1" x14ac:dyDescent="0.2">
      <c r="A47" s="16" t="s">
        <v>7</v>
      </c>
      <c r="B47" s="17" t="s">
        <v>8</v>
      </c>
      <c r="C47" s="63"/>
      <c r="D47" s="51"/>
      <c r="E47" s="18"/>
      <c r="F47" s="56"/>
      <c r="G47" s="56"/>
      <c r="J47" s="18"/>
      <c r="K47" s="51"/>
      <c r="L47" s="51"/>
    </row>
    <row r="48" spans="1:12" hidden="1" x14ac:dyDescent="0.2">
      <c r="A48" s="16" t="s">
        <v>9</v>
      </c>
      <c r="B48" s="17" t="s">
        <v>10</v>
      </c>
      <c r="C48" s="63"/>
      <c r="D48" s="51"/>
      <c r="E48" s="18"/>
      <c r="F48" s="56"/>
      <c r="G48" s="56"/>
      <c r="J48" s="18"/>
      <c r="K48" s="51"/>
      <c r="L48" s="51"/>
    </row>
    <row r="49" spans="1:12" hidden="1" x14ac:dyDescent="0.2">
      <c r="A49" s="16" t="s">
        <v>11</v>
      </c>
      <c r="B49" s="17" t="s">
        <v>12</v>
      </c>
      <c r="C49" s="62"/>
      <c r="D49" s="51"/>
      <c r="E49" s="18"/>
      <c r="F49" s="56"/>
      <c r="G49" s="56"/>
      <c r="J49" s="18"/>
      <c r="K49" s="51"/>
      <c r="L49" s="51"/>
    </row>
    <row r="50" spans="1:12" hidden="1" x14ac:dyDescent="0.2">
      <c r="A50" s="16" t="s">
        <v>13</v>
      </c>
      <c r="B50" s="17" t="s">
        <v>14</v>
      </c>
      <c r="C50" s="63"/>
      <c r="D50" s="51"/>
      <c r="E50" s="18"/>
      <c r="F50" s="56"/>
      <c r="G50" s="56"/>
      <c r="J50" s="18"/>
      <c r="K50" s="51"/>
      <c r="L50" s="51"/>
    </row>
    <row r="51" spans="1:12" hidden="1" x14ac:dyDescent="0.2">
      <c r="A51" s="16" t="s">
        <v>15</v>
      </c>
      <c r="B51" s="17" t="s">
        <v>16</v>
      </c>
      <c r="C51" s="63"/>
      <c r="D51" s="51"/>
      <c r="E51" s="18"/>
      <c r="F51" s="56"/>
      <c r="G51" s="56"/>
      <c r="J51" s="18"/>
      <c r="K51" s="51"/>
      <c r="L51" s="51"/>
    </row>
    <row r="52" spans="1:12" hidden="1" x14ac:dyDescent="0.2">
      <c r="A52" s="11" t="s">
        <v>17</v>
      </c>
      <c r="B52" s="12" t="s">
        <v>18</v>
      </c>
      <c r="C52" s="20">
        <f>SUM(C53:C56)</f>
        <v>0</v>
      </c>
      <c r="D52" s="20">
        <f>SUM(D53:D56)</f>
        <v>0</v>
      </c>
      <c r="E52" s="20">
        <f>SUM(E53:E56)</f>
        <v>0</v>
      </c>
      <c r="F52" s="20">
        <f>SUM(F53:F56)</f>
        <v>0</v>
      </c>
      <c r="G52" s="20"/>
      <c r="J52" s="221"/>
      <c r="K52" s="221"/>
      <c r="L52" s="3"/>
    </row>
    <row r="53" spans="1:12" hidden="1" x14ac:dyDescent="0.2">
      <c r="A53" s="16" t="s">
        <v>19</v>
      </c>
      <c r="B53" s="17" t="s">
        <v>6</v>
      </c>
      <c r="C53" s="51"/>
      <c r="D53" s="51"/>
      <c r="E53" s="18"/>
      <c r="F53" s="51"/>
      <c r="G53" s="51"/>
      <c r="J53" s="18"/>
      <c r="K53" s="51"/>
      <c r="L53" s="51"/>
    </row>
    <row r="54" spans="1:12" hidden="1" x14ac:dyDescent="0.2">
      <c r="A54" s="16" t="s">
        <v>20</v>
      </c>
      <c r="B54" s="17" t="s">
        <v>8</v>
      </c>
      <c r="C54" s="51"/>
      <c r="D54" s="51"/>
      <c r="E54" s="18"/>
      <c r="F54" s="51"/>
      <c r="G54" s="51"/>
      <c r="J54" s="18"/>
      <c r="K54" s="51"/>
      <c r="L54" s="51"/>
    </row>
    <row r="55" spans="1:12" hidden="1" x14ac:dyDescent="0.2">
      <c r="A55" s="16" t="s">
        <v>21</v>
      </c>
      <c r="B55" s="17" t="s">
        <v>10</v>
      </c>
      <c r="C55" s="51"/>
      <c r="D55" s="51"/>
      <c r="E55" s="18"/>
      <c r="F55" s="51"/>
      <c r="G55" s="51"/>
      <c r="J55" s="18"/>
      <c r="K55" s="51"/>
      <c r="L55" s="51"/>
    </row>
    <row r="56" spans="1:12" hidden="1" x14ac:dyDescent="0.2">
      <c r="A56" s="16" t="s">
        <v>22</v>
      </c>
      <c r="B56" s="17" t="s">
        <v>16</v>
      </c>
      <c r="C56" s="51"/>
      <c r="D56" s="51"/>
      <c r="E56" s="18"/>
      <c r="F56" s="51"/>
      <c r="G56" s="51"/>
      <c r="J56" s="18"/>
      <c r="K56" s="51"/>
      <c r="L56" s="51"/>
    </row>
    <row r="57" spans="1:12" hidden="1" x14ac:dyDescent="0.2">
      <c r="A57" s="11" t="s">
        <v>23</v>
      </c>
      <c r="B57" s="12" t="s">
        <v>24</v>
      </c>
      <c r="C57" s="20">
        <f>SUM(C58:C63)</f>
        <v>0</v>
      </c>
      <c r="D57" s="20">
        <f>SUM(D58:D63)</f>
        <v>0</v>
      </c>
      <c r="E57" s="20">
        <f>SUM(E58:E63)</f>
        <v>0</v>
      </c>
      <c r="F57" s="20">
        <f>SUM(F58:F63)</f>
        <v>0</v>
      </c>
      <c r="G57" s="20"/>
      <c r="J57" s="221"/>
      <c r="K57" s="221"/>
      <c r="L57" s="3"/>
    </row>
    <row r="58" spans="1:12" hidden="1" x14ac:dyDescent="0.2">
      <c r="A58" s="16" t="s">
        <v>25</v>
      </c>
      <c r="B58" s="17" t="s">
        <v>26</v>
      </c>
      <c r="C58" s="51"/>
      <c r="D58" s="51"/>
      <c r="E58" s="18"/>
      <c r="F58" s="56"/>
      <c r="G58" s="56"/>
      <c r="J58" s="18"/>
      <c r="K58" s="51"/>
      <c r="L58" s="51"/>
    </row>
    <row r="59" spans="1:12" hidden="1" x14ac:dyDescent="0.2">
      <c r="A59" s="16" t="s">
        <v>27</v>
      </c>
      <c r="B59" s="17" t="s">
        <v>28</v>
      </c>
      <c r="C59" s="51"/>
      <c r="D59" s="51"/>
      <c r="E59" s="18"/>
      <c r="F59" s="56"/>
      <c r="G59" s="56"/>
      <c r="J59" s="18"/>
      <c r="K59" s="51"/>
      <c r="L59" s="51"/>
    </row>
    <row r="60" spans="1:12" hidden="1" x14ac:dyDescent="0.2">
      <c r="A60" s="16" t="s">
        <v>29</v>
      </c>
      <c r="B60" s="17" t="s">
        <v>12</v>
      </c>
      <c r="C60" s="51"/>
      <c r="D60" s="51"/>
      <c r="E60" s="18"/>
      <c r="F60" s="56"/>
      <c r="G60" s="56"/>
      <c r="J60" s="18"/>
      <c r="K60" s="51"/>
      <c r="L60" s="51"/>
    </row>
    <row r="61" spans="1:12" hidden="1" x14ac:dyDescent="0.2">
      <c r="A61" s="16" t="s">
        <v>30</v>
      </c>
      <c r="B61" s="17" t="s">
        <v>14</v>
      </c>
      <c r="C61" s="51"/>
      <c r="D61" s="51"/>
      <c r="E61" s="18"/>
      <c r="F61" s="56"/>
      <c r="G61" s="56"/>
      <c r="J61" s="18"/>
      <c r="K61" s="51"/>
      <c r="L61" s="51"/>
    </row>
    <row r="62" spans="1:12" hidden="1" x14ac:dyDescent="0.2">
      <c r="A62" s="16" t="s">
        <v>31</v>
      </c>
      <c r="B62" s="17" t="s">
        <v>32</v>
      </c>
      <c r="C62" s="51"/>
      <c r="D62" s="51"/>
      <c r="E62" s="18"/>
      <c r="F62" s="56"/>
      <c r="G62" s="56"/>
      <c r="J62" s="18"/>
      <c r="K62" s="51"/>
      <c r="L62" s="51"/>
    </row>
    <row r="63" spans="1:12" hidden="1" x14ac:dyDescent="0.2">
      <c r="A63" s="16" t="s">
        <v>33</v>
      </c>
      <c r="B63" s="17" t="s">
        <v>34</v>
      </c>
      <c r="C63" s="51"/>
      <c r="D63" s="51"/>
      <c r="E63" s="18"/>
      <c r="F63" s="56"/>
      <c r="G63" s="56"/>
      <c r="J63" s="18"/>
      <c r="K63" s="51"/>
      <c r="L63" s="51"/>
    </row>
    <row r="64" spans="1:12" hidden="1" x14ac:dyDescent="0.2">
      <c r="A64" s="11" t="s">
        <v>35</v>
      </c>
      <c r="B64" s="12" t="s">
        <v>36</v>
      </c>
      <c r="C64" s="20">
        <f>SUM(C65:C70)</f>
        <v>0</v>
      </c>
      <c r="D64" s="20">
        <f>SUM(D65:D70)</f>
        <v>0</v>
      </c>
      <c r="E64" s="20">
        <f>SUM(E65:E70)</f>
        <v>0</v>
      </c>
      <c r="F64" s="20">
        <f>SUM(F65:F70)</f>
        <v>0</v>
      </c>
      <c r="G64" s="20"/>
      <c r="J64" s="221"/>
      <c r="K64" s="221"/>
      <c r="L64" s="3"/>
    </row>
    <row r="65" spans="1:12" hidden="1" x14ac:dyDescent="0.2">
      <c r="A65" s="16" t="s">
        <v>37</v>
      </c>
      <c r="B65" s="17" t="s">
        <v>38</v>
      </c>
      <c r="C65" s="63"/>
      <c r="D65" s="51"/>
      <c r="E65" s="18"/>
      <c r="F65" s="56"/>
      <c r="G65" s="56"/>
      <c r="J65" s="18"/>
      <c r="K65" s="51"/>
      <c r="L65" s="51"/>
    </row>
    <row r="66" spans="1:12" hidden="1" x14ac:dyDescent="0.2">
      <c r="A66" s="16" t="s">
        <v>39</v>
      </c>
      <c r="B66" s="17" t="s">
        <v>40</v>
      </c>
      <c r="C66" s="63"/>
      <c r="D66" s="51"/>
      <c r="E66" s="18"/>
      <c r="F66" s="56"/>
      <c r="G66" s="56"/>
      <c r="J66" s="18"/>
      <c r="K66" s="51"/>
      <c r="L66" s="51"/>
    </row>
    <row r="67" spans="1:12" hidden="1" x14ac:dyDescent="0.2">
      <c r="A67" s="16" t="s">
        <v>41</v>
      </c>
      <c r="B67" s="17" t="s">
        <v>42</v>
      </c>
      <c r="C67" s="63"/>
      <c r="D67" s="51"/>
      <c r="E67" s="18"/>
      <c r="F67" s="56"/>
      <c r="G67" s="56"/>
      <c r="J67" s="18"/>
      <c r="K67" s="51"/>
      <c r="L67" s="51"/>
    </row>
    <row r="68" spans="1:12" hidden="1" x14ac:dyDescent="0.2">
      <c r="A68" s="16" t="s">
        <v>43</v>
      </c>
      <c r="B68" s="17" t="s">
        <v>44</v>
      </c>
      <c r="C68" s="63"/>
      <c r="D68" s="51"/>
      <c r="E68" s="18"/>
      <c r="F68" s="56"/>
      <c r="G68" s="56"/>
      <c r="J68" s="18"/>
      <c r="K68" s="51"/>
      <c r="L68" s="51"/>
    </row>
    <row r="69" spans="1:12" hidden="1" x14ac:dyDescent="0.2">
      <c r="A69" s="16" t="s">
        <v>45</v>
      </c>
      <c r="B69" s="17" t="s">
        <v>46</v>
      </c>
      <c r="C69" s="63"/>
      <c r="D69" s="51"/>
      <c r="E69" s="18"/>
      <c r="F69" s="56"/>
      <c r="G69" s="56"/>
      <c r="J69" s="18"/>
      <c r="K69" s="51"/>
      <c r="L69" s="51"/>
    </row>
    <row r="70" spans="1:12" hidden="1" x14ac:dyDescent="0.2">
      <c r="A70" s="16" t="s">
        <v>47</v>
      </c>
      <c r="B70" s="17" t="s">
        <v>48</v>
      </c>
      <c r="C70" s="63"/>
      <c r="D70" s="51"/>
      <c r="E70" s="18"/>
      <c r="F70" s="56"/>
      <c r="G70" s="56"/>
      <c r="J70" s="18"/>
      <c r="K70" s="51"/>
      <c r="L70" s="51"/>
    </row>
    <row r="71" spans="1:12" hidden="1" x14ac:dyDescent="0.2">
      <c r="A71" s="11" t="s">
        <v>49</v>
      </c>
      <c r="B71" s="13" t="s">
        <v>50</v>
      </c>
      <c r="C71" s="20">
        <f>SUM(C72:C77)</f>
        <v>0</v>
      </c>
      <c r="D71" s="20">
        <f>SUM(D72:D77)</f>
        <v>0</v>
      </c>
      <c r="E71" s="20">
        <f>SUM(E72:E77)</f>
        <v>0</v>
      </c>
      <c r="F71" s="20">
        <f>SUM(F72:F77)</f>
        <v>0</v>
      </c>
      <c r="G71" s="20"/>
      <c r="J71" s="221"/>
      <c r="K71" s="221"/>
      <c r="L71" s="3"/>
    </row>
    <row r="72" spans="1:12" hidden="1" x14ac:dyDescent="0.2">
      <c r="A72" s="16" t="s">
        <v>51</v>
      </c>
      <c r="B72" s="17" t="s">
        <v>52</v>
      </c>
      <c r="C72" s="63"/>
      <c r="D72" s="51"/>
      <c r="E72" s="18"/>
      <c r="F72" s="51"/>
      <c r="G72" s="51"/>
      <c r="J72" s="18"/>
      <c r="K72" s="51"/>
      <c r="L72" s="51"/>
    </row>
    <row r="73" spans="1:12" hidden="1" x14ac:dyDescent="0.2">
      <c r="A73" s="16" t="s">
        <v>53</v>
      </c>
      <c r="B73" s="17" t="s">
        <v>54</v>
      </c>
      <c r="C73" s="63"/>
      <c r="D73" s="51"/>
      <c r="E73" s="18"/>
      <c r="F73" s="51"/>
      <c r="G73" s="51"/>
      <c r="J73" s="18"/>
      <c r="K73" s="51"/>
      <c r="L73" s="51"/>
    </row>
    <row r="74" spans="1:12" hidden="1" x14ac:dyDescent="0.2">
      <c r="A74" s="16" t="s">
        <v>70</v>
      </c>
      <c r="B74" s="17" t="s">
        <v>71</v>
      </c>
      <c r="C74" s="63"/>
      <c r="D74" s="51"/>
      <c r="E74" s="18"/>
      <c r="F74" s="51"/>
      <c r="G74" s="51"/>
      <c r="J74" s="18"/>
      <c r="K74" s="51"/>
      <c r="L74" s="51"/>
    </row>
    <row r="75" spans="1:12" hidden="1" x14ac:dyDescent="0.2">
      <c r="A75" s="16" t="s">
        <v>72</v>
      </c>
      <c r="B75" s="17" t="s">
        <v>73</v>
      </c>
      <c r="C75" s="63"/>
      <c r="D75" s="51"/>
      <c r="E75" s="18"/>
      <c r="F75" s="51"/>
      <c r="G75" s="51"/>
      <c r="J75" s="18"/>
      <c r="K75" s="51"/>
      <c r="L75" s="51"/>
    </row>
    <row r="76" spans="1:12" hidden="1" x14ac:dyDescent="0.2">
      <c r="A76" s="16" t="s">
        <v>74</v>
      </c>
      <c r="B76" s="17" t="s">
        <v>75</v>
      </c>
      <c r="C76" s="51"/>
      <c r="D76" s="51"/>
      <c r="E76" s="18"/>
      <c r="F76" s="51"/>
      <c r="G76" s="51"/>
      <c r="J76" s="18"/>
      <c r="K76" s="51"/>
      <c r="L76" s="51"/>
    </row>
    <row r="77" spans="1:12" hidden="1" x14ac:dyDescent="0.2">
      <c r="A77" s="16" t="s">
        <v>76</v>
      </c>
      <c r="B77" s="17" t="s">
        <v>77</v>
      </c>
      <c r="C77" s="51"/>
      <c r="D77" s="51"/>
      <c r="E77" s="23"/>
      <c r="F77" s="51"/>
      <c r="G77" s="51"/>
      <c r="J77" s="18"/>
      <c r="K77" s="51"/>
      <c r="L77" s="51"/>
    </row>
    <row r="78" spans="1:12" hidden="1" x14ac:dyDescent="0.2">
      <c r="A78" s="11" t="s">
        <v>78</v>
      </c>
      <c r="B78" s="24" t="s">
        <v>79</v>
      </c>
      <c r="C78" s="58"/>
      <c r="D78" s="58"/>
      <c r="E78" s="20"/>
      <c r="F78" s="58"/>
      <c r="G78" s="58"/>
      <c r="J78" s="221"/>
      <c r="K78" s="221"/>
      <c r="L78" s="3"/>
    </row>
    <row r="79" spans="1:12" hidden="1" x14ac:dyDescent="0.2">
      <c r="A79" s="11" t="s">
        <v>80</v>
      </c>
      <c r="B79" s="12" t="s">
        <v>81</v>
      </c>
      <c r="C79" s="60"/>
      <c r="D79" s="47"/>
      <c r="E79" s="20"/>
      <c r="F79" s="57"/>
      <c r="G79" s="57"/>
      <c r="J79" s="221"/>
      <c r="K79" s="221"/>
      <c r="L79" s="3"/>
    </row>
    <row r="80" spans="1:12" hidden="1" x14ac:dyDescent="0.2">
      <c r="A80" s="11" t="s">
        <v>82</v>
      </c>
      <c r="B80" s="12" t="s">
        <v>83</v>
      </c>
      <c r="C80" s="20">
        <f>SUM(C81:C83)</f>
        <v>0</v>
      </c>
      <c r="D80" s="20">
        <f>SUM(D81:D83)</f>
        <v>0</v>
      </c>
      <c r="E80" s="20">
        <f>SUM(E81:E83)</f>
        <v>0</v>
      </c>
      <c r="F80" s="20">
        <f>SUM(F81:F83)</f>
        <v>0</v>
      </c>
      <c r="G80" s="20"/>
      <c r="J80" s="221"/>
      <c r="K80" s="221"/>
      <c r="L80" s="3"/>
    </row>
    <row r="81" spans="1:12" hidden="1" x14ac:dyDescent="0.2">
      <c r="A81" s="16" t="s">
        <v>84</v>
      </c>
      <c r="B81" s="17" t="s">
        <v>85</v>
      </c>
      <c r="C81" s="63"/>
      <c r="D81" s="51"/>
      <c r="E81" s="18"/>
      <c r="F81" s="56"/>
      <c r="G81" s="56"/>
      <c r="J81" s="18"/>
      <c r="K81" s="51"/>
      <c r="L81" s="51"/>
    </row>
    <row r="82" spans="1:12" hidden="1" x14ac:dyDescent="0.2">
      <c r="A82" s="16" t="s">
        <v>86</v>
      </c>
      <c r="B82" s="17" t="s">
        <v>87</v>
      </c>
      <c r="C82" s="63"/>
      <c r="D82" s="51"/>
      <c r="E82" s="18"/>
      <c r="F82" s="56"/>
      <c r="G82" s="56"/>
      <c r="J82" s="18"/>
      <c r="K82" s="51"/>
      <c r="L82" s="51"/>
    </row>
    <row r="83" spans="1:12" hidden="1" x14ac:dyDescent="0.2">
      <c r="A83" s="16" t="s">
        <v>88</v>
      </c>
      <c r="B83" s="17" t="s">
        <v>89</v>
      </c>
      <c r="C83" s="63"/>
      <c r="D83" s="51"/>
      <c r="E83" s="23"/>
      <c r="F83" s="56"/>
      <c r="G83" s="56"/>
      <c r="J83" s="18"/>
      <c r="K83" s="51"/>
      <c r="L83" s="51"/>
    </row>
    <row r="84" spans="1:12" hidden="1" x14ac:dyDescent="0.2">
      <c r="A84" s="11" t="s">
        <v>90</v>
      </c>
      <c r="B84" s="12" t="s">
        <v>91</v>
      </c>
      <c r="C84" s="47"/>
      <c r="D84" s="47"/>
      <c r="E84" s="20"/>
      <c r="F84" s="57"/>
      <c r="G84" s="57"/>
      <c r="J84" s="221"/>
      <c r="K84" s="3"/>
      <c r="L84" s="3"/>
    </row>
    <row r="85" spans="1:12" hidden="1" x14ac:dyDescent="0.2">
      <c r="A85" s="11" t="s">
        <v>92</v>
      </c>
      <c r="B85" s="12" t="s">
        <v>93</v>
      </c>
      <c r="C85" s="20">
        <f>SUM(C86:C90)</f>
        <v>0</v>
      </c>
      <c r="D85" s="20">
        <f>SUM(D86:D90)</f>
        <v>0</v>
      </c>
      <c r="E85" s="20">
        <f>SUM(E86:E90)</f>
        <v>0</v>
      </c>
      <c r="F85" s="20">
        <f>SUM(F86:F90)</f>
        <v>0</v>
      </c>
      <c r="G85" s="20"/>
      <c r="J85" s="221"/>
      <c r="K85" s="221"/>
      <c r="L85" s="3"/>
    </row>
    <row r="86" spans="1:12" hidden="1" x14ac:dyDescent="0.2">
      <c r="A86" s="16" t="s">
        <v>94</v>
      </c>
      <c r="B86" s="17" t="s">
        <v>95</v>
      </c>
      <c r="C86" s="51"/>
      <c r="D86" s="51"/>
      <c r="E86" s="18"/>
      <c r="F86" s="56"/>
      <c r="G86" s="56"/>
      <c r="J86" s="18"/>
      <c r="K86" s="51"/>
      <c r="L86" s="51"/>
    </row>
    <row r="87" spans="1:12" hidden="1" x14ac:dyDescent="0.2">
      <c r="A87" s="16" t="s">
        <v>96</v>
      </c>
      <c r="B87" s="17" t="s">
        <v>97</v>
      </c>
      <c r="C87" s="51"/>
      <c r="D87" s="51"/>
      <c r="E87" s="18"/>
      <c r="F87" s="56"/>
      <c r="G87" s="56"/>
      <c r="J87" s="18"/>
      <c r="K87" s="51"/>
      <c r="L87" s="51"/>
    </row>
    <row r="88" spans="1:12" hidden="1" x14ac:dyDescent="0.2">
      <c r="A88" s="16" t="s">
        <v>98</v>
      </c>
      <c r="B88" s="17" t="s">
        <v>99</v>
      </c>
      <c r="C88" s="63"/>
      <c r="D88" s="51"/>
      <c r="E88" s="18"/>
      <c r="F88" s="56"/>
      <c r="G88" s="56"/>
      <c r="J88" s="18"/>
      <c r="K88" s="51"/>
      <c r="L88" s="51"/>
    </row>
    <row r="89" spans="1:12" hidden="1" x14ac:dyDescent="0.2">
      <c r="A89" s="16" t="s">
        <v>100</v>
      </c>
      <c r="B89" s="17" t="s">
        <v>101</v>
      </c>
      <c r="C89" s="51"/>
      <c r="D89" s="51"/>
      <c r="E89" s="18"/>
      <c r="F89" s="56"/>
      <c r="G89" s="56"/>
      <c r="J89" s="18"/>
      <c r="K89" s="51"/>
      <c r="L89" s="51"/>
    </row>
    <row r="90" spans="1:12" hidden="1" x14ac:dyDescent="0.2">
      <c r="A90" s="16" t="s">
        <v>102</v>
      </c>
      <c r="B90" s="17" t="s">
        <v>103</v>
      </c>
      <c r="C90" s="51"/>
      <c r="D90" s="51"/>
      <c r="E90" s="23"/>
      <c r="F90" s="56"/>
      <c r="G90" s="56"/>
      <c r="J90" s="18"/>
      <c r="K90" s="51"/>
      <c r="L90" s="51"/>
    </row>
    <row r="91" spans="1:12" hidden="1" x14ac:dyDescent="0.2">
      <c r="A91" s="11" t="s">
        <v>104</v>
      </c>
      <c r="B91" s="12" t="s">
        <v>105</v>
      </c>
      <c r="C91" s="60"/>
      <c r="D91" s="47"/>
      <c r="E91" s="25"/>
      <c r="F91" s="57"/>
      <c r="G91" s="57"/>
      <c r="J91" s="221"/>
      <c r="K91" s="221"/>
      <c r="L91" s="3"/>
    </row>
    <row r="92" spans="1:12" hidden="1" x14ac:dyDescent="0.2">
      <c r="A92" s="11" t="s">
        <v>106</v>
      </c>
      <c r="B92" s="12" t="s">
        <v>107</v>
      </c>
      <c r="C92" s="47"/>
      <c r="D92" s="47"/>
      <c r="E92" s="20"/>
      <c r="F92" s="57"/>
      <c r="G92" s="57"/>
      <c r="J92" s="221"/>
      <c r="K92" s="221"/>
      <c r="L92" s="3"/>
    </row>
    <row r="93" spans="1:12" hidden="1" x14ac:dyDescent="0.2">
      <c r="A93" s="11" t="s">
        <v>108</v>
      </c>
      <c r="B93" s="12" t="s">
        <v>109</v>
      </c>
      <c r="C93" s="47"/>
      <c r="D93" s="47"/>
      <c r="E93" s="20"/>
      <c r="F93" s="57"/>
      <c r="G93" s="57"/>
      <c r="J93" s="221"/>
      <c r="K93" s="221"/>
      <c r="L93" s="3"/>
    </row>
    <row r="94" spans="1:12" hidden="1" x14ac:dyDescent="0.2">
      <c r="A94" s="11" t="s">
        <v>110</v>
      </c>
      <c r="B94" s="12" t="s">
        <v>111</v>
      </c>
      <c r="C94" s="47"/>
      <c r="D94" s="47"/>
      <c r="E94" s="20"/>
      <c r="F94" s="57"/>
      <c r="G94" s="57"/>
      <c r="J94" s="221"/>
      <c r="K94" s="221"/>
      <c r="L94" s="3"/>
    </row>
    <row r="95" spans="1:12" hidden="1" x14ac:dyDescent="0.2">
      <c r="A95" s="45" t="s">
        <v>188</v>
      </c>
      <c r="B95" s="44" t="s">
        <v>187</v>
      </c>
      <c r="C95" s="49">
        <f>C96+C97</f>
        <v>0</v>
      </c>
      <c r="D95" s="49">
        <f>D96+D97</f>
        <v>0</v>
      </c>
      <c r="E95" s="49">
        <f>E96+E97</f>
        <v>0</v>
      </c>
      <c r="F95" s="49">
        <f>F96+F97</f>
        <v>0</v>
      </c>
      <c r="G95" s="49"/>
      <c r="J95" s="224"/>
      <c r="K95" s="224"/>
      <c r="L95" s="192"/>
    </row>
    <row r="96" spans="1:12" hidden="1" x14ac:dyDescent="0.2">
      <c r="A96" s="11" t="s">
        <v>112</v>
      </c>
      <c r="B96" s="12" t="s">
        <v>113</v>
      </c>
      <c r="C96" s="47"/>
      <c r="D96" s="47"/>
      <c r="E96" s="20"/>
      <c r="F96" s="57"/>
      <c r="G96" s="57"/>
      <c r="J96" s="221"/>
      <c r="K96" s="221"/>
      <c r="L96" s="3"/>
    </row>
    <row r="97" spans="1:12" hidden="1" x14ac:dyDescent="0.2">
      <c r="A97" s="11" t="s">
        <v>114</v>
      </c>
      <c r="B97" s="12" t="s">
        <v>115</v>
      </c>
      <c r="C97" s="47"/>
      <c r="D97" s="47"/>
      <c r="E97" s="20"/>
      <c r="F97" s="57"/>
      <c r="G97" s="57"/>
      <c r="J97" s="221"/>
      <c r="K97" s="221"/>
      <c r="L97" s="3"/>
    </row>
    <row r="98" spans="1:12" hidden="1" x14ac:dyDescent="0.2">
      <c r="A98" s="45" t="s">
        <v>180</v>
      </c>
      <c r="B98" s="46" t="s">
        <v>178</v>
      </c>
      <c r="C98" s="49">
        <f>C99+C100+C101</f>
        <v>0</v>
      </c>
      <c r="D98" s="49">
        <f>D99+D100+D101</f>
        <v>0</v>
      </c>
      <c r="E98" s="49">
        <f>E99+E100+E101</f>
        <v>0</v>
      </c>
      <c r="F98" s="49">
        <f>F99+F100+F101</f>
        <v>0</v>
      </c>
      <c r="G98" s="49"/>
      <c r="J98" s="224"/>
      <c r="K98" s="224"/>
      <c r="L98" s="192"/>
    </row>
    <row r="99" spans="1:12" hidden="1" x14ac:dyDescent="0.2">
      <c r="A99" s="11" t="s">
        <v>116</v>
      </c>
      <c r="B99" s="12" t="s">
        <v>117</v>
      </c>
      <c r="C99" s="47"/>
      <c r="D99" s="47"/>
      <c r="E99" s="20"/>
      <c r="F99" s="57"/>
      <c r="G99" s="57"/>
      <c r="J99" s="221"/>
      <c r="K99" s="221"/>
      <c r="L99" s="3"/>
    </row>
    <row r="100" spans="1:12" hidden="1" x14ac:dyDescent="0.2">
      <c r="A100" s="11" t="s">
        <v>118</v>
      </c>
      <c r="B100" s="13" t="s">
        <v>119</v>
      </c>
      <c r="C100" s="47"/>
      <c r="D100" s="47"/>
      <c r="E100" s="20"/>
      <c r="F100" s="57"/>
      <c r="G100" s="57"/>
      <c r="J100" s="221"/>
      <c r="K100" s="221"/>
      <c r="L100" s="3"/>
    </row>
    <row r="101" spans="1:12" hidden="1" x14ac:dyDescent="0.2">
      <c r="A101" s="11" t="s">
        <v>120</v>
      </c>
      <c r="B101" s="13" t="s">
        <v>124</v>
      </c>
      <c r="C101" s="57"/>
      <c r="D101" s="57"/>
      <c r="E101" s="20"/>
      <c r="F101" s="57"/>
      <c r="G101" s="57"/>
      <c r="J101" s="221"/>
      <c r="K101" s="221"/>
      <c r="L101" s="3"/>
    </row>
    <row r="102" spans="1:12" hidden="1" x14ac:dyDescent="0.2">
      <c r="A102" s="26"/>
      <c r="B102" s="44" t="s">
        <v>181</v>
      </c>
      <c r="C102" s="49">
        <f>C103</f>
        <v>0</v>
      </c>
      <c r="D102" s="49">
        <f>D103</f>
        <v>0</v>
      </c>
      <c r="E102" s="49">
        <f>E103</f>
        <v>0</v>
      </c>
      <c r="F102" s="49">
        <f>F103</f>
        <v>0</v>
      </c>
      <c r="G102" s="49"/>
      <c r="J102" s="224"/>
      <c r="K102" s="224"/>
      <c r="L102" s="192"/>
    </row>
    <row r="103" spans="1:12" hidden="1" x14ac:dyDescent="0.2">
      <c r="A103" s="11" t="s">
        <v>125</v>
      </c>
      <c r="B103" s="12" t="s">
        <v>126</v>
      </c>
      <c r="C103" s="48"/>
      <c r="D103" s="48"/>
      <c r="E103" s="20"/>
      <c r="F103" s="57"/>
      <c r="G103" s="57"/>
      <c r="J103" s="221"/>
      <c r="K103" s="221"/>
      <c r="L103" s="3"/>
    </row>
    <row r="104" spans="1:12" hidden="1" x14ac:dyDescent="0.2">
      <c r="A104" s="8"/>
      <c r="B104" s="8"/>
      <c r="C104" s="47"/>
      <c r="D104" s="47"/>
      <c r="E104" s="28"/>
      <c r="F104" s="57"/>
      <c r="G104" s="57"/>
      <c r="J104" s="95"/>
      <c r="K104" s="37"/>
      <c r="L104" s="37"/>
    </row>
    <row r="105" spans="1:12" x14ac:dyDescent="0.2">
      <c r="A105" s="29"/>
      <c r="B105" s="30" t="s">
        <v>127</v>
      </c>
      <c r="C105" s="31" t="e">
        <f>C4+C5+C7+C12+C13+C14+C15+C16+C17+C20+C24+C34+C37+C41+C52+C57+C64+C71+C78+C79+C80+C84+C85+C91+C92+C93+C94+C96+C97+C100+C101+C102+C104</f>
        <v>#REF!</v>
      </c>
      <c r="D105" s="31" t="e">
        <f>D4+D5+D7+D12+D13+D14+D15+D16+D17+D20+D24+D34+D37+D41+D52+D57+D64+D71+D78+D79+D80+D84+D85+D91+D92+D93+D94+D96+D97+D100+D101+D102+D104</f>
        <v>#REF!</v>
      </c>
      <c r="E105" s="31" t="e">
        <f>E4+E5+E7+E12+E13+E14+E15+E16+E17+E20+E24+E34+E37+E41+E52+E57+E64+E71+E78+E79+E80+E84+E85+E91+E92+E93+E94+E96+E97+E100+E101+E102+E104</f>
        <v>#REF!</v>
      </c>
      <c r="F105" s="31" t="e">
        <f>F4+F5+F7+F12+F13+F14+F15+F16+F17+F20+F24+F34+F37+F41+F52+F57+F64+F71+F78+F79+F80+F84+F85+F91+F92+F93+F94+F96+F97+F100+F101+F102+F104</f>
        <v>#REF!</v>
      </c>
      <c r="G105" s="31"/>
      <c r="J105" s="197"/>
      <c r="K105" s="197"/>
      <c r="L105" s="196"/>
    </row>
    <row r="106" spans="1:12" x14ac:dyDescent="0.2">
      <c r="A106" s="29"/>
      <c r="B106" s="30"/>
      <c r="C106" s="59"/>
      <c r="D106" s="59"/>
      <c r="E106" s="67" t="e">
        <f>+D105+F105</f>
        <v>#REF!</v>
      </c>
      <c r="F106" s="196" t="s">
        <v>230</v>
      </c>
      <c r="G106" s="118"/>
      <c r="J106" s="222"/>
      <c r="K106" s="37"/>
      <c r="L106" s="37"/>
    </row>
    <row r="107" spans="1:12" x14ac:dyDescent="0.2">
      <c r="A107" s="29"/>
      <c r="B107" s="30"/>
      <c r="C107" s="59"/>
      <c r="D107" s="59"/>
      <c r="E107" s="67" t="e">
        <f>-E106+E105</f>
        <v>#REF!</v>
      </c>
      <c r="F107" s="59" t="s">
        <v>231</v>
      </c>
      <c r="G107" s="118"/>
      <c r="J107" s="95"/>
      <c r="K107" s="37"/>
      <c r="L107" s="37"/>
    </row>
    <row r="108" spans="1:12" x14ac:dyDescent="0.2">
      <c r="A108" s="33"/>
      <c r="B108" s="12" t="s">
        <v>128</v>
      </c>
      <c r="C108" s="15">
        <f>C109+C119+C133</f>
        <v>0</v>
      </c>
      <c r="D108" s="15">
        <f>D109+D119+D133</f>
        <v>0</v>
      </c>
      <c r="E108" s="15">
        <f>E109+E119+E133</f>
        <v>0</v>
      </c>
      <c r="F108" s="15">
        <f>F109+F119+F133</f>
        <v>0</v>
      </c>
      <c r="G108" s="15"/>
      <c r="J108" s="220"/>
      <c r="K108" s="220"/>
      <c r="L108" s="3"/>
    </row>
    <row r="109" spans="1:12" hidden="1" x14ac:dyDescent="0.2">
      <c r="A109" s="33" t="s">
        <v>155</v>
      </c>
      <c r="B109" s="27" t="s">
        <v>129</v>
      </c>
      <c r="C109" s="34">
        <f>SUM(C110:C118)</f>
        <v>0</v>
      </c>
      <c r="D109" s="34">
        <f>SUM(D110:D118)</f>
        <v>0</v>
      </c>
      <c r="E109" s="34">
        <f>SUM(E110:E118)</f>
        <v>0</v>
      </c>
      <c r="F109" s="34">
        <f>SUM(F110:F118)</f>
        <v>0</v>
      </c>
      <c r="G109" s="34"/>
      <c r="J109" s="223"/>
      <c r="K109" s="223"/>
      <c r="L109" s="192"/>
    </row>
    <row r="110" spans="1:12" hidden="1" x14ac:dyDescent="0.2">
      <c r="A110" s="97" t="s">
        <v>254</v>
      </c>
      <c r="B110" s="19" t="s">
        <v>255</v>
      </c>
      <c r="C110" s="99"/>
      <c r="D110" s="99"/>
      <c r="E110" s="99"/>
      <c r="F110" s="99"/>
      <c r="G110" s="99"/>
      <c r="J110" s="18"/>
      <c r="K110" s="51"/>
      <c r="L110" s="51"/>
    </row>
    <row r="111" spans="1:12" hidden="1" x14ac:dyDescent="0.2">
      <c r="A111" s="97" t="s">
        <v>241</v>
      </c>
      <c r="B111" s="19" t="s">
        <v>242</v>
      </c>
      <c r="C111" s="62"/>
      <c r="D111" s="51"/>
      <c r="E111" s="18"/>
      <c r="F111" s="51"/>
      <c r="G111" s="51"/>
      <c r="J111" s="18"/>
      <c r="K111" s="51"/>
      <c r="L111" s="51"/>
    </row>
    <row r="112" spans="1:12" hidden="1" x14ac:dyDescent="0.2">
      <c r="A112" s="97" t="s">
        <v>239</v>
      </c>
      <c r="B112" s="19" t="s">
        <v>240</v>
      </c>
      <c r="C112" s="62"/>
      <c r="D112" s="51"/>
      <c r="E112" s="18"/>
      <c r="F112" s="51"/>
      <c r="G112" s="51"/>
      <c r="J112" s="18"/>
      <c r="K112" s="51"/>
      <c r="L112" s="51"/>
    </row>
    <row r="113" spans="1:12" hidden="1" x14ac:dyDescent="0.2">
      <c r="A113" s="97" t="s">
        <v>234</v>
      </c>
      <c r="B113" s="19" t="s">
        <v>235</v>
      </c>
      <c r="C113" s="62"/>
      <c r="D113" s="51"/>
      <c r="E113" s="18"/>
      <c r="F113" s="51"/>
      <c r="G113" s="51"/>
      <c r="J113" s="18"/>
      <c r="K113" s="51"/>
      <c r="L113" s="51"/>
    </row>
    <row r="114" spans="1:12" hidden="1" x14ac:dyDescent="0.2">
      <c r="A114" s="97" t="s">
        <v>232</v>
      </c>
      <c r="B114" s="19" t="s">
        <v>233</v>
      </c>
      <c r="C114" s="63"/>
      <c r="D114" s="51"/>
      <c r="E114" s="18"/>
      <c r="F114" s="51"/>
      <c r="G114" s="51"/>
      <c r="J114" s="18"/>
      <c r="K114" s="51"/>
      <c r="L114" s="51"/>
    </row>
    <row r="115" spans="1:12" hidden="1" x14ac:dyDescent="0.2">
      <c r="A115" s="97" t="s">
        <v>238</v>
      </c>
      <c r="B115" s="19" t="s">
        <v>243</v>
      </c>
      <c r="C115" s="62"/>
      <c r="D115" s="51"/>
      <c r="E115" s="18"/>
      <c r="F115" s="51"/>
      <c r="G115" s="51"/>
      <c r="J115" s="18"/>
      <c r="K115" s="51"/>
      <c r="L115" s="51"/>
    </row>
    <row r="116" spans="1:12" hidden="1" x14ac:dyDescent="0.2">
      <c r="A116" s="97" t="s">
        <v>236</v>
      </c>
      <c r="B116" s="19" t="s">
        <v>237</v>
      </c>
      <c r="C116" s="42"/>
      <c r="D116" s="42"/>
      <c r="E116" s="42"/>
      <c r="F116" s="42"/>
      <c r="G116" s="42"/>
      <c r="J116" s="18"/>
      <c r="K116" s="51"/>
      <c r="L116" s="51"/>
    </row>
    <row r="117" spans="1:12" hidden="1" x14ac:dyDescent="0.2">
      <c r="A117" s="97" t="s">
        <v>252</v>
      </c>
      <c r="B117" s="19" t="s">
        <v>253</v>
      </c>
      <c r="C117" s="42"/>
      <c r="D117" s="42"/>
      <c r="E117" s="42"/>
      <c r="F117" s="42"/>
      <c r="G117" s="42"/>
      <c r="J117" s="224"/>
      <c r="K117" s="224"/>
      <c r="L117" s="224"/>
    </row>
    <row r="118" spans="1:12" hidden="1" x14ac:dyDescent="0.2">
      <c r="A118" s="19" t="s">
        <v>250</v>
      </c>
      <c r="B118" s="19" t="s">
        <v>251</v>
      </c>
      <c r="C118" s="51"/>
      <c r="D118" s="51"/>
      <c r="E118" s="18"/>
      <c r="F118" s="51"/>
      <c r="G118" s="51"/>
      <c r="J118" s="18"/>
      <c r="K118" s="51"/>
      <c r="L118" s="51"/>
    </row>
    <row r="119" spans="1:12" hidden="1" x14ac:dyDescent="0.2">
      <c r="A119" s="98" t="s">
        <v>156</v>
      </c>
      <c r="B119" s="71" t="s">
        <v>132</v>
      </c>
      <c r="C119" s="48">
        <f>SUM(C120:C132)</f>
        <v>0</v>
      </c>
      <c r="D119" s="48">
        <f>SUM(D120:D132)</f>
        <v>0</v>
      </c>
      <c r="E119" s="48">
        <f>SUM(E120:E132)</f>
        <v>0</v>
      </c>
      <c r="F119" s="48">
        <f>SUM(F120:F132)</f>
        <v>0</v>
      </c>
      <c r="G119" s="48"/>
      <c r="J119" s="224"/>
      <c r="K119" s="201"/>
      <c r="L119" s="201"/>
    </row>
    <row r="120" spans="1:12" hidden="1" x14ac:dyDescent="0.2">
      <c r="A120" s="97" t="s">
        <v>172</v>
      </c>
      <c r="B120" s="19" t="s">
        <v>134</v>
      </c>
      <c r="C120" s="63"/>
      <c r="D120" s="51"/>
      <c r="E120" s="18"/>
      <c r="F120" s="51"/>
      <c r="G120" s="51"/>
      <c r="J120" s="18"/>
      <c r="K120" s="51"/>
      <c r="L120" s="51"/>
    </row>
    <row r="121" spans="1:12" hidden="1" x14ac:dyDescent="0.2">
      <c r="A121" s="97" t="s">
        <v>172</v>
      </c>
      <c r="B121" s="19" t="s">
        <v>137</v>
      </c>
      <c r="C121" s="62"/>
      <c r="D121" s="51"/>
      <c r="E121" s="18"/>
      <c r="F121" s="51"/>
      <c r="G121" s="51"/>
      <c r="J121" s="18"/>
      <c r="K121" s="51"/>
      <c r="L121" s="51"/>
    </row>
    <row r="122" spans="1:12" hidden="1" x14ac:dyDescent="0.2">
      <c r="A122" s="97" t="s">
        <v>172</v>
      </c>
      <c r="B122" s="19" t="s">
        <v>135</v>
      </c>
      <c r="C122" s="62"/>
      <c r="D122" s="51"/>
      <c r="E122" s="18"/>
      <c r="F122" s="51"/>
      <c r="G122" s="51"/>
      <c r="J122" s="18"/>
      <c r="K122" s="51"/>
      <c r="L122" s="51"/>
    </row>
    <row r="123" spans="1:12" hidden="1" x14ac:dyDescent="0.2">
      <c r="A123" s="97" t="s">
        <v>172</v>
      </c>
      <c r="B123" s="19" t="s">
        <v>249</v>
      </c>
      <c r="C123" s="62"/>
      <c r="D123" s="51"/>
      <c r="E123" s="18"/>
      <c r="F123" s="51"/>
      <c r="G123" s="51"/>
      <c r="J123" s="18"/>
      <c r="K123" s="51"/>
      <c r="L123" s="51"/>
    </row>
    <row r="124" spans="1:12" hidden="1" x14ac:dyDescent="0.2">
      <c r="A124" s="97" t="s">
        <v>171</v>
      </c>
      <c r="B124" s="19" t="s">
        <v>133</v>
      </c>
      <c r="C124" s="62"/>
      <c r="D124" s="51"/>
      <c r="E124" s="18"/>
      <c r="F124" s="51"/>
      <c r="G124" s="51"/>
      <c r="J124" s="18"/>
      <c r="K124" s="51"/>
      <c r="L124" s="51"/>
    </row>
    <row r="125" spans="1:12" hidden="1" x14ac:dyDescent="0.2">
      <c r="A125" s="97" t="s">
        <v>173</v>
      </c>
      <c r="B125" s="19" t="s">
        <v>201</v>
      </c>
      <c r="C125" s="63"/>
      <c r="D125" s="51"/>
      <c r="E125" s="18"/>
      <c r="F125" s="51"/>
      <c r="G125" s="51"/>
      <c r="J125" s="18"/>
      <c r="K125" s="51"/>
      <c r="L125" s="51"/>
    </row>
    <row r="126" spans="1:12" hidden="1" x14ac:dyDescent="0.2">
      <c r="A126" s="97" t="s">
        <v>173</v>
      </c>
      <c r="B126" s="17" t="s">
        <v>244</v>
      </c>
      <c r="C126" s="51"/>
      <c r="D126" s="51"/>
      <c r="E126" s="18"/>
      <c r="F126" s="51"/>
      <c r="G126" s="51"/>
      <c r="J126" s="18"/>
      <c r="K126" s="51"/>
      <c r="L126" s="51"/>
    </row>
    <row r="127" spans="1:12" hidden="1" x14ac:dyDescent="0.2">
      <c r="A127" s="97" t="s">
        <v>174</v>
      </c>
      <c r="B127" s="19" t="s">
        <v>245</v>
      </c>
      <c r="C127" s="51"/>
      <c r="D127" s="51"/>
      <c r="E127" s="18"/>
      <c r="F127" s="51"/>
      <c r="G127" s="51"/>
      <c r="J127" s="18"/>
      <c r="K127" s="51"/>
      <c r="L127" s="51"/>
    </row>
    <row r="128" spans="1:12" hidden="1" x14ac:dyDescent="0.2">
      <c r="A128" s="97" t="s">
        <v>174</v>
      </c>
      <c r="B128" s="19" t="s">
        <v>246</v>
      </c>
      <c r="C128" s="51"/>
      <c r="D128" s="51"/>
      <c r="E128" s="18"/>
      <c r="F128" s="51"/>
      <c r="G128" s="51"/>
      <c r="J128" s="18"/>
      <c r="K128" s="51"/>
      <c r="L128" s="51"/>
    </row>
    <row r="129" spans="1:12" hidden="1" x14ac:dyDescent="0.2">
      <c r="A129" s="97" t="s">
        <v>174</v>
      </c>
      <c r="B129" s="19" t="s">
        <v>247</v>
      </c>
      <c r="C129" s="51"/>
      <c r="D129" s="51"/>
      <c r="E129" s="18"/>
      <c r="F129" s="51"/>
      <c r="G129" s="51"/>
      <c r="J129" s="18"/>
      <c r="K129" s="51"/>
      <c r="L129" s="51"/>
    </row>
    <row r="130" spans="1:12" hidden="1" x14ac:dyDescent="0.2">
      <c r="A130" s="19" t="s">
        <v>174</v>
      </c>
      <c r="B130" s="19" t="s">
        <v>248</v>
      </c>
      <c r="C130" s="51"/>
      <c r="D130" s="51"/>
      <c r="E130" s="18"/>
      <c r="F130" s="51"/>
      <c r="G130" s="51"/>
      <c r="J130" s="18"/>
      <c r="K130" s="51"/>
      <c r="L130" s="51"/>
    </row>
    <row r="131" spans="1:12" hidden="1" x14ac:dyDescent="0.2">
      <c r="A131" s="97"/>
      <c r="B131" s="19"/>
      <c r="C131" s="51"/>
      <c r="D131" s="51"/>
      <c r="E131" s="18"/>
      <c r="F131" s="51"/>
      <c r="G131" s="51"/>
      <c r="J131" s="18"/>
      <c r="K131" s="51"/>
      <c r="L131" s="51"/>
    </row>
    <row r="132" spans="1:12" hidden="1" x14ac:dyDescent="0.2">
      <c r="A132" s="97"/>
      <c r="B132" s="19"/>
      <c r="C132" s="51"/>
      <c r="D132" s="51"/>
      <c r="E132" s="18"/>
      <c r="F132" s="51"/>
      <c r="G132" s="51"/>
      <c r="J132" s="18"/>
      <c r="K132" s="51"/>
      <c r="L132" s="51"/>
    </row>
    <row r="133" spans="1:12" hidden="1" x14ac:dyDescent="0.2">
      <c r="A133" s="98" t="s">
        <v>157</v>
      </c>
      <c r="B133" s="71" t="s">
        <v>150</v>
      </c>
      <c r="C133" s="27">
        <f>SUM(C134:C135)</f>
        <v>0</v>
      </c>
      <c r="D133" s="27">
        <f>SUM(D134:D135)</f>
        <v>0</v>
      </c>
      <c r="E133" s="27">
        <f>SUM(E134:E135)</f>
        <v>0</v>
      </c>
      <c r="F133" s="27">
        <f>SUM(F134:F135)</f>
        <v>0</v>
      </c>
      <c r="G133" s="27"/>
      <c r="J133" s="224"/>
      <c r="K133" s="224"/>
      <c r="L133" s="192"/>
    </row>
    <row r="134" spans="1:12" hidden="1" x14ac:dyDescent="0.2">
      <c r="A134" s="97" t="s">
        <v>169</v>
      </c>
      <c r="B134" s="19" t="s">
        <v>151</v>
      </c>
      <c r="C134" s="96"/>
      <c r="D134" s="96"/>
      <c r="E134" s="51"/>
      <c r="F134" s="17"/>
      <c r="G134" s="17"/>
      <c r="J134" s="203"/>
      <c r="L134" s="191"/>
    </row>
    <row r="135" spans="1:12" hidden="1" x14ac:dyDescent="0.2">
      <c r="A135" s="97"/>
      <c r="B135" s="19"/>
      <c r="C135" s="19"/>
      <c r="D135" s="19"/>
      <c r="E135" s="51"/>
      <c r="F135" s="17"/>
      <c r="G135" s="17"/>
      <c r="J135" s="203"/>
    </row>
    <row r="136" spans="1:12" x14ac:dyDescent="0.2">
      <c r="A136" s="35"/>
    </row>
    <row r="137" spans="1:12" x14ac:dyDescent="0.2">
      <c r="A137" s="38"/>
      <c r="B137" s="32"/>
      <c r="C137" s="32"/>
      <c r="D137" s="32"/>
    </row>
    <row r="139" spans="1:12" x14ac:dyDescent="0.2">
      <c r="A139" s="29"/>
      <c r="B139" s="32"/>
      <c r="C139" s="32"/>
      <c r="D139" s="32"/>
    </row>
    <row r="149" spans="2:4" x14ac:dyDescent="0.2">
      <c r="B149" s="39"/>
      <c r="C149" s="39"/>
      <c r="D149" s="39"/>
    </row>
    <row r="150" spans="2:4" x14ac:dyDescent="0.2">
      <c r="B150" s="40"/>
      <c r="C150" s="40"/>
      <c r="D150" s="40"/>
    </row>
    <row r="158" spans="2:4" x14ac:dyDescent="0.2">
      <c r="B158" s="41"/>
      <c r="C158" s="41"/>
      <c r="D158" s="41"/>
    </row>
    <row r="163" spans="2:4" x14ac:dyDescent="0.2">
      <c r="B163" s="41"/>
      <c r="C163" s="41"/>
      <c r="D163" s="41"/>
    </row>
    <row r="168" spans="2:4" x14ac:dyDescent="0.2">
      <c r="B168" s="30"/>
      <c r="C168" s="30"/>
      <c r="D168" s="30"/>
    </row>
  </sheetData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30</vt:i4>
      </vt:variant>
      <vt:variant>
        <vt:lpstr>Nimega vahemikud</vt:lpstr>
      </vt:variant>
      <vt:variant>
        <vt:i4>7</vt:i4>
      </vt:variant>
    </vt:vector>
  </HeadingPairs>
  <TitlesOfParts>
    <vt:vector size="37" baseType="lpstr">
      <vt:lpstr>Juhised</vt:lpstr>
      <vt:lpstr>Kokku LA</vt:lpstr>
      <vt:lpstr>kokku koolid</vt:lpstr>
      <vt:lpstr>Waldorfühing</vt:lpstr>
      <vt:lpstr>Muud hariduskulud</vt:lpstr>
      <vt:lpstr>Haridusüritused</vt:lpstr>
      <vt:lpstr>KOKKU  HARIDUS</vt:lpstr>
      <vt:lpstr>kokku huvikoolid</vt:lpstr>
      <vt:lpstr>Kultuuriüritused</vt:lpstr>
      <vt:lpstr>KOKKU  KULTUUR</vt:lpstr>
      <vt:lpstr>Spordiüritused</vt:lpstr>
      <vt:lpstr>KOKKU  SPORT</vt:lpstr>
      <vt:lpstr>KOKKU  SOTSIAAL</vt:lpstr>
      <vt:lpstr>Kontrollnumbrid</vt:lpstr>
      <vt:lpstr>Omavahelised</vt:lpstr>
      <vt:lpstr>Sihtrahad</vt:lpstr>
      <vt:lpstr>Koodid</vt:lpstr>
      <vt:lpstr>1 Hallatavad asutused</vt:lpstr>
      <vt:lpstr>2 Struktuuriüksused</vt:lpstr>
      <vt:lpstr>2a Kinnisvara haldusamet</vt:lpstr>
      <vt:lpstr>3 Omavahelised tehingud</vt:lpstr>
      <vt:lpstr>4 Koosseis</vt:lpstr>
      <vt:lpstr>5 Õpetajate tarifikatsioon</vt:lpstr>
      <vt:lpstr>6 Laste arv</vt:lpstr>
      <vt:lpstr>7 Liisingud jm kohustused</vt:lpstr>
      <vt:lpstr>8 IKT ühishangete ettepanek</vt:lpstr>
      <vt:lpstr>9 Lisataotlus (1)</vt:lpstr>
      <vt:lpstr>9 Lisataotlus (2)</vt:lpstr>
      <vt:lpstr>9 Lisataotlus (3)</vt:lpstr>
      <vt:lpstr>9 Lisataotlus (4)</vt:lpstr>
      <vt:lpstr>'6 Laste arv'!Prindiala</vt:lpstr>
      <vt:lpstr>'7 Liisingud jm kohustused'!Prindiala</vt:lpstr>
      <vt:lpstr>'8 IKT ühishangete ettepanek'!Prindiala</vt:lpstr>
      <vt:lpstr>Juhised!Prindiala</vt:lpstr>
      <vt:lpstr>'1 Hallatavad asutused'!Prinditiitlid</vt:lpstr>
      <vt:lpstr>'2 Struktuuriüksused'!Prinditiitlid</vt:lpstr>
      <vt:lpstr>'2a Kinnisvara haldusamet'!Prinditiitlid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Marika Aaso</cp:lastModifiedBy>
  <cp:lastPrinted>2019-08-25T19:15:02Z</cp:lastPrinted>
  <dcterms:created xsi:type="dcterms:W3CDTF">1996-10-14T23:33:28Z</dcterms:created>
  <dcterms:modified xsi:type="dcterms:W3CDTF">2019-08-26T08:14:17Z</dcterms:modified>
</cp:coreProperties>
</file>