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300" windowWidth="14640" windowHeight="9240" tabRatio="952"/>
  </bookViews>
  <sheets>
    <sheet name="Sisukord" sheetId="70" r:id="rId1"/>
    <sheet name="1 Krõll" sheetId="30" r:id="rId2"/>
    <sheet name="Kokku LA" sheetId="24" state="hidden" r:id="rId3"/>
    <sheet name="kokku koolid" sheetId="45" state="hidden" r:id="rId4"/>
    <sheet name="Waldorfühing" sheetId="17" state="hidden" r:id="rId5"/>
    <sheet name="Muud hariduskulud" sheetId="16" state="hidden" r:id="rId6"/>
    <sheet name="Haridusüritused" sheetId="15" state="hidden" r:id="rId7"/>
    <sheet name="KOKKU  HARIDUS" sheetId="14" state="hidden" r:id="rId8"/>
    <sheet name="kokku huvikoolid" sheetId="49" state="hidden" r:id="rId9"/>
    <sheet name="Kultuuriüritused" sheetId="4" state="hidden" r:id="rId10"/>
    <sheet name="KOKKU  KULTUUR" sheetId="34" state="hidden" r:id="rId11"/>
    <sheet name="Spordiüritused" sheetId="31" state="hidden" r:id="rId12"/>
    <sheet name="KOKKU  SPORT" sheetId="40" state="hidden" r:id="rId13"/>
    <sheet name="KOKKU  SOTSIAAL" sheetId="37" state="hidden" r:id="rId14"/>
    <sheet name="2 Karlsson" sheetId="68" r:id="rId15"/>
    <sheet name="3 Midrimaa" sheetId="69" r:id="rId16"/>
    <sheet name="4 Männimäe" sheetId="71" r:id="rId17"/>
    <sheet name="5 Mängupesa" sheetId="72" r:id="rId18"/>
    <sheet name="6 Mesimumm" sheetId="73" r:id="rId19"/>
    <sheet name="7 Jakobson" sheetId="74" r:id="rId20"/>
    <sheet name="8 Kaare Kool" sheetId="75" r:id="rId21"/>
    <sheet name="9 Kesklinna" sheetId="76" r:id="rId22"/>
    <sheet name="10 Paalalinna" sheetId="77" r:id="rId23"/>
    <sheet name="11 Täiskasvanute G" sheetId="78" r:id="rId24"/>
    <sheet name="12 Spordikool" sheetId="79" r:id="rId25"/>
    <sheet name="13 Muusikakool" sheetId="80" r:id="rId26"/>
    <sheet name="14 Huvikool" sheetId="81" r:id="rId27"/>
    <sheet name="15 Kunstikool" sheetId="82" r:id="rId28"/>
    <sheet name="16 Spordikeskus" sheetId="83" r:id="rId29"/>
    <sheet name="17 Sakala Keskus - noorsootöö" sheetId="92" r:id="rId30"/>
    <sheet name="17 Sakala Keskus - kultuur" sheetId="84" r:id="rId31"/>
    <sheet name="17 Sakala Keskus - Vana Veetorn" sheetId="93" r:id="rId32"/>
    <sheet name="17 Sakala Keskus - Lauluväljak" sheetId="94" r:id="rId33"/>
    <sheet name="18 Nukuteater" sheetId="85" r:id="rId34"/>
    <sheet name="19 Linnarmk" sheetId="86" r:id="rId35"/>
    <sheet name="20 Sakala Keskus -Kondas" sheetId="87" r:id="rId36"/>
    <sheet name="21 Päevakeskus" sheetId="88" r:id="rId37"/>
    <sheet name="22 Linnahooldus" sheetId="95" r:id="rId38"/>
    <sheet name="23 Asut vahelised tehingud" sheetId="59" r:id="rId39"/>
    <sheet name="24 Koosseis" sheetId="53" r:id="rId40"/>
    <sheet name="25 Pedag tarif" sheetId="52" r:id="rId41"/>
    <sheet name="26 Laste arv" sheetId="55" r:id="rId42"/>
    <sheet name="27 Asutuse invest" sheetId="54" r:id="rId43"/>
    <sheet name="28 Välisrahastus" sheetId="56" r:id="rId44"/>
    <sheet name="29 Liisingud jm kohustused" sheetId="57" r:id="rId45"/>
    <sheet name="30 Volikogu" sheetId="103" r:id="rId46"/>
    <sheet name="31 Sotsiaalamet" sheetId="98" r:id="rId47"/>
    <sheet name="32 Majandusamet" sheetId="99" r:id="rId48"/>
    <sheet name="33 Aval suhted" sheetId="100" r:id="rId49"/>
    <sheet name="34 Arhitektuur" sheetId="101" r:id="rId50"/>
    <sheet name="35 Kantselei" sheetId="102" r:id="rId51"/>
    <sheet name="36 Haridus ja kult amet" sheetId="42" r:id="rId52"/>
    <sheet name="37 Valitsemine ja rahandus" sheetId="104" r:id="rId53"/>
    <sheet name="38 Vara müük" sheetId="61" r:id="rId54"/>
    <sheet name="39 Invest koond" sheetId="60" r:id="rId55"/>
  </sheets>
  <definedNames>
    <definedName name="_xlnm._FilterDatabase" localSheetId="45" hidden="1">'30 Volikogu'!$A$2:$K$28</definedName>
    <definedName name="_xlnm._FilterDatabase" localSheetId="50" hidden="1">'35 Kantselei'!$A$2:$K$87</definedName>
    <definedName name="_xlnm._FilterDatabase" localSheetId="52" hidden="1">'37 Valitsemine ja rahandus'!$A$2:$K$76</definedName>
    <definedName name="_xlnm.Print_Area" localSheetId="41">'26 Laste arv'!$A$1:$Q$56</definedName>
    <definedName name="_xlnm.Print_Area" localSheetId="44">'29 Liisingud jm kohustused'!$A$1:$E$24</definedName>
    <definedName name="_xlnm.Print_Area" localSheetId="45">'30 Volikogu'!$A$1:$J$33</definedName>
    <definedName name="_xlnm.Print_Area" localSheetId="46">'31 Sotsiaalamet'!$A$1:$J$112</definedName>
    <definedName name="_xlnm.Print_Area" localSheetId="47">'32 Majandusamet'!$A$1:$J$166</definedName>
    <definedName name="_xlnm.Print_Area" localSheetId="48">'33 Aval suhted'!$A$1:$J$41</definedName>
    <definedName name="_xlnm.Print_Area" localSheetId="49">'34 Arhitektuur'!$A$1:$J$42</definedName>
    <definedName name="_xlnm.Print_Area" localSheetId="50">'35 Kantselei'!$A$1:$K$87</definedName>
    <definedName name="_xlnm.Print_Area" localSheetId="51">'36 Haridus ja kult amet'!$A$1:$J$178</definedName>
    <definedName name="_xlnm.Print_Area" localSheetId="52">'37 Valitsemine ja rahandus'!$A$1:$K$77</definedName>
    <definedName name="_xlnm.Print_Area" localSheetId="54">'39 Invest koond'!$A$1:$V$34</definedName>
    <definedName name="_xlnm.Print_Titles" localSheetId="1">'1 Krõll'!$1:$2</definedName>
    <definedName name="_xlnm.Print_Titles" localSheetId="22">'10 Paalalinna'!$1:$2</definedName>
    <definedName name="_xlnm.Print_Titles" localSheetId="23">'11 Täiskasvanute G'!$1:$2</definedName>
    <definedName name="_xlnm.Print_Titles" localSheetId="24">'12 Spordikool'!$1:$2</definedName>
    <definedName name="_xlnm.Print_Titles" localSheetId="25">'13 Muusikakool'!$1:$2</definedName>
    <definedName name="_xlnm.Print_Titles" localSheetId="26">'14 Huvikool'!$1:$2</definedName>
    <definedName name="_xlnm.Print_Titles" localSheetId="27">'15 Kunstikool'!$1:$2</definedName>
    <definedName name="_xlnm.Print_Titles" localSheetId="28">'16 Spordikeskus'!$1:$2</definedName>
    <definedName name="_xlnm.Print_Titles" localSheetId="30">'17 Sakala Keskus - kultuur'!$1:$2</definedName>
    <definedName name="_xlnm.Print_Titles" localSheetId="32">'17 Sakala Keskus - Lauluväljak'!$1:$2</definedName>
    <definedName name="_xlnm.Print_Titles" localSheetId="29">'17 Sakala Keskus - noorsootöö'!$1:$2</definedName>
    <definedName name="_xlnm.Print_Titles" localSheetId="31">'17 Sakala Keskus - Vana Veetorn'!$1:$2</definedName>
    <definedName name="_xlnm.Print_Titles" localSheetId="33">'18 Nukuteater'!$1:$2</definedName>
    <definedName name="_xlnm.Print_Titles" localSheetId="34">'19 Linnarmk'!$1:$2</definedName>
    <definedName name="_xlnm.Print_Titles" localSheetId="14">'2 Karlsson'!$1:$2</definedName>
    <definedName name="_xlnm.Print_Titles" localSheetId="35">'20 Sakala Keskus -Kondas'!$1:$2</definedName>
    <definedName name="_xlnm.Print_Titles" localSheetId="36">'21 Päevakeskus'!$1:$2</definedName>
    <definedName name="_xlnm.Print_Titles" localSheetId="37">'22 Linnahooldus'!$1:$2</definedName>
    <definedName name="_xlnm.Print_Titles" localSheetId="15">'3 Midrimaa'!$1:$2</definedName>
    <definedName name="_xlnm.Print_Titles" localSheetId="45">'30 Volikogu'!$2:$2</definedName>
    <definedName name="_xlnm.Print_Titles" localSheetId="46">'31 Sotsiaalamet'!$2:$2</definedName>
    <definedName name="_xlnm.Print_Titles" localSheetId="47">'32 Majandusamet'!$2:$2</definedName>
    <definedName name="_xlnm.Print_Titles" localSheetId="48">'33 Aval suhted'!$2:$2</definedName>
    <definedName name="_xlnm.Print_Titles" localSheetId="49">'34 Arhitektuur'!$2:$2</definedName>
    <definedName name="_xlnm.Print_Titles" localSheetId="50">'35 Kantselei'!$2:$2</definedName>
    <definedName name="_xlnm.Print_Titles" localSheetId="51">'36 Haridus ja kult amet'!$2:$2</definedName>
    <definedName name="_xlnm.Print_Titles" localSheetId="52">'37 Valitsemine ja rahandus'!$2:$2</definedName>
    <definedName name="_xlnm.Print_Titles" localSheetId="16">'4 Männimäe'!$1:$2</definedName>
    <definedName name="_xlnm.Print_Titles" localSheetId="17">'5 Mängupesa'!$1:$2</definedName>
    <definedName name="_xlnm.Print_Titles" localSheetId="18">'6 Mesimumm'!$1:$2</definedName>
    <definedName name="_xlnm.Print_Titles" localSheetId="19">'7 Jakobson'!$1:$2</definedName>
    <definedName name="_xlnm.Print_Titles" localSheetId="20">'8 Kaare Kool'!$1:$2</definedName>
    <definedName name="_xlnm.Print_Titles" localSheetId="21">'9 Kesklinna'!$1:$2</definedName>
  </definedNames>
  <calcPr calcId="145621"/>
</workbook>
</file>

<file path=xl/calcChain.xml><?xml version="1.0" encoding="utf-8"?>
<calcChain xmlns="http://schemas.openxmlformats.org/spreadsheetml/2006/main">
  <c r="G30" i="104" l="1"/>
  <c r="H30" i="104"/>
  <c r="I30" i="104"/>
  <c r="J30" i="104"/>
  <c r="F30" i="104"/>
  <c r="J29" i="104"/>
  <c r="G73" i="104" l="1"/>
  <c r="H73" i="104"/>
  <c r="I73" i="104"/>
  <c r="F73" i="104"/>
  <c r="H56" i="104"/>
  <c r="J35" i="104"/>
  <c r="J36" i="104"/>
  <c r="J37" i="104"/>
  <c r="J38" i="104"/>
  <c r="J39" i="104"/>
  <c r="J40" i="104"/>
  <c r="J41" i="104"/>
  <c r="J42" i="104"/>
  <c r="J49" i="104"/>
  <c r="J50" i="104"/>
  <c r="J51" i="104"/>
  <c r="J52" i="104"/>
  <c r="J53" i="104"/>
  <c r="J54" i="104"/>
  <c r="J55" i="104"/>
  <c r="J58" i="104"/>
  <c r="J59" i="104"/>
  <c r="J60" i="104"/>
  <c r="J61" i="104"/>
  <c r="J62" i="104"/>
  <c r="J63" i="104"/>
  <c r="J64" i="104"/>
  <c r="J65" i="104"/>
  <c r="J66" i="104"/>
  <c r="J67" i="104"/>
  <c r="J68" i="104"/>
  <c r="J69" i="104"/>
  <c r="J70" i="104"/>
  <c r="J71" i="104"/>
  <c r="J72" i="104"/>
  <c r="J57" i="104"/>
  <c r="G56" i="104"/>
  <c r="I56" i="104"/>
  <c r="F56" i="104"/>
  <c r="G46" i="104"/>
  <c r="H46" i="104"/>
  <c r="I46" i="104"/>
  <c r="F46" i="104"/>
  <c r="G43" i="104"/>
  <c r="H43" i="104"/>
  <c r="I43" i="104"/>
  <c r="F43" i="104"/>
  <c r="G33" i="104"/>
  <c r="H33" i="104"/>
  <c r="I33" i="104"/>
  <c r="F33" i="104"/>
  <c r="J32" i="104"/>
  <c r="J33" i="104" s="1"/>
  <c r="J5" i="104"/>
  <c r="J4" i="104"/>
  <c r="J7" i="104"/>
  <c r="J8" i="104"/>
  <c r="J9" i="104"/>
  <c r="J10" i="104"/>
  <c r="J11" i="104"/>
  <c r="J12" i="104"/>
  <c r="J13" i="104"/>
  <c r="J14" i="104"/>
  <c r="J15" i="104"/>
  <c r="J16" i="104"/>
  <c r="J17" i="104"/>
  <c r="J18" i="104"/>
  <c r="J19" i="104"/>
  <c r="J20" i="104"/>
  <c r="J21" i="104"/>
  <c r="J22" i="104"/>
  <c r="J23" i="104"/>
  <c r="J24" i="104"/>
  <c r="J25" i="104"/>
  <c r="J26" i="104"/>
  <c r="J27" i="104"/>
  <c r="J28" i="104"/>
  <c r="G6" i="104"/>
  <c r="H6" i="104"/>
  <c r="I6" i="104"/>
  <c r="F6" i="104"/>
  <c r="J48" i="104"/>
  <c r="J45" i="104"/>
  <c r="J46" i="104" s="1"/>
  <c r="J34" i="104"/>
  <c r="J3" i="104"/>
  <c r="F28" i="103"/>
  <c r="G28" i="103"/>
  <c r="H28" i="103"/>
  <c r="E28" i="103"/>
  <c r="I27" i="103"/>
  <c r="I26" i="103"/>
  <c r="I25" i="103"/>
  <c r="I24" i="103"/>
  <c r="I23" i="103"/>
  <c r="I22" i="103"/>
  <c r="I21" i="103"/>
  <c r="I20" i="103"/>
  <c r="I19" i="103"/>
  <c r="I18" i="103"/>
  <c r="I17" i="103"/>
  <c r="I16" i="103"/>
  <c r="I15" i="103"/>
  <c r="I14" i="103"/>
  <c r="I13" i="103"/>
  <c r="I12" i="103"/>
  <c r="I11" i="103"/>
  <c r="I10" i="103"/>
  <c r="I9" i="103"/>
  <c r="I8" i="103"/>
  <c r="I7" i="103"/>
  <c r="I6" i="103"/>
  <c r="I5" i="103"/>
  <c r="I4" i="103"/>
  <c r="I3" i="103"/>
  <c r="I28" i="103" s="1"/>
  <c r="I84" i="102"/>
  <c r="G86" i="102"/>
  <c r="I86" i="102"/>
  <c r="F86" i="102"/>
  <c r="G84" i="102"/>
  <c r="H84" i="102"/>
  <c r="H86" i="102" s="1"/>
  <c r="F84" i="102"/>
  <c r="G79" i="102"/>
  <c r="H79" i="102"/>
  <c r="I79" i="102"/>
  <c r="F79" i="102"/>
  <c r="F55" i="102"/>
  <c r="G55" i="102"/>
  <c r="H55" i="102"/>
  <c r="I55" i="102"/>
  <c r="I10" i="102"/>
  <c r="F10" i="102"/>
  <c r="G14" i="102"/>
  <c r="H14" i="102"/>
  <c r="I14" i="102"/>
  <c r="F14" i="102"/>
  <c r="J3" i="102"/>
  <c r="J4" i="102"/>
  <c r="J6" i="102"/>
  <c r="J7" i="102"/>
  <c r="J8" i="102"/>
  <c r="J9" i="102"/>
  <c r="J11" i="102"/>
  <c r="J12" i="102"/>
  <c r="J13" i="102"/>
  <c r="J15" i="102"/>
  <c r="J16" i="102"/>
  <c r="J17" i="102"/>
  <c r="J18" i="102"/>
  <c r="J19" i="102"/>
  <c r="J21" i="102"/>
  <c r="J57" i="102"/>
  <c r="J58" i="102"/>
  <c r="J59" i="102"/>
  <c r="J60" i="102"/>
  <c r="J61" i="102"/>
  <c r="J62" i="102"/>
  <c r="J63" i="102"/>
  <c r="J64" i="102"/>
  <c r="J65" i="102"/>
  <c r="J66" i="102"/>
  <c r="J67" i="102"/>
  <c r="J68" i="102"/>
  <c r="J69" i="102"/>
  <c r="J70" i="102"/>
  <c r="J71" i="102"/>
  <c r="J72" i="102"/>
  <c r="J73" i="102"/>
  <c r="J74" i="102"/>
  <c r="J75" i="102"/>
  <c r="J76" i="102"/>
  <c r="J77" i="102"/>
  <c r="J78" i="102"/>
  <c r="J81" i="102"/>
  <c r="J82" i="102"/>
  <c r="J83" i="102"/>
  <c r="J22" i="102"/>
  <c r="J23" i="102"/>
  <c r="J24" i="102"/>
  <c r="J25" i="102"/>
  <c r="J26" i="102"/>
  <c r="J27" i="102"/>
  <c r="J28" i="102"/>
  <c r="J29" i="102"/>
  <c r="J30" i="102"/>
  <c r="J31" i="102"/>
  <c r="J32" i="102"/>
  <c r="J33" i="102"/>
  <c r="J34" i="102"/>
  <c r="J35" i="102"/>
  <c r="J36" i="102"/>
  <c r="J37" i="102"/>
  <c r="J38" i="102"/>
  <c r="J39" i="102"/>
  <c r="J40" i="102"/>
  <c r="J41" i="102"/>
  <c r="J42" i="102"/>
  <c r="J43" i="102"/>
  <c r="J44" i="102"/>
  <c r="J45" i="102"/>
  <c r="J46" i="102"/>
  <c r="J47" i="102"/>
  <c r="J48" i="102"/>
  <c r="J49" i="102"/>
  <c r="J50" i="102"/>
  <c r="J51" i="102"/>
  <c r="J52" i="102"/>
  <c r="J53" i="102"/>
  <c r="J54" i="102"/>
  <c r="G10" i="102"/>
  <c r="H10" i="102"/>
  <c r="J10" i="102" s="1"/>
  <c r="G5" i="102"/>
  <c r="H5" i="102"/>
  <c r="I5" i="102"/>
  <c r="F5" i="102"/>
  <c r="F44" i="101"/>
  <c r="G44" i="101"/>
  <c r="H44" i="101"/>
  <c r="I44" i="101"/>
  <c r="E44" i="101"/>
  <c r="F42" i="101"/>
  <c r="G42" i="101"/>
  <c r="H42" i="101"/>
  <c r="E42" i="101"/>
  <c r="F24" i="101"/>
  <c r="G24" i="101"/>
  <c r="H24" i="101"/>
  <c r="E24" i="101"/>
  <c r="F14" i="101"/>
  <c r="G14" i="101"/>
  <c r="H14" i="101"/>
  <c r="I14" i="101"/>
  <c r="E14" i="101"/>
  <c r="F10" i="101"/>
  <c r="G10" i="101"/>
  <c r="H10" i="101"/>
  <c r="E10" i="101"/>
  <c r="F7" i="101"/>
  <c r="G7" i="101"/>
  <c r="H7" i="101"/>
  <c r="E7" i="101"/>
  <c r="I40" i="101"/>
  <c r="I39" i="101"/>
  <c r="I38" i="101"/>
  <c r="I37" i="101"/>
  <c r="I36" i="101"/>
  <c r="I35" i="101"/>
  <c r="I34" i="101"/>
  <c r="I33" i="101"/>
  <c r="I32" i="101"/>
  <c r="I31" i="101"/>
  <c r="I30" i="101"/>
  <c r="I29" i="101"/>
  <c r="I28" i="101"/>
  <c r="I27" i="101"/>
  <c r="I26" i="101"/>
  <c r="I25" i="101"/>
  <c r="I23" i="101"/>
  <c r="I22" i="101"/>
  <c r="I21" i="101"/>
  <c r="I20" i="101"/>
  <c r="I19" i="101"/>
  <c r="I18" i="101"/>
  <c r="I17" i="101"/>
  <c r="I16" i="101"/>
  <c r="I15" i="101"/>
  <c r="I24" i="101" s="1"/>
  <c r="I13" i="101"/>
  <c r="I12" i="101"/>
  <c r="I11" i="101"/>
  <c r="I9" i="101"/>
  <c r="I10" i="101" s="1"/>
  <c r="I6" i="101"/>
  <c r="I5" i="101"/>
  <c r="I4" i="101"/>
  <c r="I7" i="101" s="1"/>
  <c r="H75" i="104" l="1"/>
  <c r="J73" i="104"/>
  <c r="F75" i="104"/>
  <c r="I75" i="104"/>
  <c r="G75" i="104"/>
  <c r="J56" i="104"/>
  <c r="J43" i="104"/>
  <c r="J6" i="104"/>
  <c r="J75" i="104"/>
  <c r="J5" i="102"/>
  <c r="J84" i="102"/>
  <c r="J79" i="102"/>
  <c r="J55" i="102"/>
  <c r="J14" i="102"/>
  <c r="I41" i="101"/>
  <c r="I42" i="101" s="1"/>
  <c r="J86" i="102" l="1"/>
  <c r="F40" i="100" l="1"/>
  <c r="G40" i="100"/>
  <c r="H40" i="100"/>
  <c r="I40" i="100"/>
  <c r="E40" i="100"/>
  <c r="I39" i="100"/>
  <c r="I38" i="100"/>
  <c r="I37" i="100"/>
  <c r="I36" i="100"/>
  <c r="I35" i="100"/>
  <c r="I34" i="100"/>
  <c r="I33" i="100"/>
  <c r="I32" i="100"/>
  <c r="I31" i="100"/>
  <c r="I30" i="100"/>
  <c r="I29" i="100"/>
  <c r="I28" i="100"/>
  <c r="I27" i="100"/>
  <c r="I26" i="100"/>
  <c r="I25" i="100"/>
  <c r="I24" i="100"/>
  <c r="I23" i="100"/>
  <c r="I22" i="100"/>
  <c r="I21" i="100"/>
  <c r="I20" i="100"/>
  <c r="I19" i="100"/>
  <c r="I18" i="100"/>
  <c r="I17" i="100"/>
  <c r="I16" i="100"/>
  <c r="I15" i="100"/>
  <c r="I14" i="100"/>
  <c r="I13" i="100"/>
  <c r="I12" i="100"/>
  <c r="I11" i="100"/>
  <c r="I10" i="100"/>
  <c r="I9" i="100"/>
  <c r="I8" i="100"/>
  <c r="I7" i="100"/>
  <c r="I6" i="100"/>
  <c r="I5" i="100"/>
  <c r="I4" i="100"/>
  <c r="I3" i="100"/>
  <c r="F165" i="99"/>
  <c r="G165" i="99"/>
  <c r="H165" i="99"/>
  <c r="I165" i="99"/>
  <c r="E165" i="99"/>
  <c r="F162" i="99"/>
  <c r="G162" i="99"/>
  <c r="H162" i="99"/>
  <c r="I162" i="99"/>
  <c r="E162" i="99"/>
  <c r="F145" i="99"/>
  <c r="G145" i="99"/>
  <c r="H145" i="99"/>
  <c r="I145" i="99"/>
  <c r="E145" i="99"/>
  <c r="F141" i="99"/>
  <c r="G141" i="99"/>
  <c r="H141" i="99"/>
  <c r="I141" i="99"/>
  <c r="E141" i="99"/>
  <c r="F138" i="99"/>
  <c r="G138" i="99"/>
  <c r="H138" i="99"/>
  <c r="I138" i="99"/>
  <c r="E138" i="99"/>
  <c r="G119" i="99"/>
  <c r="E119" i="99"/>
  <c r="F119" i="99"/>
  <c r="H119" i="99"/>
  <c r="I119" i="99"/>
  <c r="F116" i="99"/>
  <c r="G116" i="99"/>
  <c r="H116" i="99"/>
  <c r="I116" i="99"/>
  <c r="E116" i="99"/>
  <c r="F108" i="99"/>
  <c r="G108" i="99"/>
  <c r="H108" i="99"/>
  <c r="I108" i="99"/>
  <c r="E108" i="99"/>
  <c r="F100" i="99"/>
  <c r="G100" i="99"/>
  <c r="H100" i="99"/>
  <c r="E100" i="99"/>
  <c r="F88" i="99"/>
  <c r="G88" i="99"/>
  <c r="H88" i="99"/>
  <c r="I88" i="99"/>
  <c r="E88" i="99"/>
  <c r="F63" i="99"/>
  <c r="G63" i="99"/>
  <c r="H63" i="99"/>
  <c r="I63" i="99"/>
  <c r="E63" i="99"/>
  <c r="I117" i="99"/>
  <c r="I118" i="99"/>
  <c r="I120" i="99"/>
  <c r="I121" i="99"/>
  <c r="I122" i="99"/>
  <c r="I123" i="99"/>
  <c r="I124" i="99"/>
  <c r="I125" i="99"/>
  <c r="I126" i="99"/>
  <c r="I127" i="99"/>
  <c r="I128" i="99"/>
  <c r="I129" i="99"/>
  <c r="I130" i="99"/>
  <c r="I131" i="99"/>
  <c r="I132" i="99"/>
  <c r="I133" i="99"/>
  <c r="I134" i="99"/>
  <c r="I135" i="99"/>
  <c r="I136" i="99"/>
  <c r="I137" i="99"/>
  <c r="I139" i="99"/>
  <c r="I140" i="99"/>
  <c r="I142" i="99"/>
  <c r="I143" i="99"/>
  <c r="I144" i="99"/>
  <c r="I146" i="99"/>
  <c r="I147" i="99"/>
  <c r="I148" i="99"/>
  <c r="I149" i="99"/>
  <c r="I150" i="99"/>
  <c r="I151" i="99"/>
  <c r="I152" i="99"/>
  <c r="I153" i="99"/>
  <c r="I154" i="99"/>
  <c r="I155" i="99"/>
  <c r="I156" i="99"/>
  <c r="I157" i="99"/>
  <c r="I158" i="99"/>
  <c r="I159" i="99"/>
  <c r="I160" i="99"/>
  <c r="I161" i="99"/>
  <c r="I163" i="99"/>
  <c r="I164" i="99"/>
  <c r="I61" i="99"/>
  <c r="I62" i="99"/>
  <c r="I64" i="99"/>
  <c r="I65" i="99"/>
  <c r="I66" i="99"/>
  <c r="I67" i="99"/>
  <c r="I68" i="99"/>
  <c r="I69" i="99"/>
  <c r="I70" i="99"/>
  <c r="I71" i="99"/>
  <c r="I72" i="99"/>
  <c r="I73" i="99"/>
  <c r="I74" i="99"/>
  <c r="I75" i="99"/>
  <c r="I76" i="99"/>
  <c r="I77" i="99"/>
  <c r="I78" i="99"/>
  <c r="I79" i="99"/>
  <c r="I80" i="99"/>
  <c r="I81" i="99"/>
  <c r="I82" i="99"/>
  <c r="I83" i="99"/>
  <c r="I84" i="99"/>
  <c r="I85" i="99"/>
  <c r="I86" i="99"/>
  <c r="I87" i="99"/>
  <c r="I89" i="99"/>
  <c r="I90" i="99"/>
  <c r="I91" i="99"/>
  <c r="I92" i="99"/>
  <c r="I93" i="99"/>
  <c r="I94" i="99"/>
  <c r="I95" i="99"/>
  <c r="I96" i="99"/>
  <c r="I97" i="99"/>
  <c r="I98" i="99"/>
  <c r="I101" i="99"/>
  <c r="I102" i="99"/>
  <c r="I103" i="99"/>
  <c r="I104" i="99"/>
  <c r="I105" i="99"/>
  <c r="I106" i="99"/>
  <c r="I107" i="99"/>
  <c r="I109" i="99"/>
  <c r="I110" i="99"/>
  <c r="I111" i="99"/>
  <c r="I112" i="99"/>
  <c r="I113" i="99"/>
  <c r="I114" i="99"/>
  <c r="I115" i="99"/>
  <c r="I60" i="99"/>
  <c r="I6" i="99"/>
  <c r="F58" i="99"/>
  <c r="G58" i="99"/>
  <c r="H58" i="99"/>
  <c r="I99" i="99" s="1"/>
  <c r="I100" i="99" s="1"/>
  <c r="E58" i="99"/>
  <c r="I4" i="99"/>
  <c r="I5" i="99"/>
  <c r="I7" i="99"/>
  <c r="I8" i="99"/>
  <c r="I9" i="99"/>
  <c r="I10" i="99"/>
  <c r="I11" i="99"/>
  <c r="I12" i="99"/>
  <c r="I13" i="99"/>
  <c r="I14" i="99"/>
  <c r="I15" i="99"/>
  <c r="I16" i="99"/>
  <c r="I17" i="99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I32" i="99"/>
  <c r="I33" i="99"/>
  <c r="I34" i="99"/>
  <c r="I35" i="99"/>
  <c r="I36" i="99"/>
  <c r="I37" i="99"/>
  <c r="I38" i="99"/>
  <c r="I39" i="99"/>
  <c r="I40" i="99"/>
  <c r="I41" i="99"/>
  <c r="I42" i="99"/>
  <c r="I43" i="99"/>
  <c r="I44" i="99"/>
  <c r="I45" i="99"/>
  <c r="I46" i="99"/>
  <c r="I47" i="99"/>
  <c r="I48" i="99"/>
  <c r="I49" i="99"/>
  <c r="I50" i="99"/>
  <c r="I51" i="99"/>
  <c r="I52" i="99"/>
  <c r="I53" i="99"/>
  <c r="I54" i="99"/>
  <c r="I55" i="99"/>
  <c r="I56" i="99"/>
  <c r="I57" i="99"/>
  <c r="I3" i="99"/>
  <c r="F16" i="98"/>
  <c r="G16" i="98"/>
  <c r="H16" i="98"/>
  <c r="I16" i="98"/>
  <c r="E16" i="98"/>
  <c r="F101" i="98"/>
  <c r="G101" i="98"/>
  <c r="H101" i="98"/>
  <c r="E101" i="98"/>
  <c r="I4" i="98"/>
  <c r="I5" i="98"/>
  <c r="I6" i="98"/>
  <c r="I7" i="98"/>
  <c r="I8" i="98"/>
  <c r="I9" i="98"/>
  <c r="I10" i="98"/>
  <c r="I11" i="98"/>
  <c r="I12" i="98"/>
  <c r="I13" i="98"/>
  <c r="I14" i="98"/>
  <c r="I15" i="98"/>
  <c r="I18" i="98"/>
  <c r="I19" i="98"/>
  <c r="I20" i="98"/>
  <c r="I21" i="98"/>
  <c r="I23" i="98"/>
  <c r="I24" i="98"/>
  <c r="I25" i="98"/>
  <c r="I26" i="98"/>
  <c r="I27" i="98"/>
  <c r="I28" i="98"/>
  <c r="I29" i="98"/>
  <c r="I30" i="98"/>
  <c r="I31" i="98"/>
  <c r="I32" i="98"/>
  <c r="I33" i="98"/>
  <c r="I34" i="98"/>
  <c r="I35" i="98"/>
  <c r="I36" i="98"/>
  <c r="I37" i="98"/>
  <c r="I38" i="98"/>
  <c r="I39" i="98"/>
  <c r="I41" i="98"/>
  <c r="I42" i="98"/>
  <c r="I43" i="98"/>
  <c r="I45" i="98"/>
  <c r="I46" i="98"/>
  <c r="I47" i="98"/>
  <c r="I48" i="98"/>
  <c r="I49" i="98"/>
  <c r="I50" i="98"/>
  <c r="I51" i="98"/>
  <c r="I52" i="98"/>
  <c r="I53" i="98"/>
  <c r="I55" i="98"/>
  <c r="I56" i="98"/>
  <c r="I57" i="98"/>
  <c r="I58" i="98"/>
  <c r="I59" i="98"/>
  <c r="I60" i="98"/>
  <c r="I61" i="98"/>
  <c r="I62" i="98"/>
  <c r="I63" i="98"/>
  <c r="I65" i="98"/>
  <c r="I66" i="98"/>
  <c r="I67" i="98"/>
  <c r="I68" i="98"/>
  <c r="I69" i="98"/>
  <c r="I71" i="98"/>
  <c r="I72" i="98"/>
  <c r="I73" i="98"/>
  <c r="I74" i="98"/>
  <c r="I75" i="98"/>
  <c r="I76" i="98"/>
  <c r="I77" i="98"/>
  <c r="I78" i="98"/>
  <c r="I79" i="98"/>
  <c r="I80" i="98"/>
  <c r="I81" i="98"/>
  <c r="I82" i="98"/>
  <c r="I83" i="98"/>
  <c r="I84" i="98"/>
  <c r="I85" i="98"/>
  <c r="I86" i="98"/>
  <c r="I87" i="98"/>
  <c r="I88" i="98"/>
  <c r="I89" i="98"/>
  <c r="I90" i="98"/>
  <c r="I91" i="98"/>
  <c r="I92" i="98"/>
  <c r="I94" i="98"/>
  <c r="I95" i="98"/>
  <c r="I96" i="98"/>
  <c r="I97" i="98"/>
  <c r="I99" i="98"/>
  <c r="I100" i="98"/>
  <c r="I3" i="98"/>
  <c r="I175" i="42"/>
  <c r="I176" i="42"/>
  <c r="I174" i="42"/>
  <c r="I171" i="42"/>
  <c r="I173" i="42" s="1"/>
  <c r="I172" i="42"/>
  <c r="I170" i="42"/>
  <c r="I107" i="98"/>
  <c r="I108" i="98"/>
  <c r="I109" i="98"/>
  <c r="I110" i="98"/>
  <c r="I106" i="98"/>
  <c r="H111" i="98"/>
  <c r="G111" i="98"/>
  <c r="F111" i="98"/>
  <c r="E111" i="98"/>
  <c r="I98" i="98"/>
  <c r="I64" i="98"/>
  <c r="I54" i="98"/>
  <c r="I44" i="98"/>
  <c r="I40" i="98"/>
  <c r="I22" i="98"/>
  <c r="E177" i="42"/>
  <c r="G177" i="42"/>
  <c r="H177" i="42"/>
  <c r="F177" i="42"/>
  <c r="E173" i="42"/>
  <c r="G173" i="42"/>
  <c r="H173" i="42"/>
  <c r="F173" i="42"/>
  <c r="F165" i="42"/>
  <c r="G165" i="42"/>
  <c r="E165" i="42"/>
  <c r="F164" i="42"/>
  <c r="G164" i="42"/>
  <c r="H164" i="42"/>
  <c r="E164" i="42"/>
  <c r="F159" i="42"/>
  <c r="G159" i="42"/>
  <c r="H159" i="42"/>
  <c r="E159" i="42"/>
  <c r="F122" i="42"/>
  <c r="G122" i="42"/>
  <c r="H122" i="42"/>
  <c r="E122" i="42"/>
  <c r="F119" i="42"/>
  <c r="G119" i="42"/>
  <c r="H119" i="42"/>
  <c r="E119" i="42"/>
  <c r="F116" i="42"/>
  <c r="G116" i="42"/>
  <c r="H116" i="42"/>
  <c r="E116" i="42"/>
  <c r="F114" i="42"/>
  <c r="G114" i="42"/>
  <c r="H114" i="42"/>
  <c r="E114" i="42"/>
  <c r="F111" i="42"/>
  <c r="G111" i="42"/>
  <c r="H111" i="42"/>
  <c r="E111" i="42"/>
  <c r="F109" i="42"/>
  <c r="G109" i="42"/>
  <c r="H109" i="42"/>
  <c r="I109" i="42"/>
  <c r="E109" i="42"/>
  <c r="F107" i="42"/>
  <c r="G107" i="42"/>
  <c r="H107" i="42"/>
  <c r="I107" i="42"/>
  <c r="E107" i="42"/>
  <c r="F105" i="42"/>
  <c r="G105" i="42"/>
  <c r="H105" i="42"/>
  <c r="E105" i="42"/>
  <c r="F103" i="42"/>
  <c r="G103" i="42"/>
  <c r="H103" i="42"/>
  <c r="E103" i="42"/>
  <c r="E98" i="42"/>
  <c r="F98" i="42"/>
  <c r="G98" i="42"/>
  <c r="H98" i="42"/>
  <c r="F93" i="42"/>
  <c r="G93" i="42"/>
  <c r="E93" i="42"/>
  <c r="F64" i="42"/>
  <c r="G64" i="42"/>
  <c r="H64" i="42"/>
  <c r="E64" i="42"/>
  <c r="F54" i="42"/>
  <c r="G54" i="42"/>
  <c r="H54" i="42"/>
  <c r="E54" i="42"/>
  <c r="F44" i="42"/>
  <c r="G44" i="42"/>
  <c r="H44" i="42"/>
  <c r="E44" i="42"/>
  <c r="F42" i="42"/>
  <c r="G42" i="42"/>
  <c r="H42" i="42"/>
  <c r="I42" i="42"/>
  <c r="E42" i="42"/>
  <c r="F40" i="42"/>
  <c r="G40" i="42"/>
  <c r="H40" i="42"/>
  <c r="E40" i="42"/>
  <c r="G22" i="42"/>
  <c r="H22" i="42"/>
  <c r="F22" i="42"/>
  <c r="E22" i="42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3" i="42"/>
  <c r="I24" i="42"/>
  <c r="I40" i="42" s="1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1" i="42"/>
  <c r="I43" i="42"/>
  <c r="I44" i="42" s="1"/>
  <c r="I45" i="42"/>
  <c r="I54" i="42" s="1"/>
  <c r="I46" i="42"/>
  <c r="I47" i="42"/>
  <c r="I48" i="42"/>
  <c r="I49" i="42"/>
  <c r="I50" i="42"/>
  <c r="I51" i="42"/>
  <c r="I52" i="42"/>
  <c r="I53" i="42"/>
  <c r="I55" i="42"/>
  <c r="I64" i="42" s="1"/>
  <c r="I56" i="42"/>
  <c r="I57" i="42"/>
  <c r="I58" i="42"/>
  <c r="I59" i="42"/>
  <c r="I60" i="42"/>
  <c r="I61" i="42"/>
  <c r="I62" i="42"/>
  <c r="I63" i="42"/>
  <c r="I65" i="42"/>
  <c r="I66" i="42"/>
  <c r="I67" i="42"/>
  <c r="I68" i="42"/>
  <c r="I69" i="42"/>
  <c r="I71" i="42"/>
  <c r="I72" i="42"/>
  <c r="I73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1" i="42"/>
  <c r="I92" i="42"/>
  <c r="I94" i="42"/>
  <c r="I98" i="42" s="1"/>
  <c r="I95" i="42"/>
  <c r="I96" i="42"/>
  <c r="I97" i="42"/>
  <c r="I99" i="42"/>
  <c r="I103" i="42" s="1"/>
  <c r="I100" i="42"/>
  <c r="I101" i="42"/>
  <c r="I102" i="42"/>
  <c r="I104" i="42"/>
  <c r="I105" i="42" s="1"/>
  <c r="I106" i="42"/>
  <c r="I108" i="42"/>
  <c r="I110" i="42"/>
  <c r="I111" i="42" s="1"/>
  <c r="I112" i="42"/>
  <c r="I114" i="42" s="1"/>
  <c r="I113" i="42"/>
  <c r="I115" i="42"/>
  <c r="I116" i="42" s="1"/>
  <c r="I117" i="42"/>
  <c r="I119" i="42" s="1"/>
  <c r="I118" i="42"/>
  <c r="I120" i="42"/>
  <c r="I121" i="42"/>
  <c r="I122" i="42" s="1"/>
  <c r="I123" i="42"/>
  <c r="I159" i="42" s="1"/>
  <c r="I124" i="42"/>
  <c r="I125" i="42"/>
  <c r="I126" i="42"/>
  <c r="I127" i="42"/>
  <c r="I128" i="42"/>
  <c r="I129" i="42"/>
  <c r="I130" i="42"/>
  <c r="I131" i="42"/>
  <c r="I132" i="42"/>
  <c r="I133" i="42"/>
  <c r="I134" i="42"/>
  <c r="I135" i="42"/>
  <c r="I136" i="42"/>
  <c r="I137" i="42"/>
  <c r="I138" i="42"/>
  <c r="I139" i="42"/>
  <c r="I140" i="42"/>
  <c r="I141" i="42"/>
  <c r="I142" i="42"/>
  <c r="I143" i="42"/>
  <c r="I144" i="42"/>
  <c r="I145" i="42"/>
  <c r="I146" i="42"/>
  <c r="I147" i="42"/>
  <c r="I148" i="42"/>
  <c r="I149" i="42"/>
  <c r="I150" i="42"/>
  <c r="I151" i="42"/>
  <c r="I152" i="42"/>
  <c r="I153" i="42"/>
  <c r="I154" i="42"/>
  <c r="I155" i="42"/>
  <c r="I156" i="42"/>
  <c r="I157" i="42"/>
  <c r="I158" i="42"/>
  <c r="I160" i="42"/>
  <c r="I164" i="42" s="1"/>
  <c r="I161" i="42"/>
  <c r="I162" i="42"/>
  <c r="I163" i="42"/>
  <c r="I3" i="42"/>
  <c r="I22" i="42" s="1"/>
  <c r="I58" i="99" l="1"/>
  <c r="I70" i="98"/>
  <c r="I177" i="42"/>
  <c r="I111" i="98"/>
  <c r="J109" i="85"/>
  <c r="G185" i="74"/>
  <c r="I185" i="79"/>
  <c r="G185" i="82"/>
  <c r="G183" i="68"/>
  <c r="H183" i="68"/>
  <c r="I183" i="68"/>
  <c r="I185" i="68" s="1"/>
  <c r="G183" i="69"/>
  <c r="G185" i="69" s="1"/>
  <c r="H183" i="69"/>
  <c r="H185" i="69" s="1"/>
  <c r="I183" i="69"/>
  <c r="G183" i="71"/>
  <c r="H183" i="71"/>
  <c r="H185" i="71" s="1"/>
  <c r="I183" i="71"/>
  <c r="I185" i="71" s="1"/>
  <c r="G183" i="72"/>
  <c r="G185" i="72" s="1"/>
  <c r="H183" i="72"/>
  <c r="H185" i="72" s="1"/>
  <c r="I183" i="72"/>
  <c r="G183" i="73"/>
  <c r="H183" i="73"/>
  <c r="H185" i="73" s="1"/>
  <c r="I183" i="73"/>
  <c r="I185" i="73" s="1"/>
  <c r="G183" i="74"/>
  <c r="H183" i="74"/>
  <c r="H185" i="74" s="1"/>
  <c r="I183" i="74"/>
  <c r="G183" i="75"/>
  <c r="G185" i="75" s="1"/>
  <c r="H183" i="75"/>
  <c r="H185" i="75" s="1"/>
  <c r="I183" i="75"/>
  <c r="G183" i="76"/>
  <c r="H183" i="76"/>
  <c r="H185" i="76" s="1"/>
  <c r="I183" i="76"/>
  <c r="I185" i="76" s="1"/>
  <c r="G183" i="77"/>
  <c r="G185" i="77" s="1"/>
  <c r="H183" i="77"/>
  <c r="I183" i="77"/>
  <c r="G183" i="78"/>
  <c r="H183" i="78"/>
  <c r="H185" i="78" s="1"/>
  <c r="I183" i="78"/>
  <c r="I185" i="78" s="1"/>
  <c r="G183" i="79"/>
  <c r="H183" i="79"/>
  <c r="I183" i="79"/>
  <c r="G183" i="80"/>
  <c r="G185" i="80" s="1"/>
  <c r="H183" i="80"/>
  <c r="H185" i="80" s="1"/>
  <c r="I183" i="80"/>
  <c r="G183" i="81"/>
  <c r="H183" i="81"/>
  <c r="I183" i="81"/>
  <c r="I185" i="81" s="1"/>
  <c r="G183" i="82"/>
  <c r="H183" i="82"/>
  <c r="H185" i="82" s="1"/>
  <c r="I183" i="82"/>
  <c r="I185" i="82" s="1"/>
  <c r="G183" i="83"/>
  <c r="H183" i="83"/>
  <c r="H185" i="83" s="1"/>
  <c r="I183" i="83"/>
  <c r="I185" i="83" s="1"/>
  <c r="G183" i="92"/>
  <c r="H183" i="92"/>
  <c r="I183" i="92"/>
  <c r="I185" i="92" s="1"/>
  <c r="G183" i="84"/>
  <c r="H183" i="84"/>
  <c r="I183" i="84"/>
  <c r="G183" i="93"/>
  <c r="H183" i="93"/>
  <c r="I183" i="93"/>
  <c r="I185" i="93" s="1"/>
  <c r="G183" i="94"/>
  <c r="G185" i="94" s="1"/>
  <c r="H183" i="94"/>
  <c r="H185" i="94" s="1"/>
  <c r="I183" i="94"/>
  <c r="I185" i="94" s="1"/>
  <c r="G183" i="85"/>
  <c r="H183" i="85"/>
  <c r="I183" i="85"/>
  <c r="I185" i="85" s="1"/>
  <c r="G183" i="86"/>
  <c r="G185" i="86" s="1"/>
  <c r="H183" i="86"/>
  <c r="I183" i="86"/>
  <c r="G183" i="87"/>
  <c r="G185" i="87" s="1"/>
  <c r="H183" i="87"/>
  <c r="H185" i="87" s="1"/>
  <c r="I183" i="87"/>
  <c r="G183" i="88"/>
  <c r="G185" i="88" s="1"/>
  <c r="H183" i="88"/>
  <c r="I183" i="88"/>
  <c r="G183" i="95"/>
  <c r="G185" i="95" s="1"/>
  <c r="H183" i="95"/>
  <c r="H185" i="95" s="1"/>
  <c r="I183" i="95"/>
  <c r="I185" i="95" s="1"/>
  <c r="G183" i="30"/>
  <c r="H183" i="30"/>
  <c r="H185" i="30" s="1"/>
  <c r="I183" i="30"/>
  <c r="I185" i="30" s="1"/>
  <c r="G179" i="68"/>
  <c r="G185" i="68" s="1"/>
  <c r="H179" i="68"/>
  <c r="I179" i="68"/>
  <c r="G179" i="69"/>
  <c r="H179" i="69"/>
  <c r="I179" i="69"/>
  <c r="G179" i="71"/>
  <c r="H179" i="71"/>
  <c r="I179" i="71"/>
  <c r="G179" i="72"/>
  <c r="H179" i="72"/>
  <c r="I179" i="72"/>
  <c r="G179" i="73"/>
  <c r="H179" i="73"/>
  <c r="I179" i="73"/>
  <c r="G179" i="74"/>
  <c r="H179" i="74"/>
  <c r="I179" i="74"/>
  <c r="G179" i="75"/>
  <c r="H179" i="75"/>
  <c r="I179" i="75"/>
  <c r="G179" i="76"/>
  <c r="H179" i="76"/>
  <c r="I179" i="76"/>
  <c r="G179" i="77"/>
  <c r="H179" i="77"/>
  <c r="I179" i="77"/>
  <c r="G179" i="78"/>
  <c r="H179" i="78"/>
  <c r="I179" i="78"/>
  <c r="G179" i="79"/>
  <c r="H179" i="79"/>
  <c r="I179" i="79"/>
  <c r="G179" i="80"/>
  <c r="H179" i="80"/>
  <c r="I179" i="80"/>
  <c r="G179" i="81"/>
  <c r="H179" i="81"/>
  <c r="I179" i="81"/>
  <c r="G179" i="82"/>
  <c r="H179" i="82"/>
  <c r="I179" i="82"/>
  <c r="G179" i="83"/>
  <c r="H179" i="83"/>
  <c r="I179" i="83"/>
  <c r="G179" i="92"/>
  <c r="H179" i="92"/>
  <c r="I179" i="92"/>
  <c r="G179" i="84"/>
  <c r="G185" i="84" s="1"/>
  <c r="H179" i="84"/>
  <c r="I179" i="84"/>
  <c r="G179" i="93"/>
  <c r="H179" i="93"/>
  <c r="I179" i="93"/>
  <c r="G179" i="94"/>
  <c r="H179" i="94"/>
  <c r="I179" i="94"/>
  <c r="G179" i="85"/>
  <c r="H179" i="85"/>
  <c r="I179" i="85"/>
  <c r="G179" i="86"/>
  <c r="H179" i="86"/>
  <c r="I179" i="86"/>
  <c r="G179" i="87"/>
  <c r="H179" i="87"/>
  <c r="I179" i="87"/>
  <c r="G179" i="88"/>
  <c r="H179" i="88"/>
  <c r="I179" i="88"/>
  <c r="G179" i="95"/>
  <c r="H179" i="95"/>
  <c r="I179" i="95"/>
  <c r="G179" i="30"/>
  <c r="H179" i="30"/>
  <c r="I179" i="30"/>
  <c r="G160" i="68"/>
  <c r="H160" i="68"/>
  <c r="I160" i="68"/>
  <c r="G160" i="69"/>
  <c r="H160" i="69"/>
  <c r="I160" i="69"/>
  <c r="G160" i="71"/>
  <c r="H160" i="71"/>
  <c r="I160" i="71"/>
  <c r="G160" i="72"/>
  <c r="H160" i="72"/>
  <c r="I160" i="72"/>
  <c r="G160" i="73"/>
  <c r="H160" i="73"/>
  <c r="I160" i="73"/>
  <c r="G160" i="74"/>
  <c r="H160" i="74"/>
  <c r="I160" i="74"/>
  <c r="G160" i="75"/>
  <c r="H160" i="75"/>
  <c r="I160" i="75"/>
  <c r="G160" i="76"/>
  <c r="H160" i="76"/>
  <c r="I160" i="76"/>
  <c r="G160" i="77"/>
  <c r="H160" i="77"/>
  <c r="I160" i="77"/>
  <c r="G160" i="78"/>
  <c r="H160" i="78"/>
  <c r="I160" i="78"/>
  <c r="G160" i="79"/>
  <c r="H160" i="79"/>
  <c r="H185" i="79" s="1"/>
  <c r="I160" i="79"/>
  <c r="G160" i="80"/>
  <c r="H160" i="80"/>
  <c r="I160" i="80"/>
  <c r="G160" i="81"/>
  <c r="H160" i="81"/>
  <c r="I160" i="81"/>
  <c r="G160" i="82"/>
  <c r="H160" i="82"/>
  <c r="I160" i="82"/>
  <c r="G160" i="83"/>
  <c r="H160" i="83"/>
  <c r="I160" i="83"/>
  <c r="G160" i="92"/>
  <c r="H160" i="92"/>
  <c r="I160" i="92"/>
  <c r="G160" i="84"/>
  <c r="H160" i="84"/>
  <c r="I160" i="84"/>
  <c r="G160" i="93"/>
  <c r="H160" i="93"/>
  <c r="I160" i="93"/>
  <c r="G160" i="94"/>
  <c r="H160" i="94"/>
  <c r="I160" i="94"/>
  <c r="G160" i="85"/>
  <c r="H160" i="85"/>
  <c r="I160" i="85"/>
  <c r="G160" i="86"/>
  <c r="H160" i="86"/>
  <c r="I160" i="86"/>
  <c r="G160" i="87"/>
  <c r="H160" i="87"/>
  <c r="I160" i="87"/>
  <c r="G160" i="88"/>
  <c r="H160" i="88"/>
  <c r="I160" i="88"/>
  <c r="G160" i="95"/>
  <c r="H160" i="95"/>
  <c r="I160" i="95"/>
  <c r="G160" i="30"/>
  <c r="G185" i="30" s="1"/>
  <c r="H160" i="30"/>
  <c r="I160" i="30"/>
  <c r="G132" i="68"/>
  <c r="H132" i="68"/>
  <c r="I132" i="68"/>
  <c r="G132" i="69"/>
  <c r="H132" i="69"/>
  <c r="I132" i="69"/>
  <c r="G132" i="71"/>
  <c r="H132" i="71"/>
  <c r="I132" i="71"/>
  <c r="G132" i="72"/>
  <c r="H132" i="72"/>
  <c r="I132" i="72"/>
  <c r="G132" i="73"/>
  <c r="H132" i="73"/>
  <c r="I132" i="73"/>
  <c r="G132" i="74"/>
  <c r="H132" i="74"/>
  <c r="I132" i="74"/>
  <c r="G132" i="75"/>
  <c r="H132" i="75"/>
  <c r="I132" i="75"/>
  <c r="G132" i="76"/>
  <c r="H132" i="76"/>
  <c r="I132" i="76"/>
  <c r="G132" i="77"/>
  <c r="H132" i="77"/>
  <c r="I132" i="77"/>
  <c r="G132" i="78"/>
  <c r="H132" i="78"/>
  <c r="I132" i="78"/>
  <c r="G132" i="79"/>
  <c r="H132" i="79"/>
  <c r="I132" i="79"/>
  <c r="G132" i="80"/>
  <c r="H132" i="80"/>
  <c r="I132" i="80"/>
  <c r="G132" i="81"/>
  <c r="H132" i="81"/>
  <c r="I132" i="81"/>
  <c r="G132" i="82"/>
  <c r="H132" i="82"/>
  <c r="I132" i="82"/>
  <c r="G132" i="83"/>
  <c r="H132" i="83"/>
  <c r="I132" i="83"/>
  <c r="G132" i="92"/>
  <c r="H132" i="92"/>
  <c r="I132" i="92"/>
  <c r="G132" i="84"/>
  <c r="H132" i="84"/>
  <c r="I132" i="84"/>
  <c r="G132" i="93"/>
  <c r="H132" i="93"/>
  <c r="I132" i="93"/>
  <c r="G132" i="94"/>
  <c r="H132" i="94"/>
  <c r="I132" i="94"/>
  <c r="G132" i="85"/>
  <c r="H132" i="85"/>
  <c r="I132" i="85"/>
  <c r="G132" i="86"/>
  <c r="H132" i="86"/>
  <c r="I132" i="86"/>
  <c r="J132" i="86"/>
  <c r="G132" i="87"/>
  <c r="H132" i="87"/>
  <c r="I132" i="87"/>
  <c r="G132" i="88"/>
  <c r="H132" i="88"/>
  <c r="I132" i="88"/>
  <c r="G132" i="95"/>
  <c r="H132" i="95"/>
  <c r="I132" i="95"/>
  <c r="G132" i="30"/>
  <c r="H132" i="30"/>
  <c r="I132" i="30"/>
  <c r="J132" i="30"/>
  <c r="G130" i="68"/>
  <c r="H130" i="68"/>
  <c r="I130" i="68"/>
  <c r="G130" i="69"/>
  <c r="H130" i="69"/>
  <c r="I130" i="69"/>
  <c r="G130" i="71"/>
  <c r="H130" i="71"/>
  <c r="I130" i="71"/>
  <c r="G130" i="72"/>
  <c r="H130" i="72"/>
  <c r="I130" i="72"/>
  <c r="G130" i="73"/>
  <c r="H130" i="73"/>
  <c r="I130" i="73"/>
  <c r="G130" i="74"/>
  <c r="H130" i="74"/>
  <c r="I130" i="74"/>
  <c r="G130" i="75"/>
  <c r="H130" i="75"/>
  <c r="I130" i="75"/>
  <c r="G130" i="76"/>
  <c r="H130" i="76"/>
  <c r="I130" i="76"/>
  <c r="G130" i="77"/>
  <c r="H130" i="77"/>
  <c r="I130" i="77"/>
  <c r="G130" i="78"/>
  <c r="H130" i="78"/>
  <c r="I130" i="78"/>
  <c r="G130" i="79"/>
  <c r="H130" i="79"/>
  <c r="I130" i="79"/>
  <c r="G130" i="80"/>
  <c r="H130" i="80"/>
  <c r="I130" i="80"/>
  <c r="G130" i="81"/>
  <c r="H130" i="81"/>
  <c r="I130" i="81"/>
  <c r="G130" i="82"/>
  <c r="H130" i="82"/>
  <c r="I130" i="82"/>
  <c r="G130" i="83"/>
  <c r="H130" i="83"/>
  <c r="I130" i="83"/>
  <c r="G130" i="92"/>
  <c r="H130" i="92"/>
  <c r="I130" i="92"/>
  <c r="G130" i="84"/>
  <c r="H130" i="84"/>
  <c r="I130" i="84"/>
  <c r="G130" i="93"/>
  <c r="H130" i="93"/>
  <c r="I130" i="93"/>
  <c r="G130" i="94"/>
  <c r="H130" i="94"/>
  <c r="I130" i="94"/>
  <c r="G130" i="85"/>
  <c r="H130" i="85"/>
  <c r="I130" i="85"/>
  <c r="G130" i="86"/>
  <c r="H130" i="86"/>
  <c r="I130" i="86"/>
  <c r="G130" i="87"/>
  <c r="H130" i="87"/>
  <c r="I130" i="87"/>
  <c r="G130" i="88"/>
  <c r="H130" i="88"/>
  <c r="I130" i="88"/>
  <c r="G130" i="95"/>
  <c r="H130" i="95"/>
  <c r="I130" i="95"/>
  <c r="G130" i="30"/>
  <c r="H130" i="30"/>
  <c r="I130" i="30"/>
  <c r="G122" i="68"/>
  <c r="H122" i="68"/>
  <c r="I122" i="68"/>
  <c r="G122" i="69"/>
  <c r="H122" i="69"/>
  <c r="I122" i="69"/>
  <c r="I126" i="69" s="1"/>
  <c r="G122" i="71"/>
  <c r="G126" i="71" s="1"/>
  <c r="H122" i="71"/>
  <c r="I122" i="71"/>
  <c r="G122" i="72"/>
  <c r="H122" i="72"/>
  <c r="I122" i="72"/>
  <c r="G122" i="73"/>
  <c r="H122" i="73"/>
  <c r="H126" i="73" s="1"/>
  <c r="I122" i="73"/>
  <c r="G122" i="74"/>
  <c r="H122" i="74"/>
  <c r="I122" i="74"/>
  <c r="G122" i="75"/>
  <c r="H122" i="75"/>
  <c r="I122" i="75"/>
  <c r="G122" i="76"/>
  <c r="G126" i="76" s="1"/>
  <c r="H122" i="76"/>
  <c r="I122" i="76"/>
  <c r="G122" i="77"/>
  <c r="H122" i="77"/>
  <c r="I122" i="77"/>
  <c r="G122" i="78"/>
  <c r="H122" i="78"/>
  <c r="I122" i="78"/>
  <c r="G122" i="79"/>
  <c r="H122" i="79"/>
  <c r="I122" i="79"/>
  <c r="G122" i="80"/>
  <c r="H122" i="80"/>
  <c r="I122" i="80"/>
  <c r="G122" i="81"/>
  <c r="H122" i="81"/>
  <c r="I122" i="81"/>
  <c r="G122" i="82"/>
  <c r="H122" i="82"/>
  <c r="I122" i="82"/>
  <c r="G122" i="83"/>
  <c r="H122" i="83"/>
  <c r="I122" i="83"/>
  <c r="G122" i="92"/>
  <c r="H122" i="92"/>
  <c r="H126" i="92" s="1"/>
  <c r="I122" i="92"/>
  <c r="G122" i="84"/>
  <c r="H122" i="84"/>
  <c r="I122" i="84"/>
  <c r="G122" i="93"/>
  <c r="H122" i="93"/>
  <c r="I122" i="93"/>
  <c r="G122" i="94"/>
  <c r="H122" i="94"/>
  <c r="I122" i="94"/>
  <c r="G122" i="85"/>
  <c r="H122" i="85"/>
  <c r="I122" i="85"/>
  <c r="G122" i="86"/>
  <c r="H122" i="86"/>
  <c r="I122" i="86"/>
  <c r="I126" i="86" s="1"/>
  <c r="G122" i="87"/>
  <c r="H122" i="87"/>
  <c r="I122" i="87"/>
  <c r="G122" i="88"/>
  <c r="H122" i="88"/>
  <c r="I122" i="88"/>
  <c r="G122" i="95"/>
  <c r="H122" i="95"/>
  <c r="I122" i="95"/>
  <c r="G122" i="30"/>
  <c r="H122" i="30"/>
  <c r="I122" i="30"/>
  <c r="G119" i="68"/>
  <c r="H119" i="68"/>
  <c r="I119" i="68"/>
  <c r="G119" i="69"/>
  <c r="H119" i="69"/>
  <c r="I119" i="69"/>
  <c r="G119" i="71"/>
  <c r="H119" i="71"/>
  <c r="I119" i="71"/>
  <c r="G119" i="72"/>
  <c r="H119" i="72"/>
  <c r="I119" i="72"/>
  <c r="G119" i="73"/>
  <c r="H119" i="73"/>
  <c r="I119" i="73"/>
  <c r="I126" i="73" s="1"/>
  <c r="G119" i="74"/>
  <c r="H119" i="74"/>
  <c r="I119" i="74"/>
  <c r="G119" i="75"/>
  <c r="H119" i="75"/>
  <c r="I119" i="75"/>
  <c r="G119" i="76"/>
  <c r="H119" i="76"/>
  <c r="I119" i="76"/>
  <c r="G119" i="77"/>
  <c r="H119" i="77"/>
  <c r="I119" i="77"/>
  <c r="G119" i="78"/>
  <c r="H119" i="78"/>
  <c r="I119" i="78"/>
  <c r="I126" i="78" s="1"/>
  <c r="G119" i="79"/>
  <c r="G126" i="79" s="1"/>
  <c r="H119" i="79"/>
  <c r="I119" i="79"/>
  <c r="G119" i="80"/>
  <c r="H119" i="80"/>
  <c r="I119" i="80"/>
  <c r="G119" i="81"/>
  <c r="H119" i="81"/>
  <c r="H126" i="81" s="1"/>
  <c r="I119" i="81"/>
  <c r="G119" i="82"/>
  <c r="H119" i="82"/>
  <c r="I119" i="82"/>
  <c r="G119" i="83"/>
  <c r="H119" i="83"/>
  <c r="I119" i="83"/>
  <c r="G119" i="92"/>
  <c r="G126" i="92" s="1"/>
  <c r="H119" i="92"/>
  <c r="I119" i="92"/>
  <c r="G119" i="84"/>
  <c r="H119" i="84"/>
  <c r="I119" i="84"/>
  <c r="G119" i="93"/>
  <c r="H119" i="93"/>
  <c r="I119" i="93"/>
  <c r="G119" i="94"/>
  <c r="H119" i="94"/>
  <c r="I119" i="94"/>
  <c r="G119" i="85"/>
  <c r="H119" i="85"/>
  <c r="I119" i="85"/>
  <c r="G119" i="86"/>
  <c r="H119" i="86"/>
  <c r="H126" i="86" s="1"/>
  <c r="I119" i="86"/>
  <c r="G119" i="87"/>
  <c r="H119" i="87"/>
  <c r="I119" i="87"/>
  <c r="G119" i="88"/>
  <c r="H119" i="88"/>
  <c r="I119" i="88"/>
  <c r="G119" i="95"/>
  <c r="H119" i="95"/>
  <c r="I119" i="95"/>
  <c r="G119" i="30"/>
  <c r="H119" i="30"/>
  <c r="I119" i="30"/>
  <c r="G108" i="68"/>
  <c r="H108" i="68"/>
  <c r="I108" i="68"/>
  <c r="G108" i="69"/>
  <c r="H108" i="69"/>
  <c r="I108" i="69"/>
  <c r="G108" i="71"/>
  <c r="H108" i="71"/>
  <c r="I108" i="71"/>
  <c r="G108" i="72"/>
  <c r="H108" i="72"/>
  <c r="I108" i="72"/>
  <c r="G108" i="73"/>
  <c r="H108" i="73"/>
  <c r="I108" i="73"/>
  <c r="G108" i="74"/>
  <c r="H108" i="74"/>
  <c r="I108" i="74"/>
  <c r="G108" i="75"/>
  <c r="H108" i="75"/>
  <c r="I108" i="75"/>
  <c r="G108" i="76"/>
  <c r="H108" i="76"/>
  <c r="H126" i="76" s="1"/>
  <c r="I108" i="76"/>
  <c r="G108" i="77"/>
  <c r="H108" i="77"/>
  <c r="I108" i="77"/>
  <c r="G108" i="78"/>
  <c r="H108" i="78"/>
  <c r="I108" i="78"/>
  <c r="G108" i="79"/>
  <c r="H108" i="79"/>
  <c r="I108" i="79"/>
  <c r="G108" i="80"/>
  <c r="H108" i="80"/>
  <c r="I108" i="80"/>
  <c r="G108" i="81"/>
  <c r="H108" i="81"/>
  <c r="I108" i="81"/>
  <c r="G108" i="82"/>
  <c r="H108" i="82"/>
  <c r="I108" i="82"/>
  <c r="G108" i="83"/>
  <c r="H108" i="83"/>
  <c r="I108" i="83"/>
  <c r="G108" i="92"/>
  <c r="H108" i="92"/>
  <c r="I108" i="92"/>
  <c r="G108" i="84"/>
  <c r="H108" i="84"/>
  <c r="I108" i="84"/>
  <c r="G108" i="93"/>
  <c r="H108" i="93"/>
  <c r="I108" i="93"/>
  <c r="I126" i="93" s="1"/>
  <c r="G108" i="94"/>
  <c r="G126" i="94" s="1"/>
  <c r="H108" i="94"/>
  <c r="I108" i="94"/>
  <c r="G108" i="85"/>
  <c r="H108" i="85"/>
  <c r="I108" i="85"/>
  <c r="G108" i="86"/>
  <c r="H108" i="86"/>
  <c r="I108" i="86"/>
  <c r="G108" i="87"/>
  <c r="H108" i="87"/>
  <c r="I108" i="87"/>
  <c r="G108" i="88"/>
  <c r="H108" i="88"/>
  <c r="I108" i="88"/>
  <c r="G108" i="95"/>
  <c r="G126" i="95" s="1"/>
  <c r="H108" i="95"/>
  <c r="I108" i="95"/>
  <c r="G108" i="30"/>
  <c r="H108" i="30"/>
  <c r="I108" i="30"/>
  <c r="G100" i="68"/>
  <c r="H100" i="68"/>
  <c r="I100" i="68"/>
  <c r="G100" i="69"/>
  <c r="H100" i="69"/>
  <c r="I100" i="69"/>
  <c r="G100" i="71"/>
  <c r="H100" i="71"/>
  <c r="I100" i="71"/>
  <c r="G100" i="72"/>
  <c r="H100" i="72"/>
  <c r="I100" i="72"/>
  <c r="G100" i="73"/>
  <c r="H100" i="73"/>
  <c r="I100" i="73"/>
  <c r="G100" i="74"/>
  <c r="H100" i="74"/>
  <c r="I100" i="74"/>
  <c r="G100" i="75"/>
  <c r="H100" i="75"/>
  <c r="I100" i="75"/>
  <c r="G100" i="76"/>
  <c r="H100" i="76"/>
  <c r="I100" i="76"/>
  <c r="G100" i="77"/>
  <c r="H100" i="77"/>
  <c r="I100" i="77"/>
  <c r="G100" i="78"/>
  <c r="H100" i="78"/>
  <c r="I100" i="78"/>
  <c r="G100" i="79"/>
  <c r="H100" i="79"/>
  <c r="I100" i="79"/>
  <c r="G100" i="80"/>
  <c r="H100" i="80"/>
  <c r="I100" i="80"/>
  <c r="G100" i="81"/>
  <c r="H100" i="81"/>
  <c r="I100" i="81"/>
  <c r="I126" i="81" s="1"/>
  <c r="G100" i="82"/>
  <c r="H100" i="82"/>
  <c r="I100" i="82"/>
  <c r="G100" i="83"/>
  <c r="H100" i="83"/>
  <c r="I100" i="83"/>
  <c r="G100" i="92"/>
  <c r="H100" i="92"/>
  <c r="I100" i="92"/>
  <c r="G100" i="84"/>
  <c r="H100" i="84"/>
  <c r="I100" i="84"/>
  <c r="G100" i="93"/>
  <c r="H100" i="93"/>
  <c r="I100" i="93"/>
  <c r="G100" i="94"/>
  <c r="H100" i="94"/>
  <c r="I100" i="94"/>
  <c r="G100" i="85"/>
  <c r="H100" i="85"/>
  <c r="I100" i="85"/>
  <c r="G100" i="86"/>
  <c r="H100" i="86"/>
  <c r="I100" i="86"/>
  <c r="G100" i="87"/>
  <c r="H100" i="87"/>
  <c r="I100" i="87"/>
  <c r="G100" i="88"/>
  <c r="H100" i="88"/>
  <c r="I100" i="88"/>
  <c r="G100" i="95"/>
  <c r="H100" i="95"/>
  <c r="H126" i="95" s="1"/>
  <c r="I100" i="95"/>
  <c r="G100" i="30"/>
  <c r="H100" i="30"/>
  <c r="I100" i="30"/>
  <c r="G92" i="68"/>
  <c r="H92" i="68"/>
  <c r="I92" i="68"/>
  <c r="G92" i="69"/>
  <c r="H92" i="69"/>
  <c r="I92" i="69"/>
  <c r="G92" i="71"/>
  <c r="H92" i="71"/>
  <c r="I92" i="71"/>
  <c r="G92" i="72"/>
  <c r="H92" i="72"/>
  <c r="I92" i="72"/>
  <c r="G92" i="73"/>
  <c r="H92" i="73"/>
  <c r="I92" i="73"/>
  <c r="G92" i="74"/>
  <c r="H92" i="74"/>
  <c r="I92" i="74"/>
  <c r="G92" i="75"/>
  <c r="H92" i="75"/>
  <c r="I92" i="75"/>
  <c r="G92" i="76"/>
  <c r="H92" i="76"/>
  <c r="I92" i="76"/>
  <c r="G92" i="77"/>
  <c r="H92" i="77"/>
  <c r="I92" i="77"/>
  <c r="G92" i="78"/>
  <c r="H92" i="78"/>
  <c r="I92" i="78"/>
  <c r="G92" i="79"/>
  <c r="H92" i="79"/>
  <c r="I92" i="79"/>
  <c r="G92" i="80"/>
  <c r="H92" i="80"/>
  <c r="I92" i="80"/>
  <c r="G92" i="81"/>
  <c r="H92" i="81"/>
  <c r="I92" i="81"/>
  <c r="G92" i="82"/>
  <c r="H92" i="82"/>
  <c r="I92" i="82"/>
  <c r="G92" i="83"/>
  <c r="H92" i="83"/>
  <c r="I92" i="83"/>
  <c r="G92" i="92"/>
  <c r="H92" i="92"/>
  <c r="I92" i="92"/>
  <c r="G92" i="84"/>
  <c r="H92" i="84"/>
  <c r="I92" i="84"/>
  <c r="G92" i="93"/>
  <c r="H92" i="93"/>
  <c r="I92" i="93"/>
  <c r="G92" i="94"/>
  <c r="H92" i="94"/>
  <c r="I92" i="94"/>
  <c r="G92" i="85"/>
  <c r="H92" i="85"/>
  <c r="I92" i="85"/>
  <c r="G92" i="86"/>
  <c r="H92" i="86"/>
  <c r="I92" i="86"/>
  <c r="G92" i="87"/>
  <c r="H92" i="87"/>
  <c r="I92" i="87"/>
  <c r="G92" i="88"/>
  <c r="H92" i="88"/>
  <c r="I92" i="88"/>
  <c r="G92" i="95"/>
  <c r="H92" i="95"/>
  <c r="I92" i="95"/>
  <c r="G92" i="30"/>
  <c r="H92" i="30"/>
  <c r="I92" i="30"/>
  <c r="G78" i="68"/>
  <c r="H78" i="68"/>
  <c r="I78" i="68"/>
  <c r="G78" i="69"/>
  <c r="H78" i="69"/>
  <c r="I78" i="69"/>
  <c r="G78" i="71"/>
  <c r="H78" i="71"/>
  <c r="I78" i="71"/>
  <c r="G78" i="72"/>
  <c r="H78" i="72"/>
  <c r="I78" i="72"/>
  <c r="G78" i="73"/>
  <c r="H78" i="73"/>
  <c r="I78" i="73"/>
  <c r="G78" i="74"/>
  <c r="H78" i="74"/>
  <c r="I78" i="74"/>
  <c r="G78" i="75"/>
  <c r="H78" i="75"/>
  <c r="I78" i="75"/>
  <c r="G78" i="76"/>
  <c r="H78" i="76"/>
  <c r="I78" i="76"/>
  <c r="G78" i="77"/>
  <c r="H78" i="77"/>
  <c r="I78" i="77"/>
  <c r="G78" i="78"/>
  <c r="H78" i="78"/>
  <c r="I78" i="78"/>
  <c r="G78" i="79"/>
  <c r="H78" i="79"/>
  <c r="I78" i="79"/>
  <c r="G78" i="80"/>
  <c r="H78" i="80"/>
  <c r="I78" i="80"/>
  <c r="G78" i="81"/>
  <c r="H78" i="81"/>
  <c r="I78" i="81"/>
  <c r="G78" i="82"/>
  <c r="H78" i="82"/>
  <c r="I78" i="82"/>
  <c r="G78" i="83"/>
  <c r="H78" i="83"/>
  <c r="I78" i="83"/>
  <c r="G78" i="92"/>
  <c r="H78" i="92"/>
  <c r="I78" i="92"/>
  <c r="G78" i="84"/>
  <c r="H78" i="84"/>
  <c r="I78" i="84"/>
  <c r="G78" i="93"/>
  <c r="H78" i="93"/>
  <c r="I78" i="93"/>
  <c r="G78" i="94"/>
  <c r="H78" i="94"/>
  <c r="I78" i="94"/>
  <c r="G78" i="85"/>
  <c r="H78" i="85"/>
  <c r="I78" i="85"/>
  <c r="G78" i="86"/>
  <c r="H78" i="86"/>
  <c r="I78" i="86"/>
  <c r="G78" i="87"/>
  <c r="H78" i="87"/>
  <c r="I78" i="87"/>
  <c r="G78" i="88"/>
  <c r="H78" i="88"/>
  <c r="I78" i="88"/>
  <c r="G78" i="95"/>
  <c r="H78" i="95"/>
  <c r="I78" i="95"/>
  <c r="G78" i="30"/>
  <c r="H78" i="30"/>
  <c r="I78" i="30"/>
  <c r="G71" i="68"/>
  <c r="H71" i="68"/>
  <c r="I71" i="68"/>
  <c r="G71" i="69"/>
  <c r="H71" i="69"/>
  <c r="I71" i="69"/>
  <c r="G71" i="71"/>
  <c r="H71" i="71"/>
  <c r="I71" i="71"/>
  <c r="G71" i="72"/>
  <c r="H71" i="72"/>
  <c r="I71" i="72"/>
  <c r="G71" i="73"/>
  <c r="H71" i="73"/>
  <c r="I71" i="73"/>
  <c r="G71" i="74"/>
  <c r="H71" i="74"/>
  <c r="I71" i="74"/>
  <c r="G71" i="75"/>
  <c r="H71" i="75"/>
  <c r="I71" i="75"/>
  <c r="G71" i="76"/>
  <c r="H71" i="76"/>
  <c r="I71" i="76"/>
  <c r="G71" i="77"/>
  <c r="H71" i="77"/>
  <c r="I71" i="77"/>
  <c r="G71" i="78"/>
  <c r="H71" i="78"/>
  <c r="I71" i="78"/>
  <c r="G71" i="79"/>
  <c r="H71" i="79"/>
  <c r="I71" i="79"/>
  <c r="G71" i="80"/>
  <c r="H71" i="80"/>
  <c r="I71" i="80"/>
  <c r="G71" i="81"/>
  <c r="H71" i="81"/>
  <c r="I71" i="81"/>
  <c r="G71" i="82"/>
  <c r="H71" i="82"/>
  <c r="I71" i="82"/>
  <c r="G71" i="83"/>
  <c r="H71" i="83"/>
  <c r="I71" i="83"/>
  <c r="G71" i="92"/>
  <c r="H71" i="92"/>
  <c r="I71" i="92"/>
  <c r="G71" i="84"/>
  <c r="H71" i="84"/>
  <c r="I71" i="84"/>
  <c r="G71" i="93"/>
  <c r="H71" i="93"/>
  <c r="I71" i="93"/>
  <c r="G71" i="94"/>
  <c r="H71" i="94"/>
  <c r="I71" i="94"/>
  <c r="G71" i="85"/>
  <c r="H71" i="85"/>
  <c r="I71" i="85"/>
  <c r="G71" i="86"/>
  <c r="H71" i="86"/>
  <c r="I71" i="86"/>
  <c r="G71" i="87"/>
  <c r="H71" i="87"/>
  <c r="I71" i="87"/>
  <c r="G71" i="88"/>
  <c r="H71" i="88"/>
  <c r="I71" i="88"/>
  <c r="G71" i="95"/>
  <c r="H71" i="95"/>
  <c r="I71" i="95"/>
  <c r="G71" i="30"/>
  <c r="H71" i="30"/>
  <c r="I71" i="30"/>
  <c r="G59" i="68"/>
  <c r="H59" i="68"/>
  <c r="I59" i="68"/>
  <c r="G59" i="69"/>
  <c r="H59" i="69"/>
  <c r="I59" i="69"/>
  <c r="G59" i="71"/>
  <c r="H59" i="71"/>
  <c r="I59" i="71"/>
  <c r="G59" i="72"/>
  <c r="H59" i="72"/>
  <c r="I59" i="72"/>
  <c r="G59" i="73"/>
  <c r="H59" i="73"/>
  <c r="I59" i="73"/>
  <c r="G59" i="74"/>
  <c r="H59" i="74"/>
  <c r="I59" i="74"/>
  <c r="G59" i="75"/>
  <c r="H59" i="75"/>
  <c r="I59" i="75"/>
  <c r="G59" i="76"/>
  <c r="H59" i="76"/>
  <c r="I59" i="76"/>
  <c r="G59" i="77"/>
  <c r="H59" i="77"/>
  <c r="I59" i="77"/>
  <c r="G59" i="78"/>
  <c r="H59" i="78"/>
  <c r="I59" i="78"/>
  <c r="G59" i="79"/>
  <c r="H59" i="79"/>
  <c r="I59" i="79"/>
  <c r="G59" i="80"/>
  <c r="H59" i="80"/>
  <c r="I59" i="80"/>
  <c r="G59" i="81"/>
  <c r="H59" i="81"/>
  <c r="I59" i="81"/>
  <c r="G59" i="82"/>
  <c r="H59" i="82"/>
  <c r="I59" i="82"/>
  <c r="G59" i="83"/>
  <c r="H59" i="83"/>
  <c r="I59" i="83"/>
  <c r="G59" i="92"/>
  <c r="H59" i="92"/>
  <c r="I59" i="92"/>
  <c r="G59" i="84"/>
  <c r="H59" i="84"/>
  <c r="I59" i="84"/>
  <c r="G59" i="93"/>
  <c r="H59" i="93"/>
  <c r="I59" i="93"/>
  <c r="G59" i="94"/>
  <c r="H59" i="94"/>
  <c r="I59" i="94"/>
  <c r="G59" i="85"/>
  <c r="H59" i="85"/>
  <c r="I59" i="85"/>
  <c r="G59" i="86"/>
  <c r="H59" i="86"/>
  <c r="I59" i="86"/>
  <c r="G59" i="87"/>
  <c r="H59" i="87"/>
  <c r="I59" i="87"/>
  <c r="G59" i="88"/>
  <c r="H59" i="88"/>
  <c r="I59" i="88"/>
  <c r="G59" i="95"/>
  <c r="H59" i="95"/>
  <c r="I59" i="95"/>
  <c r="G59" i="30"/>
  <c r="H59" i="30"/>
  <c r="I59" i="30"/>
  <c r="J60" i="30"/>
  <c r="J60" i="95"/>
  <c r="J60" i="88"/>
  <c r="J60" i="87"/>
  <c r="J60" i="86"/>
  <c r="J60" i="85"/>
  <c r="J60" i="94"/>
  <c r="J60" i="93"/>
  <c r="J60" i="84"/>
  <c r="J60" i="92"/>
  <c r="J60" i="83"/>
  <c r="J60" i="82"/>
  <c r="J60" i="81"/>
  <c r="J60" i="80"/>
  <c r="J60" i="79"/>
  <c r="J60" i="78"/>
  <c r="J60" i="77"/>
  <c r="J60" i="76"/>
  <c r="J60" i="75"/>
  <c r="J60" i="74"/>
  <c r="J60" i="73"/>
  <c r="J60" i="72"/>
  <c r="J60" i="71"/>
  <c r="J60" i="69"/>
  <c r="J60" i="68"/>
  <c r="G56" i="68"/>
  <c r="H56" i="68"/>
  <c r="I56" i="68"/>
  <c r="G56" i="69"/>
  <c r="H56" i="69"/>
  <c r="I56" i="69"/>
  <c r="G56" i="71"/>
  <c r="H56" i="71"/>
  <c r="I56" i="71"/>
  <c r="G56" i="72"/>
  <c r="H56" i="72"/>
  <c r="I56" i="72"/>
  <c r="G56" i="73"/>
  <c r="H56" i="73"/>
  <c r="I56" i="73"/>
  <c r="G56" i="74"/>
  <c r="H56" i="74"/>
  <c r="I56" i="74"/>
  <c r="G56" i="75"/>
  <c r="H56" i="75"/>
  <c r="I56" i="75"/>
  <c r="G56" i="76"/>
  <c r="H56" i="76"/>
  <c r="I56" i="76"/>
  <c r="G56" i="77"/>
  <c r="H56" i="77"/>
  <c r="I56" i="77"/>
  <c r="G56" i="78"/>
  <c r="H56" i="78"/>
  <c r="I56" i="78"/>
  <c r="G56" i="79"/>
  <c r="H56" i="79"/>
  <c r="I56" i="79"/>
  <c r="G56" i="80"/>
  <c r="H56" i="80"/>
  <c r="I56" i="80"/>
  <c r="G56" i="81"/>
  <c r="H56" i="81"/>
  <c r="I56" i="81"/>
  <c r="G56" i="82"/>
  <c r="H56" i="82"/>
  <c r="I56" i="82"/>
  <c r="G56" i="83"/>
  <c r="H56" i="83"/>
  <c r="I56" i="83"/>
  <c r="G56" i="92"/>
  <c r="H56" i="92"/>
  <c r="I56" i="92"/>
  <c r="G56" i="84"/>
  <c r="H56" i="84"/>
  <c r="I56" i="84"/>
  <c r="G56" i="93"/>
  <c r="H56" i="93"/>
  <c r="I56" i="93"/>
  <c r="G56" i="94"/>
  <c r="H56" i="94"/>
  <c r="I56" i="94"/>
  <c r="G56" i="85"/>
  <c r="H56" i="85"/>
  <c r="I56" i="85"/>
  <c r="G56" i="86"/>
  <c r="H56" i="86"/>
  <c r="I56" i="86"/>
  <c r="G56" i="87"/>
  <c r="H56" i="87"/>
  <c r="I56" i="87"/>
  <c r="G56" i="88"/>
  <c r="H56" i="88"/>
  <c r="I56" i="88"/>
  <c r="G56" i="95"/>
  <c r="H56" i="95"/>
  <c r="I56" i="95"/>
  <c r="G56" i="30"/>
  <c r="H56" i="30"/>
  <c r="I56" i="30"/>
  <c r="G53" i="68"/>
  <c r="H53" i="68"/>
  <c r="I53" i="68"/>
  <c r="G53" i="69"/>
  <c r="H53" i="69"/>
  <c r="I53" i="69"/>
  <c r="G53" i="71"/>
  <c r="H53" i="71"/>
  <c r="I53" i="71"/>
  <c r="G53" i="72"/>
  <c r="H53" i="72"/>
  <c r="I53" i="72"/>
  <c r="G53" i="73"/>
  <c r="H53" i="73"/>
  <c r="I53" i="73"/>
  <c r="G53" i="74"/>
  <c r="H53" i="74"/>
  <c r="I53" i="74"/>
  <c r="G53" i="75"/>
  <c r="H53" i="75"/>
  <c r="I53" i="75"/>
  <c r="G53" i="76"/>
  <c r="H53" i="76"/>
  <c r="I53" i="76"/>
  <c r="G53" i="77"/>
  <c r="H53" i="77"/>
  <c r="I53" i="77"/>
  <c r="G53" i="78"/>
  <c r="H53" i="78"/>
  <c r="I53" i="78"/>
  <c r="G53" i="79"/>
  <c r="H53" i="79"/>
  <c r="I53" i="79"/>
  <c r="G53" i="80"/>
  <c r="H53" i="80"/>
  <c r="I53" i="80"/>
  <c r="G53" i="81"/>
  <c r="H53" i="81"/>
  <c r="I53" i="81"/>
  <c r="G53" i="82"/>
  <c r="H53" i="82"/>
  <c r="I53" i="82"/>
  <c r="G53" i="83"/>
  <c r="H53" i="83"/>
  <c r="I53" i="83"/>
  <c r="G53" i="92"/>
  <c r="H53" i="92"/>
  <c r="I53" i="92"/>
  <c r="G53" i="84"/>
  <c r="H53" i="84"/>
  <c r="I53" i="84"/>
  <c r="G53" i="93"/>
  <c r="H53" i="93"/>
  <c r="I53" i="93"/>
  <c r="G53" i="94"/>
  <c r="H53" i="94"/>
  <c r="I53" i="94"/>
  <c r="G53" i="85"/>
  <c r="H53" i="85"/>
  <c r="I53" i="85"/>
  <c r="G53" i="86"/>
  <c r="H53" i="86"/>
  <c r="I53" i="86"/>
  <c r="G53" i="87"/>
  <c r="H53" i="87"/>
  <c r="I53" i="87"/>
  <c r="G53" i="88"/>
  <c r="H53" i="88"/>
  <c r="I53" i="88"/>
  <c r="G53" i="95"/>
  <c r="H53" i="95"/>
  <c r="I53" i="95"/>
  <c r="G53" i="30"/>
  <c r="H53" i="30"/>
  <c r="I53" i="30"/>
  <c r="G41" i="68"/>
  <c r="H41" i="68"/>
  <c r="I41" i="68"/>
  <c r="G41" i="69"/>
  <c r="H41" i="69"/>
  <c r="I41" i="69"/>
  <c r="G41" i="71"/>
  <c r="H41" i="71"/>
  <c r="I41" i="71"/>
  <c r="G41" i="72"/>
  <c r="H41" i="72"/>
  <c r="I41" i="72"/>
  <c r="G41" i="73"/>
  <c r="H41" i="73"/>
  <c r="I41" i="73"/>
  <c r="G41" i="74"/>
  <c r="H41" i="74"/>
  <c r="I41" i="74"/>
  <c r="G41" i="75"/>
  <c r="H41" i="75"/>
  <c r="I41" i="75"/>
  <c r="G41" i="76"/>
  <c r="H41" i="76"/>
  <c r="I41" i="76"/>
  <c r="G41" i="77"/>
  <c r="H41" i="77"/>
  <c r="I41" i="77"/>
  <c r="G41" i="78"/>
  <c r="H41" i="78"/>
  <c r="I41" i="78"/>
  <c r="G41" i="79"/>
  <c r="H41" i="79"/>
  <c r="I41" i="79"/>
  <c r="G41" i="80"/>
  <c r="H41" i="80"/>
  <c r="I41" i="80"/>
  <c r="G41" i="81"/>
  <c r="H41" i="81"/>
  <c r="I41" i="81"/>
  <c r="G41" i="82"/>
  <c r="H41" i="82"/>
  <c r="I41" i="82"/>
  <c r="G41" i="83"/>
  <c r="H41" i="83"/>
  <c r="I41" i="83"/>
  <c r="G41" i="92"/>
  <c r="H41" i="92"/>
  <c r="I41" i="92"/>
  <c r="G41" i="84"/>
  <c r="H41" i="84"/>
  <c r="I41" i="84"/>
  <c r="G41" i="93"/>
  <c r="H41" i="93"/>
  <c r="I41" i="93"/>
  <c r="G41" i="94"/>
  <c r="H41" i="94"/>
  <c r="I41" i="94"/>
  <c r="G41" i="85"/>
  <c r="H41" i="85"/>
  <c r="I41" i="85"/>
  <c r="G41" i="86"/>
  <c r="H41" i="86"/>
  <c r="I41" i="86"/>
  <c r="G41" i="87"/>
  <c r="H41" i="87"/>
  <c r="I41" i="87"/>
  <c r="G41" i="88"/>
  <c r="H41" i="88"/>
  <c r="I41" i="88"/>
  <c r="G41" i="95"/>
  <c r="H41" i="95"/>
  <c r="I41" i="95"/>
  <c r="G41" i="30"/>
  <c r="H41" i="30"/>
  <c r="I41" i="30"/>
  <c r="G34" i="68"/>
  <c r="H34" i="68"/>
  <c r="I34" i="68"/>
  <c r="I42" i="68" s="1"/>
  <c r="G34" i="69"/>
  <c r="H34" i="69"/>
  <c r="I34" i="69"/>
  <c r="G34" i="71"/>
  <c r="H34" i="71"/>
  <c r="I34" i="71"/>
  <c r="G34" i="72"/>
  <c r="H34" i="72"/>
  <c r="I34" i="72"/>
  <c r="G34" i="73"/>
  <c r="H34" i="73"/>
  <c r="I34" i="73"/>
  <c r="G34" i="74"/>
  <c r="G42" i="74" s="1"/>
  <c r="H34" i="74"/>
  <c r="I34" i="74"/>
  <c r="G34" i="75"/>
  <c r="H34" i="75"/>
  <c r="I34" i="75"/>
  <c r="G34" i="76"/>
  <c r="H34" i="76"/>
  <c r="H42" i="76" s="1"/>
  <c r="I34" i="76"/>
  <c r="G34" i="77"/>
  <c r="H34" i="77"/>
  <c r="I34" i="77"/>
  <c r="G34" i="78"/>
  <c r="H34" i="78"/>
  <c r="I34" i="78"/>
  <c r="G34" i="79"/>
  <c r="H34" i="79"/>
  <c r="I34" i="79"/>
  <c r="G34" i="80"/>
  <c r="H34" i="80"/>
  <c r="I34" i="80"/>
  <c r="G34" i="81"/>
  <c r="H34" i="81"/>
  <c r="I34" i="81"/>
  <c r="G34" i="82"/>
  <c r="H34" i="82"/>
  <c r="I34" i="82"/>
  <c r="G34" i="83"/>
  <c r="H34" i="83"/>
  <c r="I34" i="83"/>
  <c r="G34" i="92"/>
  <c r="H34" i="92"/>
  <c r="I34" i="92"/>
  <c r="G34" i="84"/>
  <c r="H34" i="84"/>
  <c r="I34" i="84"/>
  <c r="I42" i="84" s="1"/>
  <c r="G34" i="93"/>
  <c r="H34" i="93"/>
  <c r="I34" i="93"/>
  <c r="G34" i="94"/>
  <c r="H34" i="94"/>
  <c r="I34" i="94"/>
  <c r="G34" i="85"/>
  <c r="H34" i="85"/>
  <c r="I34" i="85"/>
  <c r="G34" i="86"/>
  <c r="H34" i="86"/>
  <c r="I34" i="86"/>
  <c r="G34" i="87"/>
  <c r="H34" i="87"/>
  <c r="I34" i="87"/>
  <c r="G34" i="88"/>
  <c r="H34" i="88"/>
  <c r="I34" i="88"/>
  <c r="G34" i="95"/>
  <c r="H34" i="95"/>
  <c r="I34" i="95"/>
  <c r="G34" i="30"/>
  <c r="H34" i="30"/>
  <c r="I34" i="30"/>
  <c r="G28" i="68"/>
  <c r="H28" i="68"/>
  <c r="I28" i="68"/>
  <c r="G28" i="69"/>
  <c r="H28" i="69"/>
  <c r="I28" i="69"/>
  <c r="G28" i="71"/>
  <c r="H28" i="71"/>
  <c r="I28" i="71"/>
  <c r="G28" i="72"/>
  <c r="H28" i="72"/>
  <c r="I28" i="72"/>
  <c r="G28" i="73"/>
  <c r="H28" i="73"/>
  <c r="I28" i="73"/>
  <c r="G28" i="74"/>
  <c r="H28" i="74"/>
  <c r="I28" i="74"/>
  <c r="G28" i="75"/>
  <c r="H28" i="75"/>
  <c r="I28" i="75"/>
  <c r="G28" i="76"/>
  <c r="H28" i="76"/>
  <c r="I28" i="76"/>
  <c r="G28" i="77"/>
  <c r="H28" i="77"/>
  <c r="I28" i="77"/>
  <c r="G28" i="78"/>
  <c r="H28" i="78"/>
  <c r="I28" i="78"/>
  <c r="G28" i="79"/>
  <c r="H28" i="79"/>
  <c r="I28" i="79"/>
  <c r="I42" i="79" s="1"/>
  <c r="G28" i="80"/>
  <c r="H28" i="80"/>
  <c r="I28" i="80"/>
  <c r="G28" i="81"/>
  <c r="H28" i="81"/>
  <c r="I28" i="81"/>
  <c r="G28" i="82"/>
  <c r="H28" i="82"/>
  <c r="I28" i="82"/>
  <c r="G28" i="83"/>
  <c r="H28" i="83"/>
  <c r="I28" i="83"/>
  <c r="G28" i="92"/>
  <c r="H28" i="92"/>
  <c r="I28" i="92"/>
  <c r="G28" i="84"/>
  <c r="H28" i="84"/>
  <c r="I28" i="84"/>
  <c r="G28" i="93"/>
  <c r="H28" i="93"/>
  <c r="I28" i="93"/>
  <c r="G28" i="94"/>
  <c r="H28" i="94"/>
  <c r="I28" i="94"/>
  <c r="G28" i="85"/>
  <c r="H28" i="85"/>
  <c r="I28" i="85"/>
  <c r="G28" i="86"/>
  <c r="H28" i="86"/>
  <c r="I28" i="86"/>
  <c r="G28" i="87"/>
  <c r="H28" i="87"/>
  <c r="I28" i="87"/>
  <c r="G28" i="88"/>
  <c r="H28" i="88"/>
  <c r="I28" i="88"/>
  <c r="G28" i="95"/>
  <c r="H28" i="95"/>
  <c r="I28" i="95"/>
  <c r="G28" i="30"/>
  <c r="H28" i="30"/>
  <c r="I28" i="30"/>
  <c r="G22" i="68"/>
  <c r="H22" i="68"/>
  <c r="I22" i="68"/>
  <c r="G22" i="69"/>
  <c r="H22" i="69"/>
  <c r="I22" i="69"/>
  <c r="G22" i="71"/>
  <c r="H22" i="71"/>
  <c r="I22" i="71"/>
  <c r="G22" i="72"/>
  <c r="H22" i="72"/>
  <c r="I22" i="72"/>
  <c r="G22" i="73"/>
  <c r="H22" i="73"/>
  <c r="I22" i="73"/>
  <c r="G22" i="74"/>
  <c r="H22" i="74"/>
  <c r="I22" i="74"/>
  <c r="G22" i="75"/>
  <c r="H22" i="75"/>
  <c r="I22" i="75"/>
  <c r="G22" i="76"/>
  <c r="H22" i="76"/>
  <c r="I22" i="76"/>
  <c r="G22" i="77"/>
  <c r="H22" i="77"/>
  <c r="I22" i="77"/>
  <c r="G22" i="78"/>
  <c r="H22" i="78"/>
  <c r="I22" i="78"/>
  <c r="G22" i="79"/>
  <c r="H22" i="79"/>
  <c r="I22" i="79"/>
  <c r="G22" i="80"/>
  <c r="H22" i="80"/>
  <c r="I22" i="80"/>
  <c r="G22" i="81"/>
  <c r="H22" i="81"/>
  <c r="I22" i="81"/>
  <c r="G22" i="82"/>
  <c r="H22" i="82"/>
  <c r="I22" i="82"/>
  <c r="G22" i="83"/>
  <c r="H22" i="83"/>
  <c r="I22" i="83"/>
  <c r="G22" i="92"/>
  <c r="H22" i="92"/>
  <c r="I22" i="92"/>
  <c r="G22" i="84"/>
  <c r="H22" i="84"/>
  <c r="I22" i="84"/>
  <c r="G22" i="93"/>
  <c r="H22" i="93"/>
  <c r="I22" i="93"/>
  <c r="G22" i="94"/>
  <c r="H22" i="94"/>
  <c r="I22" i="94"/>
  <c r="G22" i="85"/>
  <c r="H22" i="85"/>
  <c r="I22" i="85"/>
  <c r="G22" i="86"/>
  <c r="H22" i="86"/>
  <c r="I22" i="86"/>
  <c r="G22" i="87"/>
  <c r="H22" i="87"/>
  <c r="I22" i="87"/>
  <c r="G22" i="88"/>
  <c r="H22" i="88"/>
  <c r="I22" i="88"/>
  <c r="G22" i="95"/>
  <c r="H22" i="95"/>
  <c r="I22" i="95"/>
  <c r="G22" i="30"/>
  <c r="H22" i="30"/>
  <c r="I22" i="30"/>
  <c r="G20" i="68"/>
  <c r="H20" i="68"/>
  <c r="I20" i="68"/>
  <c r="G20" i="69"/>
  <c r="H20" i="69"/>
  <c r="I20" i="69"/>
  <c r="G20" i="71"/>
  <c r="H20" i="71"/>
  <c r="I20" i="71"/>
  <c r="G20" i="72"/>
  <c r="H20" i="72"/>
  <c r="I20" i="72"/>
  <c r="G20" i="73"/>
  <c r="H20" i="73"/>
  <c r="I20" i="73"/>
  <c r="G20" i="74"/>
  <c r="H20" i="74"/>
  <c r="I20" i="74"/>
  <c r="G20" i="75"/>
  <c r="H20" i="75"/>
  <c r="I20" i="75"/>
  <c r="G20" i="76"/>
  <c r="H20" i="76"/>
  <c r="I20" i="76"/>
  <c r="G20" i="77"/>
  <c r="H20" i="77"/>
  <c r="I20" i="77"/>
  <c r="G20" i="78"/>
  <c r="H20" i="78"/>
  <c r="I20" i="78"/>
  <c r="G20" i="79"/>
  <c r="H20" i="79"/>
  <c r="I20" i="79"/>
  <c r="G20" i="80"/>
  <c r="H20" i="80"/>
  <c r="I20" i="80"/>
  <c r="G20" i="81"/>
  <c r="H20" i="81"/>
  <c r="I20" i="81"/>
  <c r="G20" i="82"/>
  <c r="H20" i="82"/>
  <c r="I20" i="82"/>
  <c r="G20" i="83"/>
  <c r="H20" i="83"/>
  <c r="I20" i="83"/>
  <c r="G20" i="92"/>
  <c r="H20" i="92"/>
  <c r="I20" i="92"/>
  <c r="G20" i="84"/>
  <c r="H20" i="84"/>
  <c r="H42" i="84" s="1"/>
  <c r="I20" i="84"/>
  <c r="G20" i="93"/>
  <c r="H20" i="93"/>
  <c r="I20" i="93"/>
  <c r="G20" i="94"/>
  <c r="H20" i="94"/>
  <c r="I20" i="94"/>
  <c r="G20" i="85"/>
  <c r="H20" i="85"/>
  <c r="I20" i="85"/>
  <c r="G20" i="86"/>
  <c r="H20" i="86"/>
  <c r="I20" i="86"/>
  <c r="G20" i="87"/>
  <c r="H20" i="87"/>
  <c r="I20" i="87"/>
  <c r="G20" i="88"/>
  <c r="H20" i="88"/>
  <c r="I20" i="88"/>
  <c r="G20" i="95"/>
  <c r="H20" i="95"/>
  <c r="I20" i="95"/>
  <c r="G20" i="30"/>
  <c r="H20" i="30"/>
  <c r="I20" i="30"/>
  <c r="G9" i="68"/>
  <c r="H9" i="68"/>
  <c r="I9" i="68"/>
  <c r="G9" i="69"/>
  <c r="H9" i="69"/>
  <c r="I9" i="69"/>
  <c r="G9" i="71"/>
  <c r="H9" i="71"/>
  <c r="I9" i="71"/>
  <c r="G9" i="72"/>
  <c r="H9" i="72"/>
  <c r="I9" i="72"/>
  <c r="G9" i="73"/>
  <c r="H9" i="73"/>
  <c r="I9" i="73"/>
  <c r="G9" i="74"/>
  <c r="H9" i="74"/>
  <c r="I9" i="74"/>
  <c r="G9" i="75"/>
  <c r="H9" i="75"/>
  <c r="I9" i="75"/>
  <c r="G9" i="76"/>
  <c r="H9" i="76"/>
  <c r="I9" i="76"/>
  <c r="G9" i="77"/>
  <c r="H9" i="77"/>
  <c r="I9" i="77"/>
  <c r="G9" i="78"/>
  <c r="H9" i="78"/>
  <c r="I9" i="78"/>
  <c r="G9" i="79"/>
  <c r="H9" i="79"/>
  <c r="I9" i="79"/>
  <c r="G9" i="80"/>
  <c r="H9" i="80"/>
  <c r="I9" i="80"/>
  <c r="G9" i="81"/>
  <c r="H9" i="81"/>
  <c r="I9" i="81"/>
  <c r="G9" i="82"/>
  <c r="H9" i="82"/>
  <c r="I9" i="82"/>
  <c r="G9" i="83"/>
  <c r="H9" i="83"/>
  <c r="I9" i="83"/>
  <c r="G9" i="92"/>
  <c r="H9" i="92"/>
  <c r="I9" i="92"/>
  <c r="G9" i="84"/>
  <c r="H9" i="84"/>
  <c r="I9" i="84"/>
  <c r="G9" i="93"/>
  <c r="H9" i="93"/>
  <c r="I9" i="93"/>
  <c r="G9" i="94"/>
  <c r="H9" i="94"/>
  <c r="I9" i="94"/>
  <c r="G9" i="85"/>
  <c r="H9" i="85"/>
  <c r="I9" i="85"/>
  <c r="G9" i="86"/>
  <c r="H9" i="86"/>
  <c r="I9" i="86"/>
  <c r="G9" i="87"/>
  <c r="H9" i="87"/>
  <c r="I9" i="87"/>
  <c r="G9" i="88"/>
  <c r="H9" i="88"/>
  <c r="I9" i="88"/>
  <c r="G9" i="95"/>
  <c r="H9" i="95"/>
  <c r="I9" i="95"/>
  <c r="G9" i="30"/>
  <c r="H9" i="30"/>
  <c r="I9" i="30"/>
  <c r="G6" i="68"/>
  <c r="H6" i="68"/>
  <c r="I6" i="68"/>
  <c r="G6" i="69"/>
  <c r="H6" i="69"/>
  <c r="I6" i="69"/>
  <c r="G6" i="71"/>
  <c r="H6" i="71"/>
  <c r="I6" i="71"/>
  <c r="G6" i="72"/>
  <c r="H6" i="72"/>
  <c r="I6" i="72"/>
  <c r="G6" i="73"/>
  <c r="H6" i="73"/>
  <c r="I6" i="73"/>
  <c r="G6" i="74"/>
  <c r="H6" i="74"/>
  <c r="I6" i="74"/>
  <c r="G6" i="75"/>
  <c r="H6" i="75"/>
  <c r="I6" i="75"/>
  <c r="G6" i="76"/>
  <c r="H6" i="76"/>
  <c r="I6" i="76"/>
  <c r="G6" i="77"/>
  <c r="H6" i="77"/>
  <c r="I6" i="77"/>
  <c r="G6" i="78"/>
  <c r="H6" i="78"/>
  <c r="I6" i="78"/>
  <c r="G6" i="79"/>
  <c r="H6" i="79"/>
  <c r="I6" i="79"/>
  <c r="G6" i="80"/>
  <c r="H6" i="80"/>
  <c r="I6" i="80"/>
  <c r="G6" i="81"/>
  <c r="H6" i="81"/>
  <c r="I6" i="81"/>
  <c r="G6" i="82"/>
  <c r="H6" i="82"/>
  <c r="I6" i="82"/>
  <c r="G6" i="83"/>
  <c r="H6" i="83"/>
  <c r="I6" i="83"/>
  <c r="G6" i="92"/>
  <c r="H6" i="92"/>
  <c r="I6" i="92"/>
  <c r="G6" i="84"/>
  <c r="H6" i="84"/>
  <c r="I6" i="84"/>
  <c r="G6" i="93"/>
  <c r="H6" i="93"/>
  <c r="I6" i="93"/>
  <c r="G6" i="94"/>
  <c r="H6" i="94"/>
  <c r="I6" i="94"/>
  <c r="G6" i="85"/>
  <c r="H6" i="85"/>
  <c r="I6" i="85"/>
  <c r="G6" i="86"/>
  <c r="H6" i="86"/>
  <c r="I6" i="86"/>
  <c r="G6" i="87"/>
  <c r="H6" i="87"/>
  <c r="I6" i="87"/>
  <c r="G6" i="88"/>
  <c r="H6" i="88"/>
  <c r="I6" i="88"/>
  <c r="G6" i="95"/>
  <c r="H6" i="95"/>
  <c r="I6" i="95"/>
  <c r="G6" i="30"/>
  <c r="H6" i="30"/>
  <c r="I6" i="30"/>
  <c r="F108" i="68"/>
  <c r="F108" i="69"/>
  <c r="F108" i="71"/>
  <c r="F108" i="72"/>
  <c r="F108" i="73"/>
  <c r="F108" i="74"/>
  <c r="F108" i="75"/>
  <c r="F108" i="76"/>
  <c r="F108" i="77"/>
  <c r="F108" i="78"/>
  <c r="F108" i="79"/>
  <c r="F108" i="80"/>
  <c r="F108" i="81"/>
  <c r="F108" i="82"/>
  <c r="F108" i="83"/>
  <c r="F108" i="92"/>
  <c r="F108" i="84"/>
  <c r="F108" i="93"/>
  <c r="F108" i="94"/>
  <c r="F108" i="85"/>
  <c r="F108" i="86"/>
  <c r="F108" i="87"/>
  <c r="F108" i="88"/>
  <c r="F108" i="95"/>
  <c r="F108" i="30"/>
  <c r="F183" i="68"/>
  <c r="F183" i="69"/>
  <c r="F183" i="71"/>
  <c r="F183" i="72"/>
  <c r="F183" i="73"/>
  <c r="F183" i="74"/>
  <c r="F183" i="75"/>
  <c r="F183" i="76"/>
  <c r="F183" i="77"/>
  <c r="F183" i="78"/>
  <c r="F185" i="78" s="1"/>
  <c r="F183" i="79"/>
  <c r="F183" i="80"/>
  <c r="F183" i="81"/>
  <c r="F183" i="82"/>
  <c r="F185" i="82" s="1"/>
  <c r="F183" i="83"/>
  <c r="F183" i="92"/>
  <c r="F183" i="84"/>
  <c r="F183" i="93"/>
  <c r="F185" i="93" s="1"/>
  <c r="F183" i="94"/>
  <c r="F183" i="85"/>
  <c r="F183" i="86"/>
  <c r="F183" i="87"/>
  <c r="F183" i="88"/>
  <c r="F183" i="95"/>
  <c r="F183" i="30"/>
  <c r="F179" i="68"/>
  <c r="F179" i="69"/>
  <c r="F179" i="71"/>
  <c r="F179" i="72"/>
  <c r="F179" i="73"/>
  <c r="F179" i="74"/>
  <c r="F179" i="75"/>
  <c r="F179" i="76"/>
  <c r="F179" i="77"/>
  <c r="F179" i="78"/>
  <c r="F179" i="79"/>
  <c r="F179" i="80"/>
  <c r="F179" i="81"/>
  <c r="F179" i="82"/>
  <c r="F179" i="83"/>
  <c r="F179" i="92"/>
  <c r="F179" i="84"/>
  <c r="F179" i="93"/>
  <c r="F179" i="94"/>
  <c r="F179" i="85"/>
  <c r="F179" i="86"/>
  <c r="F179" i="87"/>
  <c r="F179" i="88"/>
  <c r="F179" i="95"/>
  <c r="F179" i="30"/>
  <c r="F160" i="68"/>
  <c r="F160" i="69"/>
  <c r="F160" i="71"/>
  <c r="F160" i="72"/>
  <c r="F160" i="73"/>
  <c r="F160" i="74"/>
  <c r="F160" i="75"/>
  <c r="F160" i="76"/>
  <c r="F160" i="77"/>
  <c r="F160" i="78"/>
  <c r="F160" i="79"/>
  <c r="F160" i="80"/>
  <c r="F160" i="81"/>
  <c r="F160" i="82"/>
  <c r="F160" i="83"/>
  <c r="F160" i="92"/>
  <c r="F160" i="84"/>
  <c r="F160" i="93"/>
  <c r="F160" i="94"/>
  <c r="F160" i="85"/>
  <c r="F160" i="86"/>
  <c r="F160" i="87"/>
  <c r="F160" i="88"/>
  <c r="F160" i="95"/>
  <c r="F160" i="30"/>
  <c r="F132" i="68"/>
  <c r="F132" i="69"/>
  <c r="F132" i="71"/>
  <c r="F132" i="72"/>
  <c r="F132" i="73"/>
  <c r="F132" i="74"/>
  <c r="F132" i="75"/>
  <c r="F132" i="76"/>
  <c r="F132" i="77"/>
  <c r="F132" i="78"/>
  <c r="F132" i="79"/>
  <c r="F132" i="80"/>
  <c r="F132" i="81"/>
  <c r="F132" i="82"/>
  <c r="F132" i="83"/>
  <c r="F132" i="92"/>
  <c r="F132" i="84"/>
  <c r="F132" i="93"/>
  <c r="F132" i="94"/>
  <c r="F132" i="85"/>
  <c r="F132" i="86"/>
  <c r="F132" i="87"/>
  <c r="F132" i="88"/>
  <c r="F132" i="95"/>
  <c r="F132" i="30"/>
  <c r="F130" i="68"/>
  <c r="F130" i="69"/>
  <c r="F130" i="71"/>
  <c r="F130" i="72"/>
  <c r="F130" i="73"/>
  <c r="F130" i="74"/>
  <c r="F130" i="75"/>
  <c r="F130" i="76"/>
  <c r="F130" i="77"/>
  <c r="F130" i="78"/>
  <c r="F130" i="79"/>
  <c r="F130" i="80"/>
  <c r="F130" i="81"/>
  <c r="F130" i="82"/>
  <c r="F130" i="83"/>
  <c r="F130" i="92"/>
  <c r="F130" i="84"/>
  <c r="F130" i="93"/>
  <c r="F130" i="94"/>
  <c r="F130" i="85"/>
  <c r="F130" i="86"/>
  <c r="F130" i="87"/>
  <c r="F130" i="88"/>
  <c r="F130" i="95"/>
  <c r="F130" i="30"/>
  <c r="F122" i="68"/>
  <c r="F122" i="69"/>
  <c r="F122" i="71"/>
  <c r="F122" i="72"/>
  <c r="F122" i="73"/>
  <c r="F122" i="74"/>
  <c r="F122" i="75"/>
  <c r="F122" i="76"/>
  <c r="F122" i="77"/>
  <c r="F122" i="78"/>
  <c r="F126" i="78" s="1"/>
  <c r="F122" i="79"/>
  <c r="F122" i="80"/>
  <c r="F122" i="81"/>
  <c r="F122" i="82"/>
  <c r="F122" i="83"/>
  <c r="F122" i="92"/>
  <c r="F122" i="84"/>
  <c r="F122" i="93"/>
  <c r="F122" i="94"/>
  <c r="F122" i="85"/>
  <c r="F126" i="85" s="1"/>
  <c r="F122" i="86"/>
  <c r="F122" i="87"/>
  <c r="F122" i="88"/>
  <c r="F122" i="95"/>
  <c r="F122" i="30"/>
  <c r="F119" i="68"/>
  <c r="F119" i="69"/>
  <c r="F119" i="71"/>
  <c r="F119" i="72"/>
  <c r="F119" i="73"/>
  <c r="F119" i="74"/>
  <c r="F119" i="75"/>
  <c r="F119" i="76"/>
  <c r="F119" i="77"/>
  <c r="F119" i="78"/>
  <c r="F119" i="79"/>
  <c r="F119" i="80"/>
  <c r="F119" i="81"/>
  <c r="F119" i="82"/>
  <c r="F119" i="83"/>
  <c r="F119" i="92"/>
  <c r="F119" i="84"/>
  <c r="F119" i="93"/>
  <c r="F119" i="94"/>
  <c r="F119" i="85"/>
  <c r="F119" i="86"/>
  <c r="F119" i="87"/>
  <c r="F119" i="88"/>
  <c r="F119" i="95"/>
  <c r="F119" i="30"/>
  <c r="F100" i="68"/>
  <c r="F100" i="69"/>
  <c r="F100" i="71"/>
  <c r="F100" i="72"/>
  <c r="F100" i="73"/>
  <c r="F100" i="74"/>
  <c r="F100" i="75"/>
  <c r="F100" i="76"/>
  <c r="F100" i="77"/>
  <c r="F100" i="78"/>
  <c r="F100" i="79"/>
  <c r="F100" i="80"/>
  <c r="F100" i="81"/>
  <c r="F100" i="82"/>
  <c r="F100" i="83"/>
  <c r="F100" i="92"/>
  <c r="F100" i="84"/>
  <c r="F100" i="93"/>
  <c r="F100" i="94"/>
  <c r="F100" i="85"/>
  <c r="F100" i="86"/>
  <c r="F100" i="87"/>
  <c r="F100" i="88"/>
  <c r="F100" i="95"/>
  <c r="F100" i="30"/>
  <c r="F92" i="68"/>
  <c r="F92" i="69"/>
  <c r="F92" i="71"/>
  <c r="F92" i="72"/>
  <c r="F92" i="73"/>
  <c r="F92" i="74"/>
  <c r="F92" i="75"/>
  <c r="F92" i="76"/>
  <c r="F92" i="77"/>
  <c r="F92" i="78"/>
  <c r="F92" i="79"/>
  <c r="F92" i="80"/>
  <c r="F92" i="81"/>
  <c r="F92" i="82"/>
  <c r="F92" i="83"/>
  <c r="F92" i="92"/>
  <c r="F92" i="84"/>
  <c r="F92" i="93"/>
  <c r="F92" i="94"/>
  <c r="F92" i="85"/>
  <c r="F92" i="86"/>
  <c r="F92" i="87"/>
  <c r="F92" i="88"/>
  <c r="F92" i="95"/>
  <c r="F92" i="30"/>
  <c r="F85" i="68"/>
  <c r="F85" i="69"/>
  <c r="F85" i="71"/>
  <c r="F85" i="72"/>
  <c r="F85" i="73"/>
  <c r="F85" i="74"/>
  <c r="F85" i="75"/>
  <c r="F85" i="76"/>
  <c r="F85" i="77"/>
  <c r="F85" i="78"/>
  <c r="F85" i="79"/>
  <c r="F85" i="80"/>
  <c r="F85" i="81"/>
  <c r="F85" i="82"/>
  <c r="F85" i="83"/>
  <c r="F85" i="92"/>
  <c r="F85" i="84"/>
  <c r="F85" i="93"/>
  <c r="F85" i="94"/>
  <c r="F85" i="85"/>
  <c r="F85" i="86"/>
  <c r="F85" i="87"/>
  <c r="F85" i="88"/>
  <c r="F85" i="95"/>
  <c r="F85" i="30"/>
  <c r="F78" i="68"/>
  <c r="F78" i="69"/>
  <c r="F78" i="71"/>
  <c r="F78" i="72"/>
  <c r="F78" i="73"/>
  <c r="F78" i="74"/>
  <c r="F78" i="75"/>
  <c r="F78" i="76"/>
  <c r="F78" i="77"/>
  <c r="F78" i="78"/>
  <c r="F78" i="79"/>
  <c r="F78" i="80"/>
  <c r="F78" i="81"/>
  <c r="F78" i="82"/>
  <c r="F78" i="83"/>
  <c r="F78" i="92"/>
  <c r="F78" i="84"/>
  <c r="F78" i="93"/>
  <c r="F78" i="94"/>
  <c r="F78" i="85"/>
  <c r="F78" i="86"/>
  <c r="F78" i="87"/>
  <c r="F78" i="88"/>
  <c r="F78" i="95"/>
  <c r="F78" i="30"/>
  <c r="F71" i="68"/>
  <c r="F71" i="69"/>
  <c r="F71" i="71"/>
  <c r="F71" i="72"/>
  <c r="F71" i="73"/>
  <c r="F71" i="74"/>
  <c r="F71" i="75"/>
  <c r="F71" i="76"/>
  <c r="F71" i="77"/>
  <c r="F71" i="78"/>
  <c r="F71" i="79"/>
  <c r="F71" i="80"/>
  <c r="F71" i="81"/>
  <c r="F71" i="82"/>
  <c r="F71" i="83"/>
  <c r="F71" i="92"/>
  <c r="F71" i="84"/>
  <c r="F71" i="93"/>
  <c r="F71" i="94"/>
  <c r="F71" i="85"/>
  <c r="F71" i="86"/>
  <c r="F71" i="87"/>
  <c r="F71" i="88"/>
  <c r="F71" i="95"/>
  <c r="F71" i="30"/>
  <c r="F59" i="68"/>
  <c r="F59" i="69"/>
  <c r="F59" i="71"/>
  <c r="F59" i="72"/>
  <c r="F59" i="73"/>
  <c r="F59" i="74"/>
  <c r="F59" i="75"/>
  <c r="F59" i="76"/>
  <c r="F59" i="77"/>
  <c r="F59" i="78"/>
  <c r="F59" i="79"/>
  <c r="F59" i="80"/>
  <c r="F59" i="81"/>
  <c r="F59" i="82"/>
  <c r="F59" i="83"/>
  <c r="F59" i="92"/>
  <c r="F59" i="84"/>
  <c r="F59" i="93"/>
  <c r="F59" i="94"/>
  <c r="F59" i="85"/>
  <c r="F59" i="86"/>
  <c r="F59" i="87"/>
  <c r="F59" i="88"/>
  <c r="F59" i="95"/>
  <c r="F59" i="30"/>
  <c r="F56" i="68"/>
  <c r="F56" i="69"/>
  <c r="F56" i="71"/>
  <c r="F56" i="72"/>
  <c r="F56" i="73"/>
  <c r="F56" i="74"/>
  <c r="F56" i="75"/>
  <c r="F56" i="76"/>
  <c r="F56" i="77"/>
  <c r="F56" i="78"/>
  <c r="F56" i="79"/>
  <c r="F56" i="80"/>
  <c r="F56" i="81"/>
  <c r="F56" i="82"/>
  <c r="F56" i="83"/>
  <c r="F56" i="92"/>
  <c r="F56" i="84"/>
  <c r="F56" i="93"/>
  <c r="F56" i="94"/>
  <c r="F56" i="85"/>
  <c r="F56" i="86"/>
  <c r="F56" i="87"/>
  <c r="F56" i="88"/>
  <c r="F56" i="95"/>
  <c r="F56" i="30"/>
  <c r="F53" i="68"/>
  <c r="F53" i="69"/>
  <c r="F53" i="71"/>
  <c r="F53" i="72"/>
  <c r="F53" i="73"/>
  <c r="F53" i="74"/>
  <c r="F53" i="75"/>
  <c r="F53" i="76"/>
  <c r="F53" i="77"/>
  <c r="F53" i="78"/>
  <c r="F53" i="79"/>
  <c r="F53" i="80"/>
  <c r="F53" i="81"/>
  <c r="F53" i="82"/>
  <c r="F53" i="83"/>
  <c r="F53" i="92"/>
  <c r="F53" i="84"/>
  <c r="F53" i="93"/>
  <c r="F53" i="94"/>
  <c r="F53" i="85"/>
  <c r="F53" i="86"/>
  <c r="F53" i="87"/>
  <c r="F53" i="88"/>
  <c r="F53" i="95"/>
  <c r="F53" i="30"/>
  <c r="F41" i="68"/>
  <c r="F41" i="69"/>
  <c r="F41" i="71"/>
  <c r="F41" i="72"/>
  <c r="F41" i="73"/>
  <c r="F41" i="74"/>
  <c r="F42" i="74" s="1"/>
  <c r="F41" i="75"/>
  <c r="F42" i="75" s="1"/>
  <c r="F41" i="76"/>
  <c r="F41" i="77"/>
  <c r="F41" i="78"/>
  <c r="F41" i="79"/>
  <c r="F41" i="80"/>
  <c r="F41" i="81"/>
  <c r="F41" i="82"/>
  <c r="F41" i="83"/>
  <c r="F42" i="83" s="1"/>
  <c r="F41" i="92"/>
  <c r="F41" i="84"/>
  <c r="F41" i="93"/>
  <c r="F41" i="94"/>
  <c r="F41" i="85"/>
  <c r="F41" i="86"/>
  <c r="F41" i="87"/>
  <c r="F41" i="88"/>
  <c r="F42" i="88" s="1"/>
  <c r="F41" i="95"/>
  <c r="F41" i="30"/>
  <c r="F34" i="68"/>
  <c r="F34" i="69"/>
  <c r="F34" i="71"/>
  <c r="F34" i="72"/>
  <c r="F34" i="73"/>
  <c r="F34" i="74"/>
  <c r="F34" i="75"/>
  <c r="F34" i="76"/>
  <c r="F34" i="77"/>
  <c r="F34" i="78"/>
  <c r="F34" i="79"/>
  <c r="F34" i="80"/>
  <c r="F34" i="81"/>
  <c r="F34" i="82"/>
  <c r="F34" i="83"/>
  <c r="F34" i="92"/>
  <c r="F34" i="84"/>
  <c r="F34" i="93"/>
  <c r="F34" i="94"/>
  <c r="F34" i="85"/>
  <c r="F34" i="86"/>
  <c r="F34" i="87"/>
  <c r="F42" i="87" s="1"/>
  <c r="F34" i="88"/>
  <c r="F34" i="95"/>
  <c r="F34" i="30"/>
  <c r="F28" i="68"/>
  <c r="F28" i="69"/>
  <c r="F28" i="71"/>
  <c r="F28" i="72"/>
  <c r="F28" i="73"/>
  <c r="F28" i="74"/>
  <c r="F28" i="75"/>
  <c r="F28" i="76"/>
  <c r="F28" i="77"/>
  <c r="F28" i="78"/>
  <c r="F28" i="79"/>
  <c r="F42" i="79" s="1"/>
  <c r="F28" i="80"/>
  <c r="F28" i="81"/>
  <c r="F28" i="82"/>
  <c r="F28" i="83"/>
  <c r="F28" i="92"/>
  <c r="F28" i="84"/>
  <c r="F28" i="93"/>
  <c r="F28" i="94"/>
  <c r="F28" i="85"/>
  <c r="F28" i="86"/>
  <c r="F28" i="87"/>
  <c r="F28" i="88"/>
  <c r="F28" i="95"/>
  <c r="F28" i="30"/>
  <c r="F22" i="68"/>
  <c r="F22" i="69"/>
  <c r="F22" i="71"/>
  <c r="F22" i="72"/>
  <c r="F22" i="73"/>
  <c r="F22" i="74"/>
  <c r="F22" i="75"/>
  <c r="F22" i="76"/>
  <c r="F22" i="77"/>
  <c r="F22" i="78"/>
  <c r="F22" i="79"/>
  <c r="F22" i="80"/>
  <c r="F22" i="81"/>
  <c r="F22" i="82"/>
  <c r="F42" i="82" s="1"/>
  <c r="F22" i="83"/>
  <c r="F22" i="92"/>
  <c r="F22" i="84"/>
  <c r="F22" i="93"/>
  <c r="F22" i="94"/>
  <c r="F22" i="85"/>
  <c r="F22" i="86"/>
  <c r="F22" i="87"/>
  <c r="F22" i="88"/>
  <c r="F22" i="95"/>
  <c r="F22" i="30"/>
  <c r="F20" i="68"/>
  <c r="F20" i="69"/>
  <c r="F20" i="71"/>
  <c r="F20" i="72"/>
  <c r="F20" i="73"/>
  <c r="F20" i="74"/>
  <c r="F20" i="75"/>
  <c r="F20" i="76"/>
  <c r="F20" i="77"/>
  <c r="F20" i="78"/>
  <c r="F20" i="79"/>
  <c r="F20" i="80"/>
  <c r="F20" i="81"/>
  <c r="F20" i="82"/>
  <c r="F20" i="83"/>
  <c r="F20" i="92"/>
  <c r="F20" i="84"/>
  <c r="F20" i="93"/>
  <c r="F20" i="94"/>
  <c r="F20" i="85"/>
  <c r="F20" i="86"/>
  <c r="F20" i="87"/>
  <c r="F20" i="88"/>
  <c r="F20" i="95"/>
  <c r="F20" i="30"/>
  <c r="F9" i="68"/>
  <c r="F9" i="69"/>
  <c r="F9" i="71"/>
  <c r="F9" i="72"/>
  <c r="F9" i="73"/>
  <c r="F9" i="74"/>
  <c r="F9" i="75"/>
  <c r="F9" i="76"/>
  <c r="F9" i="77"/>
  <c r="F9" i="78"/>
  <c r="F9" i="79"/>
  <c r="F9" i="80"/>
  <c r="F9" i="81"/>
  <c r="F9" i="82"/>
  <c r="F9" i="83"/>
  <c r="F9" i="92"/>
  <c r="F9" i="84"/>
  <c r="F9" i="93"/>
  <c r="F9" i="94"/>
  <c r="F9" i="85"/>
  <c r="F9" i="86"/>
  <c r="F9" i="87"/>
  <c r="F9" i="88"/>
  <c r="F9" i="95"/>
  <c r="F9" i="30"/>
  <c r="F6" i="68"/>
  <c r="F6" i="69"/>
  <c r="F6" i="71"/>
  <c r="F6" i="72"/>
  <c r="F6" i="73"/>
  <c r="F6" i="74"/>
  <c r="F6" i="75"/>
  <c r="F6" i="76"/>
  <c r="F6" i="77"/>
  <c r="F6" i="78"/>
  <c r="F6" i="79"/>
  <c r="F6" i="80"/>
  <c r="F6" i="81"/>
  <c r="F6" i="82"/>
  <c r="F6" i="83"/>
  <c r="F6" i="92"/>
  <c r="F6" i="84"/>
  <c r="F6" i="93"/>
  <c r="F6" i="94"/>
  <c r="F6" i="85"/>
  <c r="F6" i="86"/>
  <c r="F6" i="87"/>
  <c r="F6" i="88"/>
  <c r="F6" i="95"/>
  <c r="F6" i="30"/>
  <c r="J4" i="68"/>
  <c r="J5" i="68"/>
  <c r="J8" i="68"/>
  <c r="J9" i="68" s="1"/>
  <c r="J10" i="68"/>
  <c r="J11" i="68"/>
  <c r="J12" i="68"/>
  <c r="J13" i="68"/>
  <c r="J14" i="68"/>
  <c r="J15" i="68"/>
  <c r="J16" i="68"/>
  <c r="J17" i="68"/>
  <c r="J18" i="68"/>
  <c r="J19" i="68"/>
  <c r="J21" i="68"/>
  <c r="J22" i="68" s="1"/>
  <c r="J23" i="68"/>
  <c r="J24" i="68"/>
  <c r="J25" i="68"/>
  <c r="J26" i="68"/>
  <c r="J27" i="68"/>
  <c r="J29" i="68"/>
  <c r="J30" i="68"/>
  <c r="J31" i="68"/>
  <c r="J32" i="68"/>
  <c r="J33" i="68"/>
  <c r="J35" i="68"/>
  <c r="J36" i="68"/>
  <c r="J37" i="68"/>
  <c r="J38" i="68"/>
  <c r="J39" i="68"/>
  <c r="J40" i="68"/>
  <c r="J44" i="68"/>
  <c r="J45" i="68"/>
  <c r="J46" i="68"/>
  <c r="J47" i="68"/>
  <c r="J48" i="68"/>
  <c r="J49" i="68"/>
  <c r="J50" i="68"/>
  <c r="J51" i="68"/>
  <c r="J52" i="68"/>
  <c r="J54" i="68"/>
  <c r="J55" i="68"/>
  <c r="J57" i="68"/>
  <c r="J58" i="68"/>
  <c r="J61" i="68"/>
  <c r="J62" i="68"/>
  <c r="J63" i="68"/>
  <c r="J64" i="68"/>
  <c r="J65" i="68"/>
  <c r="J66" i="68"/>
  <c r="J67" i="68"/>
  <c r="J68" i="68"/>
  <c r="J69" i="68"/>
  <c r="J70" i="68"/>
  <c r="J72" i="68"/>
  <c r="J73" i="68"/>
  <c r="J74" i="68"/>
  <c r="J75" i="68"/>
  <c r="J76" i="68"/>
  <c r="J77" i="68"/>
  <c r="J79" i="68"/>
  <c r="J80" i="68"/>
  <c r="J81" i="68"/>
  <c r="J82" i="68"/>
  <c r="J83" i="68"/>
  <c r="J84" i="68"/>
  <c r="J85" i="68"/>
  <c r="J86" i="68"/>
  <c r="J87" i="68"/>
  <c r="J88" i="68"/>
  <c r="J89" i="68"/>
  <c r="J90" i="68"/>
  <c r="J91" i="68"/>
  <c r="J93" i="68"/>
  <c r="J94" i="68"/>
  <c r="J95" i="68"/>
  <c r="J96" i="68"/>
  <c r="J97" i="68"/>
  <c r="J98" i="68"/>
  <c r="J99" i="68"/>
  <c r="J101" i="68"/>
  <c r="J102" i="68"/>
  <c r="J103" i="68"/>
  <c r="J104" i="68"/>
  <c r="J105" i="68"/>
  <c r="J106" i="68"/>
  <c r="J107" i="68"/>
  <c r="J109" i="68"/>
  <c r="J110" i="68"/>
  <c r="J111" i="68"/>
  <c r="J112" i="68"/>
  <c r="J113" i="68"/>
  <c r="J114" i="68"/>
  <c r="J115" i="68"/>
  <c r="J116" i="68"/>
  <c r="J117" i="68"/>
  <c r="J118" i="68"/>
  <c r="J120" i="68"/>
  <c r="J121" i="68"/>
  <c r="J123" i="68"/>
  <c r="J124" i="68"/>
  <c r="J125" i="68"/>
  <c r="J129" i="68"/>
  <c r="J130" i="68" s="1"/>
  <c r="J131" i="68"/>
  <c r="J132" i="68" s="1"/>
  <c r="J136" i="68"/>
  <c r="J137" i="68"/>
  <c r="J138" i="68"/>
  <c r="J139" i="68"/>
  <c r="J140" i="68"/>
  <c r="J141" i="68"/>
  <c r="J142" i="68"/>
  <c r="J143" i="68"/>
  <c r="J144" i="68"/>
  <c r="J145" i="68"/>
  <c r="J146" i="68"/>
  <c r="J147" i="68"/>
  <c r="J148" i="68"/>
  <c r="J149" i="68"/>
  <c r="J150" i="68"/>
  <c r="J151" i="68"/>
  <c r="J152" i="68"/>
  <c r="J153" i="68"/>
  <c r="J154" i="68"/>
  <c r="J155" i="68"/>
  <c r="J156" i="68"/>
  <c r="J157" i="68"/>
  <c r="J158" i="68"/>
  <c r="J159" i="68"/>
  <c r="J162" i="68"/>
  <c r="J163" i="68"/>
  <c r="J164" i="68"/>
  <c r="J165" i="68"/>
  <c r="J166" i="68"/>
  <c r="J167" i="68"/>
  <c r="J168" i="68"/>
  <c r="J169" i="68"/>
  <c r="J170" i="68"/>
  <c r="J171" i="68"/>
  <c r="J172" i="68"/>
  <c r="J173" i="68"/>
  <c r="J174" i="68"/>
  <c r="J175" i="68"/>
  <c r="J176" i="68"/>
  <c r="J177" i="68"/>
  <c r="J178" i="68"/>
  <c r="J181" i="68"/>
  <c r="J182" i="68"/>
  <c r="J4" i="69"/>
  <c r="J5" i="69"/>
  <c r="J8" i="69"/>
  <c r="J9" i="69" s="1"/>
  <c r="J10" i="69"/>
  <c r="J11" i="69"/>
  <c r="J12" i="69"/>
  <c r="J13" i="69"/>
  <c r="J14" i="69"/>
  <c r="J15" i="69"/>
  <c r="J16" i="69"/>
  <c r="J17" i="69"/>
  <c r="J18" i="69"/>
  <c r="J19" i="69"/>
  <c r="J21" i="69"/>
  <c r="J22" i="69" s="1"/>
  <c r="J23" i="69"/>
  <c r="J24" i="69"/>
  <c r="J25" i="69"/>
  <c r="J26" i="69"/>
  <c r="J27" i="69"/>
  <c r="J29" i="69"/>
  <c r="J30" i="69"/>
  <c r="J31" i="69"/>
  <c r="J32" i="69"/>
  <c r="J33" i="69"/>
  <c r="J35" i="69"/>
  <c r="J36" i="69"/>
  <c r="J37" i="69"/>
  <c r="J38" i="69"/>
  <c r="J39" i="69"/>
  <c r="J40" i="69"/>
  <c r="J44" i="69"/>
  <c r="J45" i="69"/>
  <c r="J46" i="69"/>
  <c r="J47" i="69"/>
  <c r="J48" i="69"/>
  <c r="J49" i="69"/>
  <c r="J50" i="69"/>
  <c r="J51" i="69"/>
  <c r="J52" i="69"/>
  <c r="J54" i="69"/>
  <c r="J55" i="69"/>
  <c r="J57" i="69"/>
  <c r="J58" i="69"/>
  <c r="J61" i="69"/>
  <c r="J62" i="69"/>
  <c r="J63" i="69"/>
  <c r="J64" i="69"/>
  <c r="J65" i="69"/>
  <c r="J66" i="69"/>
  <c r="J67" i="69"/>
  <c r="J68" i="69"/>
  <c r="J69" i="69"/>
  <c r="J70" i="69"/>
  <c r="J72" i="69"/>
  <c r="J73" i="69"/>
  <c r="J74" i="69"/>
  <c r="J75" i="69"/>
  <c r="J76" i="69"/>
  <c r="J77" i="69"/>
  <c r="J79" i="69"/>
  <c r="J80" i="69"/>
  <c r="J81" i="69"/>
  <c r="J82" i="69"/>
  <c r="J83" i="69"/>
  <c r="J84" i="69"/>
  <c r="J85" i="69"/>
  <c r="J86" i="69"/>
  <c r="J87" i="69"/>
  <c r="J88" i="69"/>
  <c r="J89" i="69"/>
  <c r="J90" i="69"/>
  <c r="J91" i="69"/>
  <c r="J93" i="69"/>
  <c r="J94" i="69"/>
  <c r="J95" i="69"/>
  <c r="J96" i="69"/>
  <c r="J97" i="69"/>
  <c r="J98" i="69"/>
  <c r="J99" i="69"/>
  <c r="J101" i="69"/>
  <c r="J102" i="69"/>
  <c r="J103" i="69"/>
  <c r="J104" i="69"/>
  <c r="J105" i="69"/>
  <c r="J106" i="69"/>
  <c r="J107" i="69"/>
  <c r="J109" i="69"/>
  <c r="J110" i="69"/>
  <c r="J111" i="69"/>
  <c r="J112" i="69"/>
  <c r="J113" i="69"/>
  <c r="J114" i="69"/>
  <c r="J115" i="69"/>
  <c r="J116" i="69"/>
  <c r="J117" i="69"/>
  <c r="J118" i="69"/>
  <c r="J120" i="69"/>
  <c r="J121" i="69"/>
  <c r="J123" i="69"/>
  <c r="J124" i="69"/>
  <c r="J125" i="69"/>
  <c r="J129" i="69"/>
  <c r="J130" i="69" s="1"/>
  <c r="J131" i="69"/>
  <c r="J132" i="69" s="1"/>
  <c r="J136" i="69"/>
  <c r="J137" i="69"/>
  <c r="J138" i="69"/>
  <c r="J139" i="69"/>
  <c r="J140" i="69"/>
  <c r="J141" i="69"/>
  <c r="J142" i="69"/>
  <c r="J143" i="69"/>
  <c r="J144" i="69"/>
  <c r="J145" i="69"/>
  <c r="J146" i="69"/>
  <c r="J147" i="69"/>
  <c r="J148" i="69"/>
  <c r="J149" i="69"/>
  <c r="J150" i="69"/>
  <c r="J151" i="69"/>
  <c r="J152" i="69"/>
  <c r="J153" i="69"/>
  <c r="J154" i="69"/>
  <c r="J155" i="69"/>
  <c r="J156" i="69"/>
  <c r="J157" i="69"/>
  <c r="J158" i="69"/>
  <c r="J159" i="69"/>
  <c r="J162" i="69"/>
  <c r="J163" i="69"/>
  <c r="J164" i="69"/>
  <c r="J165" i="69"/>
  <c r="J166" i="69"/>
  <c r="J167" i="69"/>
  <c r="J168" i="69"/>
  <c r="J169" i="69"/>
  <c r="J170" i="69"/>
  <c r="J171" i="69"/>
  <c r="J172" i="69"/>
  <c r="J173" i="69"/>
  <c r="J174" i="69"/>
  <c r="J175" i="69"/>
  <c r="J176" i="69"/>
  <c r="J177" i="69"/>
  <c r="J178" i="69"/>
  <c r="J181" i="69"/>
  <c r="J182" i="69"/>
  <c r="J4" i="71"/>
  <c r="J5" i="71"/>
  <c r="J8" i="71"/>
  <c r="J9" i="71" s="1"/>
  <c r="J10" i="71"/>
  <c r="J11" i="71"/>
  <c r="J12" i="71"/>
  <c r="J13" i="71"/>
  <c r="J14" i="71"/>
  <c r="J15" i="71"/>
  <c r="J16" i="71"/>
  <c r="J17" i="71"/>
  <c r="J18" i="71"/>
  <c r="J19" i="71"/>
  <c r="J21" i="71"/>
  <c r="J22" i="71" s="1"/>
  <c r="J23" i="71"/>
  <c r="J24" i="71"/>
  <c r="J25" i="71"/>
  <c r="J26" i="71"/>
  <c r="J27" i="71"/>
  <c r="J29" i="71"/>
  <c r="J30" i="71"/>
  <c r="J31" i="71"/>
  <c r="J32" i="71"/>
  <c r="J33" i="71"/>
  <c r="J35" i="71"/>
  <c r="J36" i="71"/>
  <c r="J37" i="71"/>
  <c r="J38" i="71"/>
  <c r="J39" i="71"/>
  <c r="J40" i="71"/>
  <c r="J44" i="71"/>
  <c r="J45" i="71"/>
  <c r="J46" i="71"/>
  <c r="J47" i="71"/>
  <c r="J48" i="71"/>
  <c r="J49" i="71"/>
  <c r="J50" i="71"/>
  <c r="J51" i="71"/>
  <c r="J52" i="71"/>
  <c r="J54" i="71"/>
  <c r="J55" i="71"/>
  <c r="J57" i="71"/>
  <c r="J58" i="71"/>
  <c r="J61" i="71"/>
  <c r="J62" i="71"/>
  <c r="J63" i="71"/>
  <c r="J64" i="71"/>
  <c r="J65" i="71"/>
  <c r="J66" i="71"/>
  <c r="J67" i="71"/>
  <c r="J68" i="71"/>
  <c r="J69" i="71"/>
  <c r="J70" i="71"/>
  <c r="J72" i="71"/>
  <c r="J73" i="71"/>
  <c r="J74" i="71"/>
  <c r="J75" i="71"/>
  <c r="J76" i="71"/>
  <c r="J77" i="71"/>
  <c r="J79" i="71"/>
  <c r="J80" i="71"/>
  <c r="J81" i="71"/>
  <c r="J82" i="71"/>
  <c r="J83" i="71"/>
  <c r="J84" i="71"/>
  <c r="J85" i="71"/>
  <c r="J86" i="71"/>
  <c r="J87" i="71"/>
  <c r="J88" i="71"/>
  <c r="J89" i="71"/>
  <c r="J90" i="71"/>
  <c r="J91" i="71"/>
  <c r="J93" i="71"/>
  <c r="J94" i="71"/>
  <c r="J95" i="71"/>
  <c r="J96" i="71"/>
  <c r="J97" i="71"/>
  <c r="J98" i="71"/>
  <c r="J99" i="71"/>
  <c r="J101" i="71"/>
  <c r="J102" i="71"/>
  <c r="J103" i="71"/>
  <c r="J104" i="71"/>
  <c r="J105" i="71"/>
  <c r="J106" i="71"/>
  <c r="J107" i="71"/>
  <c r="J109" i="71"/>
  <c r="J110" i="71"/>
  <c r="J111" i="71"/>
  <c r="J112" i="71"/>
  <c r="J113" i="71"/>
  <c r="J114" i="71"/>
  <c r="J115" i="71"/>
  <c r="J116" i="71"/>
  <c r="J117" i="71"/>
  <c r="J118" i="71"/>
  <c r="J120" i="71"/>
  <c r="J121" i="71"/>
  <c r="J123" i="71"/>
  <c r="J124" i="71"/>
  <c r="J125" i="71"/>
  <c r="J129" i="71"/>
  <c r="J130" i="71" s="1"/>
  <c r="J131" i="71"/>
  <c r="J132" i="71" s="1"/>
  <c r="J136" i="71"/>
  <c r="J137" i="71"/>
  <c r="J138" i="71"/>
  <c r="J139" i="71"/>
  <c r="J140" i="71"/>
  <c r="J141" i="71"/>
  <c r="J142" i="71"/>
  <c r="J143" i="71"/>
  <c r="J144" i="71"/>
  <c r="J145" i="71"/>
  <c r="J146" i="71"/>
  <c r="J147" i="71"/>
  <c r="J148" i="71"/>
  <c r="J149" i="71"/>
  <c r="J150" i="71"/>
  <c r="J151" i="71"/>
  <c r="J152" i="71"/>
  <c r="J153" i="71"/>
  <c r="J154" i="71"/>
  <c r="J155" i="71"/>
  <c r="J156" i="71"/>
  <c r="J157" i="71"/>
  <c r="J158" i="71"/>
  <c r="J159" i="71"/>
  <c r="J162" i="71"/>
  <c r="J163" i="71"/>
  <c r="J164" i="71"/>
  <c r="J165" i="71"/>
  <c r="J166" i="71"/>
  <c r="J167" i="71"/>
  <c r="J168" i="71"/>
  <c r="J169" i="71"/>
  <c r="J170" i="71"/>
  <c r="J171" i="71"/>
  <c r="J172" i="71"/>
  <c r="J173" i="71"/>
  <c r="J174" i="71"/>
  <c r="J175" i="71"/>
  <c r="J176" i="71"/>
  <c r="J177" i="71"/>
  <c r="J178" i="71"/>
  <c r="J181" i="71"/>
  <c r="J182" i="71"/>
  <c r="J4" i="72"/>
  <c r="J5" i="72"/>
  <c r="J8" i="72"/>
  <c r="J9" i="72" s="1"/>
  <c r="J10" i="72"/>
  <c r="J11" i="72"/>
  <c r="J12" i="72"/>
  <c r="J13" i="72"/>
  <c r="J14" i="72"/>
  <c r="J15" i="72"/>
  <c r="J16" i="72"/>
  <c r="J17" i="72"/>
  <c r="J18" i="72"/>
  <c r="J19" i="72"/>
  <c r="J21" i="72"/>
  <c r="J22" i="72" s="1"/>
  <c r="J23" i="72"/>
  <c r="J24" i="72"/>
  <c r="J25" i="72"/>
  <c r="J26" i="72"/>
  <c r="J27" i="72"/>
  <c r="J29" i="72"/>
  <c r="J30" i="72"/>
  <c r="J31" i="72"/>
  <c r="J32" i="72"/>
  <c r="J33" i="72"/>
  <c r="J35" i="72"/>
  <c r="J36" i="72"/>
  <c r="J37" i="72"/>
  <c r="J38" i="72"/>
  <c r="J39" i="72"/>
  <c r="J40" i="72"/>
  <c r="J44" i="72"/>
  <c r="J45" i="72"/>
  <c r="J46" i="72"/>
  <c r="J47" i="72"/>
  <c r="J48" i="72"/>
  <c r="J49" i="72"/>
  <c r="J50" i="72"/>
  <c r="J51" i="72"/>
  <c r="J52" i="72"/>
  <c r="J54" i="72"/>
  <c r="J55" i="72"/>
  <c r="J57" i="72"/>
  <c r="J58" i="72"/>
  <c r="J61" i="72"/>
  <c r="J62" i="72"/>
  <c r="J63" i="72"/>
  <c r="J64" i="72"/>
  <c r="J65" i="72"/>
  <c r="J66" i="72"/>
  <c r="J67" i="72"/>
  <c r="J68" i="72"/>
  <c r="J69" i="72"/>
  <c r="J70" i="72"/>
  <c r="J72" i="72"/>
  <c r="J73" i="72"/>
  <c r="J74" i="72"/>
  <c r="J75" i="72"/>
  <c r="J76" i="72"/>
  <c r="J77" i="72"/>
  <c r="J79" i="72"/>
  <c r="J80" i="72"/>
  <c r="J81" i="72"/>
  <c r="J82" i="72"/>
  <c r="J83" i="72"/>
  <c r="J84" i="72"/>
  <c r="J85" i="72"/>
  <c r="J86" i="72"/>
  <c r="J87" i="72"/>
  <c r="J88" i="72"/>
  <c r="J89" i="72"/>
  <c r="J90" i="72"/>
  <c r="J91" i="72"/>
  <c r="J93" i="72"/>
  <c r="J94" i="72"/>
  <c r="J95" i="72"/>
  <c r="J96" i="72"/>
  <c r="J97" i="72"/>
  <c r="J98" i="72"/>
  <c r="J99" i="72"/>
  <c r="J101" i="72"/>
  <c r="J102" i="72"/>
  <c r="J103" i="72"/>
  <c r="J104" i="72"/>
  <c r="J105" i="72"/>
  <c r="J106" i="72"/>
  <c r="J107" i="72"/>
  <c r="J109" i="72"/>
  <c r="J110" i="72"/>
  <c r="J111" i="72"/>
  <c r="J112" i="72"/>
  <c r="J113" i="72"/>
  <c r="J114" i="72"/>
  <c r="J115" i="72"/>
  <c r="J116" i="72"/>
  <c r="J117" i="72"/>
  <c r="J118" i="72"/>
  <c r="J120" i="72"/>
  <c r="J121" i="72"/>
  <c r="J123" i="72"/>
  <c r="J124" i="72"/>
  <c r="J125" i="72"/>
  <c r="J129" i="72"/>
  <c r="J130" i="72" s="1"/>
  <c r="J131" i="72"/>
  <c r="J132" i="72" s="1"/>
  <c r="J136" i="72"/>
  <c r="J137" i="72"/>
  <c r="J138" i="72"/>
  <c r="J139" i="72"/>
  <c r="J140" i="72"/>
  <c r="J141" i="72"/>
  <c r="J142" i="72"/>
  <c r="J143" i="72"/>
  <c r="J144" i="72"/>
  <c r="J145" i="72"/>
  <c r="J146" i="72"/>
  <c r="J147" i="72"/>
  <c r="J148" i="72"/>
  <c r="J149" i="72"/>
  <c r="J150" i="72"/>
  <c r="J151" i="72"/>
  <c r="J152" i="72"/>
  <c r="J153" i="72"/>
  <c r="J154" i="72"/>
  <c r="J155" i="72"/>
  <c r="J156" i="72"/>
  <c r="J157" i="72"/>
  <c r="J158" i="72"/>
  <c r="J159" i="72"/>
  <c r="J162" i="72"/>
  <c r="J163" i="72"/>
  <c r="J164" i="72"/>
  <c r="J165" i="72"/>
  <c r="J166" i="72"/>
  <c r="J167" i="72"/>
  <c r="J168" i="72"/>
  <c r="J169" i="72"/>
  <c r="J170" i="72"/>
  <c r="J171" i="72"/>
  <c r="J172" i="72"/>
  <c r="J173" i="72"/>
  <c r="J174" i="72"/>
  <c r="J175" i="72"/>
  <c r="J176" i="72"/>
  <c r="J177" i="72"/>
  <c r="J178" i="72"/>
  <c r="J181" i="72"/>
  <c r="J182" i="72"/>
  <c r="J4" i="73"/>
  <c r="J5" i="73"/>
  <c r="J8" i="73"/>
  <c r="J9" i="73" s="1"/>
  <c r="J10" i="73"/>
  <c r="J11" i="73"/>
  <c r="J12" i="73"/>
  <c r="J13" i="73"/>
  <c r="J14" i="73"/>
  <c r="J15" i="73"/>
  <c r="J16" i="73"/>
  <c r="J17" i="73"/>
  <c r="J18" i="73"/>
  <c r="J19" i="73"/>
  <c r="J21" i="73"/>
  <c r="J22" i="73" s="1"/>
  <c r="J23" i="73"/>
  <c r="J24" i="73"/>
  <c r="J25" i="73"/>
  <c r="J26" i="73"/>
  <c r="J27" i="73"/>
  <c r="J29" i="73"/>
  <c r="J30" i="73"/>
  <c r="J31" i="73"/>
  <c r="J32" i="73"/>
  <c r="J33" i="73"/>
  <c r="J35" i="73"/>
  <c r="J36" i="73"/>
  <c r="J37" i="73"/>
  <c r="J38" i="73"/>
  <c r="J39" i="73"/>
  <c r="J40" i="73"/>
  <c r="J44" i="73"/>
  <c r="J45" i="73"/>
  <c r="J46" i="73"/>
  <c r="J47" i="73"/>
  <c r="J48" i="73"/>
  <c r="J49" i="73"/>
  <c r="J50" i="73"/>
  <c r="J51" i="73"/>
  <c r="J52" i="73"/>
  <c r="J54" i="73"/>
  <c r="J55" i="73"/>
  <c r="J57" i="73"/>
  <c r="J58" i="73"/>
  <c r="J61" i="73"/>
  <c r="J62" i="73"/>
  <c r="J63" i="73"/>
  <c r="J64" i="73"/>
  <c r="J65" i="73"/>
  <c r="J66" i="73"/>
  <c r="J67" i="73"/>
  <c r="J68" i="73"/>
  <c r="J69" i="73"/>
  <c r="J70" i="73"/>
  <c r="J72" i="73"/>
  <c r="J73" i="73"/>
  <c r="J74" i="73"/>
  <c r="J75" i="73"/>
  <c r="J76" i="73"/>
  <c r="J77" i="73"/>
  <c r="J79" i="73"/>
  <c r="J80" i="73"/>
  <c r="J81" i="73"/>
  <c r="J82" i="73"/>
  <c r="J83" i="73"/>
  <c r="J84" i="73"/>
  <c r="J85" i="73"/>
  <c r="J86" i="73"/>
  <c r="J87" i="73"/>
  <c r="J88" i="73"/>
  <c r="J89" i="73"/>
  <c r="J90" i="73"/>
  <c r="J91" i="73"/>
  <c r="J93" i="73"/>
  <c r="J94" i="73"/>
  <c r="J95" i="73"/>
  <c r="J96" i="73"/>
  <c r="J97" i="73"/>
  <c r="J98" i="73"/>
  <c r="J99" i="73"/>
  <c r="J101" i="73"/>
  <c r="J102" i="73"/>
  <c r="J103" i="73"/>
  <c r="J104" i="73"/>
  <c r="J105" i="73"/>
  <c r="J106" i="73"/>
  <c r="J107" i="73"/>
  <c r="J109" i="73"/>
  <c r="J110" i="73"/>
  <c r="J111" i="73"/>
  <c r="J112" i="73"/>
  <c r="J113" i="73"/>
  <c r="J114" i="73"/>
  <c r="J115" i="73"/>
  <c r="J116" i="73"/>
  <c r="J117" i="73"/>
  <c r="J118" i="73"/>
  <c r="J120" i="73"/>
  <c r="J121" i="73"/>
  <c r="J123" i="73"/>
  <c r="J124" i="73"/>
  <c r="J125" i="73"/>
  <c r="J129" i="73"/>
  <c r="J130" i="73" s="1"/>
  <c r="J131" i="73"/>
  <c r="J132" i="73" s="1"/>
  <c r="J136" i="73"/>
  <c r="J137" i="73"/>
  <c r="J138" i="73"/>
  <c r="J139" i="73"/>
  <c r="J140" i="73"/>
  <c r="J141" i="73"/>
  <c r="J142" i="73"/>
  <c r="J143" i="73"/>
  <c r="J144" i="73"/>
  <c r="J145" i="73"/>
  <c r="J146" i="73"/>
  <c r="J147" i="73"/>
  <c r="J148" i="73"/>
  <c r="J149" i="73"/>
  <c r="J150" i="73"/>
  <c r="J151" i="73"/>
  <c r="J152" i="73"/>
  <c r="J153" i="73"/>
  <c r="J154" i="73"/>
  <c r="J155" i="73"/>
  <c r="J156" i="73"/>
  <c r="J157" i="73"/>
  <c r="J158" i="73"/>
  <c r="J159" i="73"/>
  <c r="J162" i="73"/>
  <c r="J163" i="73"/>
  <c r="J164" i="73"/>
  <c r="J165" i="73"/>
  <c r="J166" i="73"/>
  <c r="J167" i="73"/>
  <c r="J168" i="73"/>
  <c r="J169" i="73"/>
  <c r="J170" i="73"/>
  <c r="J171" i="73"/>
  <c r="J172" i="73"/>
  <c r="J173" i="73"/>
  <c r="J174" i="73"/>
  <c r="J175" i="73"/>
  <c r="J176" i="73"/>
  <c r="J177" i="73"/>
  <c r="J178" i="73"/>
  <c r="J181" i="73"/>
  <c r="J182" i="73"/>
  <c r="J4" i="74"/>
  <c r="J5" i="74"/>
  <c r="J8" i="74"/>
  <c r="J9" i="74" s="1"/>
  <c r="J10" i="74"/>
  <c r="J11" i="74"/>
  <c r="J12" i="74"/>
  <c r="J13" i="74"/>
  <c r="J14" i="74"/>
  <c r="J15" i="74"/>
  <c r="J16" i="74"/>
  <c r="J17" i="74"/>
  <c r="J18" i="74"/>
  <c r="J19" i="74"/>
  <c r="J21" i="74"/>
  <c r="J22" i="74" s="1"/>
  <c r="J23" i="74"/>
  <c r="J24" i="74"/>
  <c r="J25" i="74"/>
  <c r="J26" i="74"/>
  <c r="J27" i="74"/>
  <c r="J29" i="74"/>
  <c r="J30" i="74"/>
  <c r="J31" i="74"/>
  <c r="J32" i="74"/>
  <c r="J33" i="74"/>
  <c r="J35" i="74"/>
  <c r="J36" i="74"/>
  <c r="J37" i="74"/>
  <c r="J38" i="74"/>
  <c r="J39" i="74"/>
  <c r="J40" i="74"/>
  <c r="J44" i="74"/>
  <c r="J45" i="74"/>
  <c r="J46" i="74"/>
  <c r="J47" i="74"/>
  <c r="J48" i="74"/>
  <c r="J49" i="74"/>
  <c r="J50" i="74"/>
  <c r="J51" i="74"/>
  <c r="J52" i="74"/>
  <c r="J54" i="74"/>
  <c r="J55" i="74"/>
  <c r="J57" i="74"/>
  <c r="J58" i="74"/>
  <c r="J61" i="74"/>
  <c r="J62" i="74"/>
  <c r="J63" i="74"/>
  <c r="J64" i="74"/>
  <c r="J65" i="74"/>
  <c r="J66" i="74"/>
  <c r="J67" i="74"/>
  <c r="J68" i="74"/>
  <c r="J69" i="74"/>
  <c r="J70" i="74"/>
  <c r="J72" i="74"/>
  <c r="J73" i="74"/>
  <c r="J74" i="74"/>
  <c r="J75" i="74"/>
  <c r="J76" i="74"/>
  <c r="J77" i="74"/>
  <c r="J79" i="74"/>
  <c r="J80" i="74"/>
  <c r="J81" i="74"/>
  <c r="J82" i="74"/>
  <c r="J83" i="74"/>
  <c r="J84" i="74"/>
  <c r="J85" i="74"/>
  <c r="J86" i="74"/>
  <c r="J87" i="74"/>
  <c r="J88" i="74"/>
  <c r="J89" i="74"/>
  <c r="J90" i="74"/>
  <c r="J91" i="74"/>
  <c r="J93" i="74"/>
  <c r="J94" i="74"/>
  <c r="J95" i="74"/>
  <c r="J96" i="74"/>
  <c r="J97" i="74"/>
  <c r="J98" i="74"/>
  <c r="J99" i="74"/>
  <c r="J101" i="74"/>
  <c r="J102" i="74"/>
  <c r="J103" i="74"/>
  <c r="J104" i="74"/>
  <c r="J105" i="74"/>
  <c r="J106" i="74"/>
  <c r="J107" i="74"/>
  <c r="J109" i="74"/>
  <c r="J110" i="74"/>
  <c r="J111" i="74"/>
  <c r="J112" i="74"/>
  <c r="J113" i="74"/>
  <c r="J114" i="74"/>
  <c r="J115" i="74"/>
  <c r="J116" i="74"/>
  <c r="J117" i="74"/>
  <c r="J118" i="74"/>
  <c r="J120" i="74"/>
  <c r="J121" i="74"/>
  <c r="J123" i="74"/>
  <c r="J124" i="74"/>
  <c r="J125" i="74"/>
  <c r="J129" i="74"/>
  <c r="J130" i="74" s="1"/>
  <c r="J131" i="74"/>
  <c r="J132" i="74" s="1"/>
  <c r="J136" i="74"/>
  <c r="J137" i="74"/>
  <c r="J138" i="74"/>
  <c r="J139" i="74"/>
  <c r="J140" i="74"/>
  <c r="J141" i="74"/>
  <c r="J142" i="74"/>
  <c r="J143" i="74"/>
  <c r="J144" i="74"/>
  <c r="J145" i="74"/>
  <c r="J146" i="74"/>
  <c r="J147" i="74"/>
  <c r="J148" i="74"/>
  <c r="J149" i="74"/>
  <c r="J150" i="74"/>
  <c r="J151" i="74"/>
  <c r="J152" i="74"/>
  <c r="J153" i="74"/>
  <c r="J154" i="74"/>
  <c r="J155" i="74"/>
  <c r="J156" i="74"/>
  <c r="J157" i="74"/>
  <c r="J158" i="74"/>
  <c r="J159" i="74"/>
  <c r="J162" i="74"/>
  <c r="J163" i="74"/>
  <c r="J164" i="74"/>
  <c r="J165" i="74"/>
  <c r="J166" i="74"/>
  <c r="J167" i="74"/>
  <c r="J168" i="74"/>
  <c r="J169" i="74"/>
  <c r="J170" i="74"/>
  <c r="J171" i="74"/>
  <c r="J172" i="74"/>
  <c r="J173" i="74"/>
  <c r="J174" i="74"/>
  <c r="J175" i="74"/>
  <c r="J176" i="74"/>
  <c r="J177" i="74"/>
  <c r="J178" i="74"/>
  <c r="J181" i="74"/>
  <c r="J182" i="74"/>
  <c r="J4" i="75"/>
  <c r="J5" i="75"/>
  <c r="J8" i="75"/>
  <c r="J9" i="75" s="1"/>
  <c r="J10" i="75"/>
  <c r="J11" i="75"/>
  <c r="J12" i="75"/>
  <c r="J13" i="75"/>
  <c r="J14" i="75"/>
  <c r="J15" i="75"/>
  <c r="J16" i="75"/>
  <c r="J17" i="75"/>
  <c r="J18" i="75"/>
  <c r="J19" i="75"/>
  <c r="J21" i="75"/>
  <c r="J22" i="75" s="1"/>
  <c r="J23" i="75"/>
  <c r="J24" i="75"/>
  <c r="J25" i="75"/>
  <c r="J26" i="75"/>
  <c r="J27" i="75"/>
  <c r="J29" i="75"/>
  <c r="J30" i="75"/>
  <c r="J31" i="75"/>
  <c r="J32" i="75"/>
  <c r="J33" i="75"/>
  <c r="J35" i="75"/>
  <c r="J36" i="75"/>
  <c r="J37" i="75"/>
  <c r="J38" i="75"/>
  <c r="J39" i="75"/>
  <c r="J40" i="75"/>
  <c r="J44" i="75"/>
  <c r="J45" i="75"/>
  <c r="J46" i="75"/>
  <c r="J47" i="75"/>
  <c r="J48" i="75"/>
  <c r="J49" i="75"/>
  <c r="J50" i="75"/>
  <c r="J51" i="75"/>
  <c r="J52" i="75"/>
  <c r="J54" i="75"/>
  <c r="J56" i="75" s="1"/>
  <c r="J55" i="75"/>
  <c r="J57" i="75"/>
  <c r="J58" i="75"/>
  <c r="J61" i="75"/>
  <c r="J62" i="75"/>
  <c r="J63" i="75"/>
  <c r="J64" i="75"/>
  <c r="J65" i="75"/>
  <c r="J66" i="75"/>
  <c r="J67" i="75"/>
  <c r="J68" i="75"/>
  <c r="J69" i="75"/>
  <c r="J70" i="75"/>
  <c r="J72" i="75"/>
  <c r="J73" i="75"/>
  <c r="J74" i="75"/>
  <c r="J75" i="75"/>
  <c r="J76" i="75"/>
  <c r="J77" i="75"/>
  <c r="J79" i="75"/>
  <c r="J80" i="75"/>
  <c r="J81" i="75"/>
  <c r="J82" i="75"/>
  <c r="J83" i="75"/>
  <c r="J84" i="75"/>
  <c r="J85" i="75"/>
  <c r="J86" i="75"/>
  <c r="J87" i="75"/>
  <c r="J88" i="75"/>
  <c r="J89" i="75"/>
  <c r="J90" i="75"/>
  <c r="J91" i="75"/>
  <c r="J93" i="75"/>
  <c r="J94" i="75"/>
  <c r="J95" i="75"/>
  <c r="J96" i="75"/>
  <c r="J97" i="75"/>
  <c r="J98" i="75"/>
  <c r="J99" i="75"/>
  <c r="J101" i="75"/>
  <c r="J102" i="75"/>
  <c r="J103" i="75"/>
  <c r="J104" i="75"/>
  <c r="J105" i="75"/>
  <c r="J106" i="75"/>
  <c r="J107" i="75"/>
  <c r="J109" i="75"/>
  <c r="J110" i="75"/>
  <c r="J111" i="75"/>
  <c r="J112" i="75"/>
  <c r="J113" i="75"/>
  <c r="J114" i="75"/>
  <c r="J115" i="75"/>
  <c r="J116" i="75"/>
  <c r="J117" i="75"/>
  <c r="J118" i="75"/>
  <c r="J120" i="75"/>
  <c r="J121" i="75"/>
  <c r="J123" i="75"/>
  <c r="J124" i="75"/>
  <c r="J125" i="75"/>
  <c r="J129" i="75"/>
  <c r="J130" i="75" s="1"/>
  <c r="J131" i="75"/>
  <c r="J132" i="75" s="1"/>
  <c r="J136" i="75"/>
  <c r="J137" i="75"/>
  <c r="J138" i="75"/>
  <c r="J139" i="75"/>
  <c r="J140" i="75"/>
  <c r="J141" i="75"/>
  <c r="J142" i="75"/>
  <c r="J143" i="75"/>
  <c r="J144" i="75"/>
  <c r="J145" i="75"/>
  <c r="J146" i="75"/>
  <c r="J147" i="75"/>
  <c r="J148" i="75"/>
  <c r="J149" i="75"/>
  <c r="J150" i="75"/>
  <c r="J151" i="75"/>
  <c r="J152" i="75"/>
  <c r="J153" i="75"/>
  <c r="J154" i="75"/>
  <c r="J155" i="75"/>
  <c r="J156" i="75"/>
  <c r="J157" i="75"/>
  <c r="J158" i="75"/>
  <c r="J159" i="75"/>
  <c r="J162" i="75"/>
  <c r="J163" i="75"/>
  <c r="J164" i="75"/>
  <c r="J165" i="75"/>
  <c r="J166" i="75"/>
  <c r="J167" i="75"/>
  <c r="J168" i="75"/>
  <c r="J169" i="75"/>
  <c r="J170" i="75"/>
  <c r="J171" i="75"/>
  <c r="J172" i="75"/>
  <c r="J173" i="75"/>
  <c r="J174" i="75"/>
  <c r="J175" i="75"/>
  <c r="J176" i="75"/>
  <c r="J177" i="75"/>
  <c r="J178" i="75"/>
  <c r="J181" i="75"/>
  <c r="J182" i="75"/>
  <c r="J4" i="76"/>
  <c r="J5" i="76"/>
  <c r="J8" i="76"/>
  <c r="J9" i="76" s="1"/>
  <c r="J10" i="76"/>
  <c r="J11" i="76"/>
  <c r="J12" i="76"/>
  <c r="J13" i="76"/>
  <c r="J14" i="76"/>
  <c r="J15" i="76"/>
  <c r="J16" i="76"/>
  <c r="J17" i="76"/>
  <c r="J18" i="76"/>
  <c r="J19" i="76"/>
  <c r="J21" i="76"/>
  <c r="J22" i="76" s="1"/>
  <c r="J23" i="76"/>
  <c r="J24" i="76"/>
  <c r="J25" i="76"/>
  <c r="J26" i="76"/>
  <c r="J27" i="76"/>
  <c r="J29" i="76"/>
  <c r="J30" i="76"/>
  <c r="J31" i="76"/>
  <c r="J32" i="76"/>
  <c r="J33" i="76"/>
  <c r="J35" i="76"/>
  <c r="J36" i="76"/>
  <c r="J37" i="76"/>
  <c r="J38" i="76"/>
  <c r="J39" i="76"/>
  <c r="J40" i="76"/>
  <c r="J44" i="76"/>
  <c r="J45" i="76"/>
  <c r="J46" i="76"/>
  <c r="J47" i="76"/>
  <c r="J48" i="76"/>
  <c r="J49" i="76"/>
  <c r="J50" i="76"/>
  <c r="J51" i="76"/>
  <c r="J52" i="76"/>
  <c r="J54" i="76"/>
  <c r="J55" i="76"/>
  <c r="J57" i="76"/>
  <c r="J58" i="76"/>
  <c r="J61" i="76"/>
  <c r="J62" i="76"/>
  <c r="J63" i="76"/>
  <c r="J64" i="76"/>
  <c r="J65" i="76"/>
  <c r="J66" i="76"/>
  <c r="J67" i="76"/>
  <c r="J68" i="76"/>
  <c r="J69" i="76"/>
  <c r="J70" i="76"/>
  <c r="J72" i="76"/>
  <c r="J73" i="76"/>
  <c r="J74" i="76"/>
  <c r="J75" i="76"/>
  <c r="J76" i="76"/>
  <c r="J77" i="76"/>
  <c r="J79" i="76"/>
  <c r="J80" i="76"/>
  <c r="J81" i="76"/>
  <c r="J82" i="76"/>
  <c r="J83" i="76"/>
  <c r="J84" i="76"/>
  <c r="J85" i="76"/>
  <c r="J86" i="76"/>
  <c r="J87" i="76"/>
  <c r="J88" i="76"/>
  <c r="J89" i="76"/>
  <c r="J90" i="76"/>
  <c r="J91" i="76"/>
  <c r="J93" i="76"/>
  <c r="J94" i="76"/>
  <c r="J95" i="76"/>
  <c r="J96" i="76"/>
  <c r="J97" i="76"/>
  <c r="J98" i="76"/>
  <c r="J99" i="76"/>
  <c r="J101" i="76"/>
  <c r="J102" i="76"/>
  <c r="J103" i="76"/>
  <c r="J104" i="76"/>
  <c r="J105" i="76"/>
  <c r="J106" i="76"/>
  <c r="J107" i="76"/>
  <c r="J109" i="76"/>
  <c r="J110" i="76"/>
  <c r="J111" i="76"/>
  <c r="J112" i="76"/>
  <c r="J113" i="76"/>
  <c r="J114" i="76"/>
  <c r="J115" i="76"/>
  <c r="J116" i="76"/>
  <c r="J117" i="76"/>
  <c r="J118" i="76"/>
  <c r="J120" i="76"/>
  <c r="J121" i="76"/>
  <c r="J123" i="76"/>
  <c r="J124" i="76"/>
  <c r="J125" i="76"/>
  <c r="J129" i="76"/>
  <c r="J130" i="76" s="1"/>
  <c r="J131" i="76"/>
  <c r="J132" i="76" s="1"/>
  <c r="J136" i="76"/>
  <c r="J137" i="76"/>
  <c r="J138" i="76"/>
  <c r="J139" i="76"/>
  <c r="J140" i="76"/>
  <c r="J141" i="76"/>
  <c r="J142" i="76"/>
  <c r="J143" i="76"/>
  <c r="J144" i="76"/>
  <c r="J145" i="76"/>
  <c r="J146" i="76"/>
  <c r="J147" i="76"/>
  <c r="J148" i="76"/>
  <c r="J149" i="76"/>
  <c r="J150" i="76"/>
  <c r="J151" i="76"/>
  <c r="J152" i="76"/>
  <c r="J153" i="76"/>
  <c r="J154" i="76"/>
  <c r="J155" i="76"/>
  <c r="J156" i="76"/>
  <c r="J157" i="76"/>
  <c r="J158" i="76"/>
  <c r="J159" i="76"/>
  <c r="J162" i="76"/>
  <c r="J163" i="76"/>
  <c r="J164" i="76"/>
  <c r="J165" i="76"/>
  <c r="J166" i="76"/>
  <c r="J167" i="76"/>
  <c r="J168" i="76"/>
  <c r="J169" i="76"/>
  <c r="J170" i="76"/>
  <c r="J171" i="76"/>
  <c r="J172" i="76"/>
  <c r="J173" i="76"/>
  <c r="J174" i="76"/>
  <c r="J175" i="76"/>
  <c r="J176" i="76"/>
  <c r="J177" i="76"/>
  <c r="J178" i="76"/>
  <c r="J181" i="76"/>
  <c r="J182" i="76"/>
  <c r="J4" i="77"/>
  <c r="J5" i="77"/>
  <c r="J8" i="77"/>
  <c r="J9" i="77" s="1"/>
  <c r="J10" i="77"/>
  <c r="J11" i="77"/>
  <c r="J12" i="77"/>
  <c r="J13" i="77"/>
  <c r="J14" i="77"/>
  <c r="J15" i="77"/>
  <c r="J16" i="77"/>
  <c r="J17" i="77"/>
  <c r="J18" i="77"/>
  <c r="J19" i="77"/>
  <c r="J21" i="77"/>
  <c r="J22" i="77" s="1"/>
  <c r="J23" i="77"/>
  <c r="J24" i="77"/>
  <c r="J25" i="77"/>
  <c r="J26" i="77"/>
  <c r="J27" i="77"/>
  <c r="J29" i="77"/>
  <c r="J30" i="77"/>
  <c r="J31" i="77"/>
  <c r="J32" i="77"/>
  <c r="J33" i="77"/>
  <c r="J35" i="77"/>
  <c r="J36" i="77"/>
  <c r="J37" i="77"/>
  <c r="J38" i="77"/>
  <c r="J39" i="77"/>
  <c r="J40" i="77"/>
  <c r="J44" i="77"/>
  <c r="J45" i="77"/>
  <c r="J46" i="77"/>
  <c r="J47" i="77"/>
  <c r="J48" i="77"/>
  <c r="J49" i="77"/>
  <c r="J50" i="77"/>
  <c r="J51" i="77"/>
  <c r="J52" i="77"/>
  <c r="J54" i="77"/>
  <c r="J55" i="77"/>
  <c r="J57" i="77"/>
  <c r="J58" i="77"/>
  <c r="J61" i="77"/>
  <c r="J62" i="77"/>
  <c r="J63" i="77"/>
  <c r="J64" i="77"/>
  <c r="J65" i="77"/>
  <c r="J66" i="77"/>
  <c r="J67" i="77"/>
  <c r="J68" i="77"/>
  <c r="J69" i="77"/>
  <c r="J70" i="77"/>
  <c r="J72" i="77"/>
  <c r="J73" i="77"/>
  <c r="J74" i="77"/>
  <c r="J75" i="77"/>
  <c r="J76" i="77"/>
  <c r="J77" i="77"/>
  <c r="J79" i="77"/>
  <c r="J80" i="77"/>
  <c r="J81" i="77"/>
  <c r="J82" i="77"/>
  <c r="J83" i="77"/>
  <c r="J84" i="77"/>
  <c r="J85" i="77"/>
  <c r="J86" i="77"/>
  <c r="J87" i="77"/>
  <c r="J88" i="77"/>
  <c r="J89" i="77"/>
  <c r="J90" i="77"/>
  <c r="J91" i="77"/>
  <c r="J93" i="77"/>
  <c r="J94" i="77"/>
  <c r="J95" i="77"/>
  <c r="J96" i="77"/>
  <c r="J97" i="77"/>
  <c r="J98" i="77"/>
  <c r="J99" i="77"/>
  <c r="J101" i="77"/>
  <c r="J102" i="77"/>
  <c r="J103" i="77"/>
  <c r="J104" i="77"/>
  <c r="J105" i="77"/>
  <c r="J106" i="77"/>
  <c r="J107" i="77"/>
  <c r="J109" i="77"/>
  <c r="J110" i="77"/>
  <c r="J111" i="77"/>
  <c r="J112" i="77"/>
  <c r="J113" i="77"/>
  <c r="J114" i="77"/>
  <c r="J115" i="77"/>
  <c r="J116" i="77"/>
  <c r="J117" i="77"/>
  <c r="J118" i="77"/>
  <c r="J120" i="77"/>
  <c r="J122" i="77" s="1"/>
  <c r="J121" i="77"/>
  <c r="J123" i="77"/>
  <c r="J124" i="77"/>
  <c r="J125" i="77"/>
  <c r="J129" i="77"/>
  <c r="J130" i="77" s="1"/>
  <c r="J131" i="77"/>
  <c r="J132" i="77" s="1"/>
  <c r="J136" i="77"/>
  <c r="J137" i="77"/>
  <c r="J138" i="77"/>
  <c r="J139" i="77"/>
  <c r="J140" i="77"/>
  <c r="J141" i="77"/>
  <c r="J142" i="77"/>
  <c r="J143" i="77"/>
  <c r="J144" i="77"/>
  <c r="J145" i="77"/>
  <c r="J146" i="77"/>
  <c r="J147" i="77"/>
  <c r="J148" i="77"/>
  <c r="J149" i="77"/>
  <c r="J150" i="77"/>
  <c r="J151" i="77"/>
  <c r="J152" i="77"/>
  <c r="J153" i="77"/>
  <c r="J154" i="77"/>
  <c r="J155" i="77"/>
  <c r="J156" i="77"/>
  <c r="J157" i="77"/>
  <c r="J158" i="77"/>
  <c r="J159" i="77"/>
  <c r="J162" i="77"/>
  <c r="J163" i="77"/>
  <c r="J164" i="77"/>
  <c r="J165" i="77"/>
  <c r="J166" i="77"/>
  <c r="J167" i="77"/>
  <c r="J168" i="77"/>
  <c r="J169" i="77"/>
  <c r="J170" i="77"/>
  <c r="J171" i="77"/>
  <c r="J172" i="77"/>
  <c r="J173" i="77"/>
  <c r="J174" i="77"/>
  <c r="J175" i="77"/>
  <c r="J176" i="77"/>
  <c r="J177" i="77"/>
  <c r="J178" i="77"/>
  <c r="J181" i="77"/>
  <c r="J183" i="77" s="1"/>
  <c r="J182" i="77"/>
  <c r="J4" i="78"/>
  <c r="J5" i="78"/>
  <c r="J8" i="78"/>
  <c r="J9" i="78" s="1"/>
  <c r="J10" i="78"/>
  <c r="J11" i="78"/>
  <c r="J12" i="78"/>
  <c r="J13" i="78"/>
  <c r="J14" i="78"/>
  <c r="J15" i="78"/>
  <c r="J16" i="78"/>
  <c r="J17" i="78"/>
  <c r="J18" i="78"/>
  <c r="J19" i="78"/>
  <c r="J21" i="78"/>
  <c r="J22" i="78" s="1"/>
  <c r="J23" i="78"/>
  <c r="J24" i="78"/>
  <c r="J25" i="78"/>
  <c r="J26" i="78"/>
  <c r="J27" i="78"/>
  <c r="J29" i="78"/>
  <c r="J30" i="78"/>
  <c r="J31" i="78"/>
  <c r="J32" i="78"/>
  <c r="J33" i="78"/>
  <c r="J35" i="78"/>
  <c r="J36" i="78"/>
  <c r="J37" i="78"/>
  <c r="J38" i="78"/>
  <c r="J39" i="78"/>
  <c r="J40" i="78"/>
  <c r="J44" i="78"/>
  <c r="J45" i="78"/>
  <c r="J46" i="78"/>
  <c r="J47" i="78"/>
  <c r="J48" i="78"/>
  <c r="J49" i="78"/>
  <c r="J50" i="78"/>
  <c r="J51" i="78"/>
  <c r="J52" i="78"/>
  <c r="J54" i="78"/>
  <c r="J55" i="78"/>
  <c r="J57" i="78"/>
  <c r="J58" i="78"/>
  <c r="J61" i="78"/>
  <c r="J62" i="78"/>
  <c r="J63" i="78"/>
  <c r="J64" i="78"/>
  <c r="J65" i="78"/>
  <c r="J66" i="78"/>
  <c r="J67" i="78"/>
  <c r="J68" i="78"/>
  <c r="J69" i="78"/>
  <c r="J70" i="78"/>
  <c r="J72" i="78"/>
  <c r="J73" i="78"/>
  <c r="J74" i="78"/>
  <c r="J75" i="78"/>
  <c r="J76" i="78"/>
  <c r="J77" i="78"/>
  <c r="J79" i="78"/>
  <c r="J80" i="78"/>
  <c r="J81" i="78"/>
  <c r="J82" i="78"/>
  <c r="J83" i="78"/>
  <c r="J84" i="78"/>
  <c r="J85" i="78"/>
  <c r="J86" i="78"/>
  <c r="J87" i="78"/>
  <c r="J88" i="78"/>
  <c r="J89" i="78"/>
  <c r="J90" i="78"/>
  <c r="J91" i="78"/>
  <c r="J93" i="78"/>
  <c r="J94" i="78"/>
  <c r="J95" i="78"/>
  <c r="J96" i="78"/>
  <c r="J97" i="78"/>
  <c r="J98" i="78"/>
  <c r="J99" i="78"/>
  <c r="J101" i="78"/>
  <c r="J102" i="78"/>
  <c r="J103" i="78"/>
  <c r="J104" i="78"/>
  <c r="J105" i="78"/>
  <c r="J106" i="78"/>
  <c r="J107" i="78"/>
  <c r="J109" i="78"/>
  <c r="J110" i="78"/>
  <c r="J111" i="78"/>
  <c r="J112" i="78"/>
  <c r="J113" i="78"/>
  <c r="J114" i="78"/>
  <c r="J115" i="78"/>
  <c r="J116" i="78"/>
  <c r="J117" i="78"/>
  <c r="J118" i="78"/>
  <c r="J120" i="78"/>
  <c r="J121" i="78"/>
  <c r="J123" i="78"/>
  <c r="J124" i="78"/>
  <c r="J125" i="78"/>
  <c r="J129" i="78"/>
  <c r="J130" i="78" s="1"/>
  <c r="J131" i="78"/>
  <c r="J132" i="78" s="1"/>
  <c r="J136" i="78"/>
  <c r="J137" i="78"/>
  <c r="J138" i="78"/>
  <c r="J139" i="78"/>
  <c r="J140" i="78"/>
  <c r="J141" i="78"/>
  <c r="J142" i="78"/>
  <c r="J143" i="78"/>
  <c r="J144" i="78"/>
  <c r="J145" i="78"/>
  <c r="J146" i="78"/>
  <c r="J147" i="78"/>
  <c r="J148" i="78"/>
  <c r="J149" i="78"/>
  <c r="J150" i="78"/>
  <c r="J151" i="78"/>
  <c r="J152" i="78"/>
  <c r="J153" i="78"/>
  <c r="J154" i="78"/>
  <c r="J155" i="78"/>
  <c r="J156" i="78"/>
  <c r="J157" i="78"/>
  <c r="J158" i="78"/>
  <c r="J159" i="78"/>
  <c r="J162" i="78"/>
  <c r="J163" i="78"/>
  <c r="J164" i="78"/>
  <c r="J165" i="78"/>
  <c r="J166" i="78"/>
  <c r="J167" i="78"/>
  <c r="J168" i="78"/>
  <c r="J169" i="78"/>
  <c r="J170" i="78"/>
  <c r="J171" i="78"/>
  <c r="J172" i="78"/>
  <c r="J173" i="78"/>
  <c r="J174" i="78"/>
  <c r="J175" i="78"/>
  <c r="J176" i="78"/>
  <c r="J177" i="78"/>
  <c r="J178" i="78"/>
  <c r="J181" i="78"/>
  <c r="J182" i="78"/>
  <c r="J4" i="79"/>
  <c r="J5" i="79"/>
  <c r="J8" i="79"/>
  <c r="J9" i="79" s="1"/>
  <c r="J10" i="79"/>
  <c r="J11" i="79"/>
  <c r="J12" i="79"/>
  <c r="J13" i="79"/>
  <c r="J14" i="79"/>
  <c r="J15" i="79"/>
  <c r="J16" i="79"/>
  <c r="J17" i="79"/>
  <c r="J18" i="79"/>
  <c r="J19" i="79"/>
  <c r="J21" i="79"/>
  <c r="J22" i="79" s="1"/>
  <c r="J23" i="79"/>
  <c r="J24" i="79"/>
  <c r="J25" i="79"/>
  <c r="J26" i="79"/>
  <c r="J27" i="79"/>
  <c r="J29" i="79"/>
  <c r="J30" i="79"/>
  <c r="J31" i="79"/>
  <c r="J32" i="79"/>
  <c r="J33" i="79"/>
  <c r="J35" i="79"/>
  <c r="J36" i="79"/>
  <c r="J37" i="79"/>
  <c r="J38" i="79"/>
  <c r="J39" i="79"/>
  <c r="J40" i="79"/>
  <c r="J44" i="79"/>
  <c r="J45" i="79"/>
  <c r="J46" i="79"/>
  <c r="J47" i="79"/>
  <c r="J48" i="79"/>
  <c r="J49" i="79"/>
  <c r="J50" i="79"/>
  <c r="J51" i="79"/>
  <c r="J52" i="79"/>
  <c r="J54" i="79"/>
  <c r="J55" i="79"/>
  <c r="J57" i="79"/>
  <c r="J58" i="79"/>
  <c r="J61" i="79"/>
  <c r="J62" i="79"/>
  <c r="J63" i="79"/>
  <c r="J64" i="79"/>
  <c r="J65" i="79"/>
  <c r="J66" i="79"/>
  <c r="J67" i="79"/>
  <c r="J68" i="79"/>
  <c r="J69" i="79"/>
  <c r="J70" i="79"/>
  <c r="J72" i="79"/>
  <c r="J73" i="79"/>
  <c r="J74" i="79"/>
  <c r="J75" i="79"/>
  <c r="J76" i="79"/>
  <c r="J77" i="79"/>
  <c r="J79" i="79"/>
  <c r="J80" i="79"/>
  <c r="J81" i="79"/>
  <c r="J82" i="79"/>
  <c r="J83" i="79"/>
  <c r="J84" i="79"/>
  <c r="J85" i="79"/>
  <c r="J86" i="79"/>
  <c r="J87" i="79"/>
  <c r="J88" i="79"/>
  <c r="J89" i="79"/>
  <c r="J90" i="79"/>
  <c r="J91" i="79"/>
  <c r="J93" i="79"/>
  <c r="J94" i="79"/>
  <c r="J95" i="79"/>
  <c r="J96" i="79"/>
  <c r="J97" i="79"/>
  <c r="J98" i="79"/>
  <c r="J99" i="79"/>
  <c r="J101" i="79"/>
  <c r="J102" i="79"/>
  <c r="J103" i="79"/>
  <c r="J104" i="79"/>
  <c r="J105" i="79"/>
  <c r="J106" i="79"/>
  <c r="J107" i="79"/>
  <c r="J109" i="79"/>
  <c r="J110" i="79"/>
  <c r="J111" i="79"/>
  <c r="J112" i="79"/>
  <c r="J113" i="79"/>
  <c r="J114" i="79"/>
  <c r="J115" i="79"/>
  <c r="J116" i="79"/>
  <c r="J117" i="79"/>
  <c r="J118" i="79"/>
  <c r="J120" i="79"/>
  <c r="J121" i="79"/>
  <c r="J123" i="79"/>
  <c r="J124" i="79"/>
  <c r="J125" i="79"/>
  <c r="J129" i="79"/>
  <c r="J130" i="79" s="1"/>
  <c r="J131" i="79"/>
  <c r="J132" i="79" s="1"/>
  <c r="J136" i="79"/>
  <c r="J137" i="79"/>
  <c r="J138" i="79"/>
  <c r="J139" i="79"/>
  <c r="J140" i="79"/>
  <c r="J141" i="79"/>
  <c r="J142" i="79"/>
  <c r="J143" i="79"/>
  <c r="J144" i="79"/>
  <c r="J145" i="79"/>
  <c r="J146" i="79"/>
  <c r="J147" i="79"/>
  <c r="J148" i="79"/>
  <c r="J149" i="79"/>
  <c r="J150" i="79"/>
  <c r="J151" i="79"/>
  <c r="J152" i="79"/>
  <c r="J153" i="79"/>
  <c r="J154" i="79"/>
  <c r="J155" i="79"/>
  <c r="J156" i="79"/>
  <c r="J157" i="79"/>
  <c r="J158" i="79"/>
  <c r="J159" i="79"/>
  <c r="J162" i="79"/>
  <c r="J163" i="79"/>
  <c r="J164" i="79"/>
  <c r="J165" i="79"/>
  <c r="J166" i="79"/>
  <c r="J167" i="79"/>
  <c r="J168" i="79"/>
  <c r="J169" i="79"/>
  <c r="J170" i="79"/>
  <c r="J171" i="79"/>
  <c r="J172" i="79"/>
  <c r="J173" i="79"/>
  <c r="J174" i="79"/>
  <c r="J175" i="79"/>
  <c r="J176" i="79"/>
  <c r="J177" i="79"/>
  <c r="J178" i="79"/>
  <c r="J181" i="79"/>
  <c r="J182" i="79"/>
  <c r="J4" i="80"/>
  <c r="J5" i="80"/>
  <c r="J8" i="80"/>
  <c r="J9" i="80" s="1"/>
  <c r="J10" i="80"/>
  <c r="J11" i="80"/>
  <c r="J12" i="80"/>
  <c r="J13" i="80"/>
  <c r="J14" i="80"/>
  <c r="J15" i="80"/>
  <c r="J16" i="80"/>
  <c r="J17" i="80"/>
  <c r="J18" i="80"/>
  <c r="J19" i="80"/>
  <c r="J21" i="80"/>
  <c r="J22" i="80" s="1"/>
  <c r="J23" i="80"/>
  <c r="J24" i="80"/>
  <c r="J25" i="80"/>
  <c r="J26" i="80"/>
  <c r="J27" i="80"/>
  <c r="J29" i="80"/>
  <c r="J30" i="80"/>
  <c r="J31" i="80"/>
  <c r="J32" i="80"/>
  <c r="J33" i="80"/>
  <c r="J35" i="80"/>
  <c r="J36" i="80"/>
  <c r="J37" i="80"/>
  <c r="J38" i="80"/>
  <c r="J39" i="80"/>
  <c r="J40" i="80"/>
  <c r="J44" i="80"/>
  <c r="J45" i="80"/>
  <c r="J46" i="80"/>
  <c r="J47" i="80"/>
  <c r="J48" i="80"/>
  <c r="J49" i="80"/>
  <c r="J50" i="80"/>
  <c r="J51" i="80"/>
  <c r="J52" i="80"/>
  <c r="J54" i="80"/>
  <c r="J55" i="80"/>
  <c r="J57" i="80"/>
  <c r="J58" i="80"/>
  <c r="J61" i="80"/>
  <c r="J62" i="80"/>
  <c r="J63" i="80"/>
  <c r="J64" i="80"/>
  <c r="J65" i="80"/>
  <c r="J66" i="80"/>
  <c r="J67" i="80"/>
  <c r="J68" i="80"/>
  <c r="J69" i="80"/>
  <c r="J70" i="80"/>
  <c r="J72" i="80"/>
  <c r="J73" i="80"/>
  <c r="J74" i="80"/>
  <c r="J75" i="80"/>
  <c r="J76" i="80"/>
  <c r="J77" i="80"/>
  <c r="J79" i="80"/>
  <c r="J80" i="80"/>
  <c r="J81" i="80"/>
  <c r="J82" i="80"/>
  <c r="J83" i="80"/>
  <c r="J84" i="80"/>
  <c r="J85" i="80"/>
  <c r="J86" i="80"/>
  <c r="J87" i="80"/>
  <c r="J88" i="80"/>
  <c r="J89" i="80"/>
  <c r="J90" i="80"/>
  <c r="J91" i="80"/>
  <c r="J93" i="80"/>
  <c r="J94" i="80"/>
  <c r="J95" i="80"/>
  <c r="J96" i="80"/>
  <c r="J97" i="80"/>
  <c r="J98" i="80"/>
  <c r="J99" i="80"/>
  <c r="J101" i="80"/>
  <c r="J102" i="80"/>
  <c r="J103" i="80"/>
  <c r="J104" i="80"/>
  <c r="J105" i="80"/>
  <c r="J106" i="80"/>
  <c r="J107" i="80"/>
  <c r="J109" i="80"/>
  <c r="J110" i="80"/>
  <c r="J111" i="80"/>
  <c r="J112" i="80"/>
  <c r="J113" i="80"/>
  <c r="J114" i="80"/>
  <c r="J115" i="80"/>
  <c r="J116" i="80"/>
  <c r="J117" i="80"/>
  <c r="J118" i="80"/>
  <c r="J120" i="80"/>
  <c r="J121" i="80"/>
  <c r="J123" i="80"/>
  <c r="J124" i="80"/>
  <c r="J125" i="80"/>
  <c r="J129" i="80"/>
  <c r="J130" i="80" s="1"/>
  <c r="J131" i="80"/>
  <c r="J132" i="80" s="1"/>
  <c r="J136" i="80"/>
  <c r="J137" i="80"/>
  <c r="J138" i="80"/>
  <c r="J139" i="80"/>
  <c r="J140" i="80"/>
  <c r="J141" i="80"/>
  <c r="J142" i="80"/>
  <c r="J143" i="80"/>
  <c r="J144" i="80"/>
  <c r="J145" i="80"/>
  <c r="J146" i="80"/>
  <c r="J147" i="80"/>
  <c r="J148" i="80"/>
  <c r="J149" i="80"/>
  <c r="J150" i="80"/>
  <c r="J151" i="80"/>
  <c r="J152" i="80"/>
  <c r="J153" i="80"/>
  <c r="J154" i="80"/>
  <c r="J155" i="80"/>
  <c r="J156" i="80"/>
  <c r="J157" i="80"/>
  <c r="J158" i="80"/>
  <c r="J159" i="80"/>
  <c r="J162" i="80"/>
  <c r="J163" i="80"/>
  <c r="J164" i="80"/>
  <c r="J165" i="80"/>
  <c r="J166" i="80"/>
  <c r="J167" i="80"/>
  <c r="J168" i="80"/>
  <c r="J169" i="80"/>
  <c r="J170" i="80"/>
  <c r="J171" i="80"/>
  <c r="J172" i="80"/>
  <c r="J173" i="80"/>
  <c r="J174" i="80"/>
  <c r="J175" i="80"/>
  <c r="J176" i="80"/>
  <c r="J177" i="80"/>
  <c r="J178" i="80"/>
  <c r="J181" i="80"/>
  <c r="J182" i="80"/>
  <c r="J4" i="81"/>
  <c r="J5" i="81"/>
  <c r="J8" i="81"/>
  <c r="J9" i="81" s="1"/>
  <c r="J10" i="81"/>
  <c r="J11" i="81"/>
  <c r="J12" i="81"/>
  <c r="J13" i="81"/>
  <c r="J14" i="81"/>
  <c r="J15" i="81"/>
  <c r="J16" i="81"/>
  <c r="J17" i="81"/>
  <c r="J18" i="81"/>
  <c r="J19" i="81"/>
  <c r="J21" i="81"/>
  <c r="J22" i="81" s="1"/>
  <c r="J23" i="81"/>
  <c r="J24" i="81"/>
  <c r="J25" i="81"/>
  <c r="J26" i="81"/>
  <c r="J27" i="81"/>
  <c r="J29" i="81"/>
  <c r="J30" i="81"/>
  <c r="J31" i="81"/>
  <c r="J32" i="81"/>
  <c r="J33" i="81"/>
  <c r="J35" i="81"/>
  <c r="J36" i="81"/>
  <c r="J37" i="81"/>
  <c r="J38" i="81"/>
  <c r="J39" i="81"/>
  <c r="J40" i="81"/>
  <c r="J44" i="81"/>
  <c r="J45" i="81"/>
  <c r="J46" i="81"/>
  <c r="J47" i="81"/>
  <c r="J48" i="81"/>
  <c r="J49" i="81"/>
  <c r="J50" i="81"/>
  <c r="J51" i="81"/>
  <c r="J52" i="81"/>
  <c r="J54" i="81"/>
  <c r="J55" i="81"/>
  <c r="J57" i="81"/>
  <c r="J58" i="81"/>
  <c r="J61" i="81"/>
  <c r="J62" i="81"/>
  <c r="J63" i="81"/>
  <c r="J64" i="81"/>
  <c r="J65" i="81"/>
  <c r="J66" i="81"/>
  <c r="J67" i="81"/>
  <c r="J68" i="81"/>
  <c r="J69" i="81"/>
  <c r="J70" i="81"/>
  <c r="J72" i="81"/>
  <c r="J73" i="81"/>
  <c r="J74" i="81"/>
  <c r="J75" i="81"/>
  <c r="J76" i="81"/>
  <c r="J77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3" i="81"/>
  <c r="J94" i="81"/>
  <c r="J95" i="81"/>
  <c r="J96" i="81"/>
  <c r="J97" i="81"/>
  <c r="J98" i="81"/>
  <c r="J99" i="81"/>
  <c r="J101" i="81"/>
  <c r="J102" i="81"/>
  <c r="J103" i="81"/>
  <c r="J104" i="81"/>
  <c r="J105" i="81"/>
  <c r="J106" i="81"/>
  <c r="J107" i="81"/>
  <c r="J109" i="81"/>
  <c r="J110" i="81"/>
  <c r="J111" i="81"/>
  <c r="J112" i="81"/>
  <c r="J113" i="81"/>
  <c r="J114" i="81"/>
  <c r="J115" i="81"/>
  <c r="J116" i="81"/>
  <c r="J117" i="81"/>
  <c r="J118" i="81"/>
  <c r="J120" i="81"/>
  <c r="J122" i="81" s="1"/>
  <c r="J121" i="81"/>
  <c r="J123" i="81"/>
  <c r="J124" i="81"/>
  <c r="J125" i="81"/>
  <c r="J129" i="81"/>
  <c r="J130" i="81" s="1"/>
  <c r="J131" i="81"/>
  <c r="J132" i="81" s="1"/>
  <c r="J136" i="81"/>
  <c r="J137" i="81"/>
  <c r="J138" i="81"/>
  <c r="J139" i="81"/>
  <c r="J140" i="81"/>
  <c r="J141" i="81"/>
  <c r="J142" i="81"/>
  <c r="J143" i="81"/>
  <c r="J144" i="81"/>
  <c r="J145" i="81"/>
  <c r="J146" i="81"/>
  <c r="J147" i="81"/>
  <c r="J148" i="81"/>
  <c r="J149" i="81"/>
  <c r="J150" i="81"/>
  <c r="J151" i="81"/>
  <c r="J152" i="81"/>
  <c r="J153" i="81"/>
  <c r="J154" i="81"/>
  <c r="J155" i="81"/>
  <c r="J156" i="81"/>
  <c r="J157" i="81"/>
  <c r="J158" i="81"/>
  <c r="J159" i="81"/>
  <c r="J162" i="81"/>
  <c r="J163" i="81"/>
  <c r="J164" i="81"/>
  <c r="J165" i="81"/>
  <c r="J166" i="81"/>
  <c r="J167" i="81"/>
  <c r="J168" i="81"/>
  <c r="J169" i="81"/>
  <c r="J170" i="81"/>
  <c r="J171" i="81"/>
  <c r="J172" i="81"/>
  <c r="J173" i="81"/>
  <c r="J174" i="81"/>
  <c r="J175" i="81"/>
  <c r="J176" i="81"/>
  <c r="J177" i="81"/>
  <c r="J178" i="81"/>
  <c r="J181" i="81"/>
  <c r="J183" i="81" s="1"/>
  <c r="J182" i="81"/>
  <c r="J4" i="82"/>
  <c r="J5" i="82"/>
  <c r="J8" i="82"/>
  <c r="J9" i="82" s="1"/>
  <c r="J10" i="82"/>
  <c r="J11" i="82"/>
  <c r="J12" i="82"/>
  <c r="J13" i="82"/>
  <c r="J14" i="82"/>
  <c r="J15" i="82"/>
  <c r="J16" i="82"/>
  <c r="J17" i="82"/>
  <c r="J18" i="82"/>
  <c r="J19" i="82"/>
  <c r="J21" i="82"/>
  <c r="J22" i="82" s="1"/>
  <c r="J23" i="82"/>
  <c r="J24" i="82"/>
  <c r="J25" i="82"/>
  <c r="J26" i="82"/>
  <c r="J27" i="82"/>
  <c r="J29" i="82"/>
  <c r="J30" i="82"/>
  <c r="J31" i="82"/>
  <c r="J32" i="82"/>
  <c r="J33" i="82"/>
  <c r="J35" i="82"/>
  <c r="J36" i="82"/>
  <c r="J37" i="82"/>
  <c r="J38" i="82"/>
  <c r="J39" i="82"/>
  <c r="J40" i="82"/>
  <c r="J44" i="82"/>
  <c r="J45" i="82"/>
  <c r="J46" i="82"/>
  <c r="J47" i="82"/>
  <c r="J48" i="82"/>
  <c r="J49" i="82"/>
  <c r="J50" i="82"/>
  <c r="J51" i="82"/>
  <c r="J52" i="82"/>
  <c r="J54" i="82"/>
  <c r="J55" i="82"/>
  <c r="J57" i="82"/>
  <c r="J58" i="82"/>
  <c r="J61" i="82"/>
  <c r="J62" i="82"/>
  <c r="J63" i="82"/>
  <c r="J64" i="82"/>
  <c r="J65" i="82"/>
  <c r="J66" i="82"/>
  <c r="J67" i="82"/>
  <c r="J68" i="82"/>
  <c r="J69" i="82"/>
  <c r="J70" i="82"/>
  <c r="J72" i="82"/>
  <c r="J73" i="82"/>
  <c r="J74" i="82"/>
  <c r="J75" i="82"/>
  <c r="J76" i="82"/>
  <c r="J77" i="82"/>
  <c r="J79" i="82"/>
  <c r="J80" i="82"/>
  <c r="J81" i="82"/>
  <c r="J82" i="82"/>
  <c r="J83" i="82"/>
  <c r="J84" i="82"/>
  <c r="J85" i="82"/>
  <c r="J86" i="82"/>
  <c r="J87" i="82"/>
  <c r="J88" i="82"/>
  <c r="J89" i="82"/>
  <c r="J90" i="82"/>
  <c r="J91" i="82"/>
  <c r="J93" i="82"/>
  <c r="J94" i="82"/>
  <c r="J95" i="82"/>
  <c r="J96" i="82"/>
  <c r="J97" i="82"/>
  <c r="J98" i="82"/>
  <c r="J99" i="82"/>
  <c r="J101" i="82"/>
  <c r="J102" i="82"/>
  <c r="J103" i="82"/>
  <c r="J104" i="82"/>
  <c r="J105" i="82"/>
  <c r="J106" i="82"/>
  <c r="J107" i="82"/>
  <c r="J109" i="82"/>
  <c r="J110" i="82"/>
  <c r="J111" i="82"/>
  <c r="J112" i="82"/>
  <c r="J113" i="82"/>
  <c r="J114" i="82"/>
  <c r="J115" i="82"/>
  <c r="J116" i="82"/>
  <c r="J117" i="82"/>
  <c r="J118" i="82"/>
  <c r="J120" i="82"/>
  <c r="J121" i="82"/>
  <c r="J123" i="82"/>
  <c r="J124" i="82"/>
  <c r="J125" i="82"/>
  <c r="J129" i="82"/>
  <c r="J130" i="82" s="1"/>
  <c r="J131" i="82"/>
  <c r="J132" i="82" s="1"/>
  <c r="J136" i="82"/>
  <c r="J137" i="82"/>
  <c r="J138" i="82"/>
  <c r="J139" i="82"/>
  <c r="J140" i="82"/>
  <c r="J141" i="82"/>
  <c r="J142" i="82"/>
  <c r="J143" i="82"/>
  <c r="J144" i="82"/>
  <c r="J145" i="82"/>
  <c r="J146" i="82"/>
  <c r="J147" i="82"/>
  <c r="J148" i="82"/>
  <c r="J149" i="82"/>
  <c r="J150" i="82"/>
  <c r="J151" i="82"/>
  <c r="J152" i="82"/>
  <c r="J153" i="82"/>
  <c r="J154" i="82"/>
  <c r="J155" i="82"/>
  <c r="J156" i="82"/>
  <c r="J157" i="82"/>
  <c r="J158" i="82"/>
  <c r="J159" i="82"/>
  <c r="J162" i="82"/>
  <c r="J163" i="82"/>
  <c r="J164" i="82"/>
  <c r="J165" i="82"/>
  <c r="J166" i="82"/>
  <c r="J167" i="82"/>
  <c r="J168" i="82"/>
  <c r="J169" i="82"/>
  <c r="J170" i="82"/>
  <c r="J171" i="82"/>
  <c r="J172" i="82"/>
  <c r="J173" i="82"/>
  <c r="J174" i="82"/>
  <c r="J175" i="82"/>
  <c r="J176" i="82"/>
  <c r="J177" i="82"/>
  <c r="J178" i="82"/>
  <c r="J181" i="82"/>
  <c r="J182" i="82"/>
  <c r="J4" i="83"/>
  <c r="J5" i="83"/>
  <c r="J8" i="83"/>
  <c r="J9" i="83" s="1"/>
  <c r="J10" i="83"/>
  <c r="J11" i="83"/>
  <c r="J12" i="83"/>
  <c r="J13" i="83"/>
  <c r="J14" i="83"/>
  <c r="J15" i="83"/>
  <c r="J16" i="83"/>
  <c r="J17" i="83"/>
  <c r="J18" i="83"/>
  <c r="J19" i="83"/>
  <c r="J21" i="83"/>
  <c r="J22" i="83" s="1"/>
  <c r="J23" i="83"/>
  <c r="J24" i="83"/>
  <c r="J25" i="83"/>
  <c r="J26" i="83"/>
  <c r="J27" i="83"/>
  <c r="J29" i="83"/>
  <c r="J30" i="83"/>
  <c r="J31" i="83"/>
  <c r="J32" i="83"/>
  <c r="J33" i="83"/>
  <c r="J35" i="83"/>
  <c r="J36" i="83"/>
  <c r="J37" i="83"/>
  <c r="J38" i="83"/>
  <c r="J39" i="83"/>
  <c r="J40" i="83"/>
  <c r="J44" i="83"/>
  <c r="J45" i="83"/>
  <c r="J46" i="83"/>
  <c r="J47" i="83"/>
  <c r="J48" i="83"/>
  <c r="J49" i="83"/>
  <c r="J50" i="83"/>
  <c r="J51" i="83"/>
  <c r="J52" i="83"/>
  <c r="J54" i="83"/>
  <c r="J55" i="83"/>
  <c r="J57" i="83"/>
  <c r="J58" i="83"/>
  <c r="J61" i="83"/>
  <c r="J62" i="83"/>
  <c r="J63" i="83"/>
  <c r="J64" i="83"/>
  <c r="J65" i="83"/>
  <c r="J66" i="83"/>
  <c r="J67" i="83"/>
  <c r="J68" i="83"/>
  <c r="J69" i="83"/>
  <c r="J70" i="83"/>
  <c r="J72" i="83"/>
  <c r="J73" i="83"/>
  <c r="J74" i="83"/>
  <c r="J75" i="83"/>
  <c r="J76" i="83"/>
  <c r="J77" i="83"/>
  <c r="J79" i="83"/>
  <c r="J80" i="83"/>
  <c r="J81" i="83"/>
  <c r="J82" i="83"/>
  <c r="J83" i="83"/>
  <c r="J84" i="83"/>
  <c r="J85" i="83"/>
  <c r="J86" i="83"/>
  <c r="J87" i="83"/>
  <c r="J88" i="83"/>
  <c r="J89" i="83"/>
  <c r="J90" i="83"/>
  <c r="J91" i="83"/>
  <c r="J93" i="83"/>
  <c r="J94" i="83"/>
  <c r="J95" i="83"/>
  <c r="J96" i="83"/>
  <c r="J97" i="83"/>
  <c r="J98" i="83"/>
  <c r="J99" i="83"/>
  <c r="J101" i="83"/>
  <c r="J102" i="83"/>
  <c r="J103" i="83"/>
  <c r="J104" i="83"/>
  <c r="J105" i="83"/>
  <c r="J106" i="83"/>
  <c r="J107" i="83"/>
  <c r="J109" i="83"/>
  <c r="J110" i="83"/>
  <c r="J111" i="83"/>
  <c r="J112" i="83"/>
  <c r="J113" i="83"/>
  <c r="J114" i="83"/>
  <c r="J115" i="83"/>
  <c r="J116" i="83"/>
  <c r="J117" i="83"/>
  <c r="J118" i="83"/>
  <c r="J120" i="83"/>
  <c r="J121" i="83"/>
  <c r="J123" i="83"/>
  <c r="J124" i="83"/>
  <c r="J125" i="83"/>
  <c r="J129" i="83"/>
  <c r="J130" i="83" s="1"/>
  <c r="J131" i="83"/>
  <c r="J132" i="83" s="1"/>
  <c r="J136" i="83"/>
  <c r="J137" i="83"/>
  <c r="J138" i="83"/>
  <c r="J139" i="83"/>
  <c r="J140" i="83"/>
  <c r="J141" i="83"/>
  <c r="J142" i="83"/>
  <c r="J143" i="83"/>
  <c r="J144" i="83"/>
  <c r="J145" i="83"/>
  <c r="J146" i="83"/>
  <c r="J147" i="83"/>
  <c r="J148" i="83"/>
  <c r="J149" i="83"/>
  <c r="J150" i="83"/>
  <c r="J151" i="83"/>
  <c r="J152" i="83"/>
  <c r="J153" i="83"/>
  <c r="J154" i="83"/>
  <c r="J155" i="83"/>
  <c r="J156" i="83"/>
  <c r="J157" i="83"/>
  <c r="J158" i="83"/>
  <c r="J159" i="83"/>
  <c r="J162" i="83"/>
  <c r="J163" i="83"/>
  <c r="J164" i="83"/>
  <c r="J165" i="83"/>
  <c r="J166" i="83"/>
  <c r="J167" i="83"/>
  <c r="J168" i="83"/>
  <c r="J169" i="83"/>
  <c r="J170" i="83"/>
  <c r="J171" i="83"/>
  <c r="J172" i="83"/>
  <c r="J173" i="83"/>
  <c r="J174" i="83"/>
  <c r="J175" i="83"/>
  <c r="J176" i="83"/>
  <c r="J177" i="83"/>
  <c r="J178" i="83"/>
  <c r="J181" i="83"/>
  <c r="J182" i="83"/>
  <c r="J4" i="92"/>
  <c r="J5" i="92"/>
  <c r="J8" i="92"/>
  <c r="J9" i="92" s="1"/>
  <c r="J10" i="92"/>
  <c r="J11" i="92"/>
  <c r="J12" i="92"/>
  <c r="J13" i="92"/>
  <c r="J14" i="92"/>
  <c r="J15" i="92"/>
  <c r="J16" i="92"/>
  <c r="J17" i="92"/>
  <c r="J18" i="92"/>
  <c r="J19" i="92"/>
  <c r="J21" i="92"/>
  <c r="J22" i="92" s="1"/>
  <c r="J23" i="92"/>
  <c r="J24" i="92"/>
  <c r="J25" i="92"/>
  <c r="J26" i="92"/>
  <c r="J27" i="92"/>
  <c r="J29" i="92"/>
  <c r="J30" i="92"/>
  <c r="J31" i="92"/>
  <c r="J32" i="92"/>
  <c r="J33" i="92"/>
  <c r="J35" i="92"/>
  <c r="J36" i="92"/>
  <c r="J37" i="92"/>
  <c r="J38" i="92"/>
  <c r="J39" i="92"/>
  <c r="J40" i="92"/>
  <c r="J44" i="92"/>
  <c r="J45" i="92"/>
  <c r="J46" i="92"/>
  <c r="J47" i="92"/>
  <c r="J48" i="92"/>
  <c r="J49" i="92"/>
  <c r="J50" i="92"/>
  <c r="J51" i="92"/>
  <c r="J52" i="92"/>
  <c r="J54" i="92"/>
  <c r="J55" i="92"/>
  <c r="J57" i="92"/>
  <c r="J58" i="92"/>
  <c r="J61" i="92"/>
  <c r="J62" i="92"/>
  <c r="J63" i="92"/>
  <c r="J64" i="92"/>
  <c r="J65" i="92"/>
  <c r="J66" i="92"/>
  <c r="J67" i="92"/>
  <c r="J68" i="92"/>
  <c r="J69" i="92"/>
  <c r="J70" i="92"/>
  <c r="J72" i="92"/>
  <c r="J73" i="92"/>
  <c r="J74" i="92"/>
  <c r="J75" i="92"/>
  <c r="J76" i="92"/>
  <c r="J77" i="92"/>
  <c r="J79" i="92"/>
  <c r="J80" i="92"/>
  <c r="J81" i="92"/>
  <c r="J82" i="92"/>
  <c r="J83" i="92"/>
  <c r="J84" i="92"/>
  <c r="J85" i="92"/>
  <c r="J86" i="92"/>
  <c r="J87" i="92"/>
  <c r="J88" i="92"/>
  <c r="J89" i="92"/>
  <c r="J90" i="92"/>
  <c r="J91" i="92"/>
  <c r="J93" i="92"/>
  <c r="J94" i="92"/>
  <c r="J95" i="92"/>
  <c r="J96" i="92"/>
  <c r="J97" i="92"/>
  <c r="J98" i="92"/>
  <c r="J99" i="92"/>
  <c r="J101" i="92"/>
  <c r="J102" i="92"/>
  <c r="J103" i="92"/>
  <c r="J104" i="92"/>
  <c r="J105" i="92"/>
  <c r="J106" i="92"/>
  <c r="J107" i="92"/>
  <c r="J109" i="92"/>
  <c r="J110" i="92"/>
  <c r="J111" i="92"/>
  <c r="J112" i="92"/>
  <c r="J113" i="92"/>
  <c r="J114" i="92"/>
  <c r="J115" i="92"/>
  <c r="J116" i="92"/>
  <c r="J117" i="92"/>
  <c r="J118" i="92"/>
  <c r="J120" i="92"/>
  <c r="J121" i="92"/>
  <c r="J123" i="92"/>
  <c r="J124" i="92"/>
  <c r="J125" i="92"/>
  <c r="J129" i="92"/>
  <c r="J130" i="92" s="1"/>
  <c r="J131" i="92"/>
  <c r="J132" i="92" s="1"/>
  <c r="J136" i="92"/>
  <c r="J137" i="92"/>
  <c r="J138" i="92"/>
  <c r="J139" i="92"/>
  <c r="J140" i="92"/>
  <c r="J141" i="92"/>
  <c r="J142" i="92"/>
  <c r="J143" i="92"/>
  <c r="J144" i="92"/>
  <c r="J145" i="92"/>
  <c r="J146" i="92"/>
  <c r="J147" i="92"/>
  <c r="J148" i="92"/>
  <c r="J149" i="92"/>
  <c r="J150" i="92"/>
  <c r="J151" i="92"/>
  <c r="J152" i="92"/>
  <c r="J153" i="92"/>
  <c r="J154" i="92"/>
  <c r="J155" i="92"/>
  <c r="J156" i="92"/>
  <c r="J157" i="92"/>
  <c r="J158" i="92"/>
  <c r="J159" i="92"/>
  <c r="J162" i="92"/>
  <c r="J163" i="92"/>
  <c r="J164" i="92"/>
  <c r="J165" i="92"/>
  <c r="J166" i="92"/>
  <c r="J167" i="92"/>
  <c r="J168" i="92"/>
  <c r="J169" i="92"/>
  <c r="J170" i="92"/>
  <c r="J171" i="92"/>
  <c r="J172" i="92"/>
  <c r="J173" i="92"/>
  <c r="J174" i="92"/>
  <c r="J175" i="92"/>
  <c r="J176" i="92"/>
  <c r="J177" i="92"/>
  <c r="J178" i="92"/>
  <c r="J181" i="92"/>
  <c r="J182" i="92"/>
  <c r="J4" i="84"/>
  <c r="J5" i="84"/>
  <c r="J8" i="84"/>
  <c r="J9" i="84" s="1"/>
  <c r="J10" i="84"/>
  <c r="J11" i="84"/>
  <c r="J12" i="84"/>
  <c r="J13" i="84"/>
  <c r="J14" i="84"/>
  <c r="J15" i="84"/>
  <c r="J16" i="84"/>
  <c r="J17" i="84"/>
  <c r="J18" i="84"/>
  <c r="J19" i="84"/>
  <c r="J21" i="84"/>
  <c r="J22" i="84" s="1"/>
  <c r="J23" i="84"/>
  <c r="J24" i="84"/>
  <c r="J25" i="84"/>
  <c r="J26" i="84"/>
  <c r="J27" i="84"/>
  <c r="J29" i="84"/>
  <c r="J30" i="84"/>
  <c r="J31" i="84"/>
  <c r="J32" i="84"/>
  <c r="J33" i="84"/>
  <c r="J35" i="84"/>
  <c r="J36" i="84"/>
  <c r="J37" i="84"/>
  <c r="J38" i="84"/>
  <c r="J39" i="84"/>
  <c r="J40" i="84"/>
  <c r="J44" i="84"/>
  <c r="J45" i="84"/>
  <c r="J46" i="84"/>
  <c r="J47" i="84"/>
  <c r="J48" i="84"/>
  <c r="J49" i="84"/>
  <c r="J50" i="84"/>
  <c r="J51" i="84"/>
  <c r="J52" i="84"/>
  <c r="J54" i="84"/>
  <c r="J55" i="84"/>
  <c r="J57" i="84"/>
  <c r="J58" i="84"/>
  <c r="J61" i="84"/>
  <c r="J62" i="84"/>
  <c r="J63" i="84"/>
  <c r="J64" i="84"/>
  <c r="J65" i="84"/>
  <c r="J66" i="84"/>
  <c r="J67" i="84"/>
  <c r="J68" i="84"/>
  <c r="J69" i="84"/>
  <c r="J70" i="84"/>
  <c r="J72" i="84"/>
  <c r="J73" i="84"/>
  <c r="J74" i="84"/>
  <c r="J75" i="84"/>
  <c r="J76" i="84"/>
  <c r="J77" i="84"/>
  <c r="J79" i="84"/>
  <c r="J80" i="84"/>
  <c r="J81" i="84"/>
  <c r="J82" i="84"/>
  <c r="J83" i="84"/>
  <c r="J84" i="84"/>
  <c r="J85" i="84"/>
  <c r="J86" i="84"/>
  <c r="J87" i="84"/>
  <c r="J88" i="84"/>
  <c r="J89" i="84"/>
  <c r="J90" i="84"/>
  <c r="J91" i="84"/>
  <c r="J93" i="84"/>
  <c r="J94" i="84"/>
  <c r="J95" i="84"/>
  <c r="J96" i="84"/>
  <c r="J97" i="84"/>
  <c r="J98" i="84"/>
  <c r="J99" i="84"/>
  <c r="J101" i="84"/>
  <c r="J102" i="84"/>
  <c r="J103" i="84"/>
  <c r="J104" i="84"/>
  <c r="J105" i="84"/>
  <c r="J106" i="84"/>
  <c r="J107" i="84"/>
  <c r="J109" i="84"/>
  <c r="J110" i="84"/>
  <c r="J111" i="84"/>
  <c r="J112" i="84"/>
  <c r="J113" i="84"/>
  <c r="J114" i="84"/>
  <c r="J115" i="84"/>
  <c r="J116" i="84"/>
  <c r="J117" i="84"/>
  <c r="J118" i="84"/>
  <c r="J120" i="84"/>
  <c r="J122" i="84" s="1"/>
  <c r="J121" i="84"/>
  <c r="J123" i="84"/>
  <c r="J124" i="84"/>
  <c r="J125" i="84"/>
  <c r="J129" i="84"/>
  <c r="J130" i="84" s="1"/>
  <c r="J131" i="84"/>
  <c r="J132" i="84" s="1"/>
  <c r="J136" i="84"/>
  <c r="J137" i="84"/>
  <c r="J138" i="84"/>
  <c r="J139" i="84"/>
  <c r="J140" i="84"/>
  <c r="J141" i="84"/>
  <c r="J142" i="84"/>
  <c r="J143" i="84"/>
  <c r="J144" i="84"/>
  <c r="J145" i="84"/>
  <c r="J146" i="84"/>
  <c r="J147" i="84"/>
  <c r="J148" i="84"/>
  <c r="J149" i="84"/>
  <c r="J150" i="84"/>
  <c r="J151" i="84"/>
  <c r="J152" i="84"/>
  <c r="J153" i="84"/>
  <c r="J154" i="84"/>
  <c r="J155" i="84"/>
  <c r="J156" i="84"/>
  <c r="J157" i="84"/>
  <c r="J158" i="84"/>
  <c r="J159" i="84"/>
  <c r="J162" i="84"/>
  <c r="J163" i="84"/>
  <c r="J164" i="84"/>
  <c r="J165" i="84"/>
  <c r="J166" i="84"/>
  <c r="J167" i="84"/>
  <c r="J168" i="84"/>
  <c r="J169" i="84"/>
  <c r="J170" i="84"/>
  <c r="J171" i="84"/>
  <c r="J172" i="84"/>
  <c r="J173" i="84"/>
  <c r="J174" i="84"/>
  <c r="J175" i="84"/>
  <c r="J176" i="84"/>
  <c r="J177" i="84"/>
  <c r="J178" i="84"/>
  <c r="J181" i="84"/>
  <c r="J183" i="84" s="1"/>
  <c r="J182" i="84"/>
  <c r="J4" i="93"/>
  <c r="J5" i="93"/>
  <c r="J8" i="93"/>
  <c r="J9" i="93" s="1"/>
  <c r="J10" i="93"/>
  <c r="J11" i="93"/>
  <c r="J12" i="93"/>
  <c r="J13" i="93"/>
  <c r="J14" i="93"/>
  <c r="J15" i="93"/>
  <c r="J16" i="93"/>
  <c r="J17" i="93"/>
  <c r="J18" i="93"/>
  <c r="J19" i="93"/>
  <c r="J21" i="93"/>
  <c r="J22" i="93" s="1"/>
  <c r="J23" i="93"/>
  <c r="J24" i="93"/>
  <c r="J25" i="93"/>
  <c r="J26" i="93"/>
  <c r="J27" i="93"/>
  <c r="J29" i="93"/>
  <c r="J30" i="93"/>
  <c r="J31" i="93"/>
  <c r="J32" i="93"/>
  <c r="J33" i="93"/>
  <c r="J35" i="93"/>
  <c r="J36" i="93"/>
  <c r="J37" i="93"/>
  <c r="J38" i="93"/>
  <c r="J39" i="93"/>
  <c r="J40" i="93"/>
  <c r="J44" i="93"/>
  <c r="J45" i="93"/>
  <c r="J46" i="93"/>
  <c r="J47" i="93"/>
  <c r="J48" i="93"/>
  <c r="J49" i="93"/>
  <c r="J50" i="93"/>
  <c r="J51" i="93"/>
  <c r="J52" i="93"/>
  <c r="J54" i="93"/>
  <c r="J55" i="93"/>
  <c r="J57" i="93"/>
  <c r="J58" i="93"/>
  <c r="J61" i="93"/>
  <c r="J62" i="93"/>
  <c r="J63" i="93"/>
  <c r="J64" i="93"/>
  <c r="J65" i="93"/>
  <c r="J66" i="93"/>
  <c r="J67" i="93"/>
  <c r="J68" i="93"/>
  <c r="J69" i="93"/>
  <c r="J70" i="93"/>
  <c r="J72" i="93"/>
  <c r="J73" i="93"/>
  <c r="J74" i="93"/>
  <c r="J75" i="93"/>
  <c r="J76" i="93"/>
  <c r="J77" i="93"/>
  <c r="J79" i="93"/>
  <c r="J80" i="93"/>
  <c r="J81" i="93"/>
  <c r="J82" i="93"/>
  <c r="J83" i="93"/>
  <c r="J84" i="93"/>
  <c r="J85" i="93"/>
  <c r="J86" i="93"/>
  <c r="J87" i="93"/>
  <c r="J88" i="93"/>
  <c r="J89" i="93"/>
  <c r="J90" i="93"/>
  <c r="J91" i="93"/>
  <c r="J93" i="93"/>
  <c r="J94" i="93"/>
  <c r="J95" i="93"/>
  <c r="J96" i="93"/>
  <c r="J97" i="93"/>
  <c r="J98" i="93"/>
  <c r="J99" i="93"/>
  <c r="J101" i="93"/>
  <c r="J102" i="93"/>
  <c r="J103" i="93"/>
  <c r="J104" i="93"/>
  <c r="J105" i="93"/>
  <c r="J106" i="93"/>
  <c r="J107" i="93"/>
  <c r="J109" i="93"/>
  <c r="J110" i="93"/>
  <c r="J111" i="93"/>
  <c r="J112" i="93"/>
  <c r="J113" i="93"/>
  <c r="J114" i="93"/>
  <c r="J115" i="93"/>
  <c r="J116" i="93"/>
  <c r="J117" i="93"/>
  <c r="J118" i="93"/>
  <c r="J120" i="93"/>
  <c r="J121" i="93"/>
  <c r="J123" i="93"/>
  <c r="J124" i="93"/>
  <c r="J125" i="93"/>
  <c r="J129" i="93"/>
  <c r="J130" i="93" s="1"/>
  <c r="J131" i="93"/>
  <c r="J132" i="93" s="1"/>
  <c r="J136" i="93"/>
  <c r="J137" i="93"/>
  <c r="J138" i="93"/>
  <c r="J139" i="93"/>
  <c r="J140" i="93"/>
  <c r="J141" i="93"/>
  <c r="J142" i="93"/>
  <c r="J143" i="93"/>
  <c r="J144" i="93"/>
  <c r="J145" i="93"/>
  <c r="J146" i="93"/>
  <c r="J147" i="93"/>
  <c r="J148" i="93"/>
  <c r="J149" i="93"/>
  <c r="J150" i="93"/>
  <c r="J151" i="93"/>
  <c r="J152" i="93"/>
  <c r="J153" i="93"/>
  <c r="J154" i="93"/>
  <c r="J155" i="93"/>
  <c r="J156" i="93"/>
  <c r="J157" i="93"/>
  <c r="J158" i="93"/>
  <c r="J159" i="93"/>
  <c r="J162" i="93"/>
  <c r="J163" i="93"/>
  <c r="J164" i="93"/>
  <c r="J165" i="93"/>
  <c r="J166" i="93"/>
  <c r="J167" i="93"/>
  <c r="J168" i="93"/>
  <c r="J169" i="93"/>
  <c r="J170" i="93"/>
  <c r="J171" i="93"/>
  <c r="J172" i="93"/>
  <c r="J173" i="93"/>
  <c r="J174" i="93"/>
  <c r="J175" i="93"/>
  <c r="J176" i="93"/>
  <c r="J177" i="93"/>
  <c r="J178" i="93"/>
  <c r="J181" i="93"/>
  <c r="J182" i="93"/>
  <c r="J4" i="94"/>
  <c r="J5" i="94"/>
  <c r="J8" i="94"/>
  <c r="J9" i="94" s="1"/>
  <c r="J10" i="94"/>
  <c r="J11" i="94"/>
  <c r="J12" i="94"/>
  <c r="J13" i="94"/>
  <c r="J14" i="94"/>
  <c r="J15" i="94"/>
  <c r="J16" i="94"/>
  <c r="J17" i="94"/>
  <c r="J18" i="94"/>
  <c r="J19" i="94"/>
  <c r="J21" i="94"/>
  <c r="J22" i="94" s="1"/>
  <c r="J23" i="94"/>
  <c r="J24" i="94"/>
  <c r="J25" i="94"/>
  <c r="J26" i="94"/>
  <c r="J27" i="94"/>
  <c r="J29" i="94"/>
  <c r="J30" i="94"/>
  <c r="J31" i="94"/>
  <c r="J32" i="94"/>
  <c r="J33" i="94"/>
  <c r="J35" i="94"/>
  <c r="J36" i="94"/>
  <c r="J37" i="94"/>
  <c r="J38" i="94"/>
  <c r="J39" i="94"/>
  <c r="J40" i="94"/>
  <c r="J44" i="94"/>
  <c r="J45" i="94"/>
  <c r="J46" i="94"/>
  <c r="J47" i="94"/>
  <c r="J48" i="94"/>
  <c r="J49" i="94"/>
  <c r="J50" i="94"/>
  <c r="J51" i="94"/>
  <c r="J52" i="94"/>
  <c r="J54" i="94"/>
  <c r="J55" i="94"/>
  <c r="J57" i="94"/>
  <c r="J58" i="94"/>
  <c r="J61" i="94"/>
  <c r="J62" i="94"/>
  <c r="J63" i="94"/>
  <c r="J64" i="94"/>
  <c r="J65" i="94"/>
  <c r="J66" i="94"/>
  <c r="J67" i="94"/>
  <c r="J68" i="94"/>
  <c r="J69" i="94"/>
  <c r="J70" i="94"/>
  <c r="J72" i="94"/>
  <c r="J73" i="94"/>
  <c r="J74" i="94"/>
  <c r="J75" i="94"/>
  <c r="J76" i="94"/>
  <c r="J77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3" i="94"/>
  <c r="J94" i="94"/>
  <c r="J95" i="94"/>
  <c r="J96" i="94"/>
  <c r="J97" i="94"/>
  <c r="J98" i="94"/>
  <c r="J99" i="94"/>
  <c r="J101" i="94"/>
  <c r="J102" i="94"/>
  <c r="J103" i="94"/>
  <c r="J104" i="94"/>
  <c r="J105" i="94"/>
  <c r="J106" i="94"/>
  <c r="J107" i="94"/>
  <c r="J109" i="94"/>
  <c r="J110" i="94"/>
  <c r="J111" i="94"/>
  <c r="J112" i="94"/>
  <c r="J113" i="94"/>
  <c r="J114" i="94"/>
  <c r="J115" i="94"/>
  <c r="J116" i="94"/>
  <c r="J117" i="94"/>
  <c r="J118" i="94"/>
  <c r="J120" i="94"/>
  <c r="J121" i="94"/>
  <c r="J123" i="94"/>
  <c r="J124" i="94"/>
  <c r="J125" i="94"/>
  <c r="J129" i="94"/>
  <c r="J130" i="94" s="1"/>
  <c r="J131" i="94"/>
  <c r="J132" i="94" s="1"/>
  <c r="J136" i="94"/>
  <c r="J137" i="94"/>
  <c r="J138" i="94"/>
  <c r="J139" i="94"/>
  <c r="J140" i="94"/>
  <c r="J141" i="94"/>
  <c r="J142" i="94"/>
  <c r="J143" i="94"/>
  <c r="J144" i="94"/>
  <c r="J145" i="94"/>
  <c r="J146" i="94"/>
  <c r="J147" i="94"/>
  <c r="J148" i="94"/>
  <c r="J149" i="94"/>
  <c r="J150" i="94"/>
  <c r="J151" i="94"/>
  <c r="J152" i="94"/>
  <c r="J153" i="94"/>
  <c r="J154" i="94"/>
  <c r="J155" i="94"/>
  <c r="J156" i="94"/>
  <c r="J157" i="94"/>
  <c r="J158" i="94"/>
  <c r="J159" i="94"/>
  <c r="J162" i="94"/>
  <c r="J163" i="94"/>
  <c r="J164" i="94"/>
  <c r="J165" i="94"/>
  <c r="J166" i="94"/>
  <c r="J167" i="94"/>
  <c r="J168" i="94"/>
  <c r="J169" i="94"/>
  <c r="J170" i="94"/>
  <c r="J171" i="94"/>
  <c r="J172" i="94"/>
  <c r="J173" i="94"/>
  <c r="J174" i="94"/>
  <c r="J175" i="94"/>
  <c r="J176" i="94"/>
  <c r="J177" i="94"/>
  <c r="J178" i="94"/>
  <c r="J181" i="94"/>
  <c r="J182" i="94"/>
  <c r="J4" i="85"/>
  <c r="J5" i="85"/>
  <c r="J8" i="85"/>
  <c r="J9" i="85" s="1"/>
  <c r="J10" i="85"/>
  <c r="J11" i="85"/>
  <c r="J12" i="85"/>
  <c r="J13" i="85"/>
  <c r="J14" i="85"/>
  <c r="J15" i="85"/>
  <c r="J16" i="85"/>
  <c r="J17" i="85"/>
  <c r="J18" i="85"/>
  <c r="J19" i="85"/>
  <c r="J21" i="85"/>
  <c r="J22" i="85" s="1"/>
  <c r="J23" i="85"/>
  <c r="J24" i="85"/>
  <c r="J25" i="85"/>
  <c r="J26" i="85"/>
  <c r="J27" i="85"/>
  <c r="J29" i="85"/>
  <c r="J30" i="85"/>
  <c r="J31" i="85"/>
  <c r="J32" i="85"/>
  <c r="J33" i="85"/>
  <c r="J35" i="85"/>
  <c r="J36" i="85"/>
  <c r="J37" i="85"/>
  <c r="J38" i="85"/>
  <c r="J39" i="85"/>
  <c r="J40" i="85"/>
  <c r="J44" i="85"/>
  <c r="J45" i="85"/>
  <c r="J46" i="85"/>
  <c r="J47" i="85"/>
  <c r="J48" i="85"/>
  <c r="J49" i="85"/>
  <c r="J50" i="85"/>
  <c r="J51" i="85"/>
  <c r="J52" i="85"/>
  <c r="J54" i="85"/>
  <c r="J55" i="85"/>
  <c r="J57" i="85"/>
  <c r="J58" i="85"/>
  <c r="J61" i="85"/>
  <c r="J62" i="85"/>
  <c r="J63" i="85"/>
  <c r="J64" i="85"/>
  <c r="J65" i="85"/>
  <c r="J66" i="85"/>
  <c r="J67" i="85"/>
  <c r="J68" i="85"/>
  <c r="J69" i="85"/>
  <c r="J70" i="85"/>
  <c r="J72" i="85"/>
  <c r="J73" i="85"/>
  <c r="J74" i="85"/>
  <c r="J75" i="85"/>
  <c r="J76" i="85"/>
  <c r="J77" i="85"/>
  <c r="J79" i="85"/>
  <c r="J80" i="85"/>
  <c r="J81" i="85"/>
  <c r="J82" i="85"/>
  <c r="J83" i="85"/>
  <c r="J84" i="85"/>
  <c r="J85" i="85"/>
  <c r="J86" i="85"/>
  <c r="J87" i="85"/>
  <c r="J88" i="85"/>
  <c r="J89" i="85"/>
  <c r="J90" i="85"/>
  <c r="J91" i="85"/>
  <c r="J93" i="85"/>
  <c r="J94" i="85"/>
  <c r="J95" i="85"/>
  <c r="J96" i="85"/>
  <c r="J97" i="85"/>
  <c r="J98" i="85"/>
  <c r="J99" i="85"/>
  <c r="J101" i="85"/>
  <c r="J102" i="85"/>
  <c r="J103" i="85"/>
  <c r="J104" i="85"/>
  <c r="J105" i="85"/>
  <c r="J106" i="85"/>
  <c r="J107" i="85"/>
  <c r="J110" i="85"/>
  <c r="J111" i="85"/>
  <c r="J112" i="85"/>
  <c r="J113" i="85"/>
  <c r="J114" i="85"/>
  <c r="J115" i="85"/>
  <c r="J116" i="85"/>
  <c r="J117" i="85"/>
  <c r="J118" i="85"/>
  <c r="J120" i="85"/>
  <c r="J121" i="85"/>
  <c r="J123" i="85"/>
  <c r="J124" i="85"/>
  <c r="J125" i="85"/>
  <c r="J129" i="85"/>
  <c r="J130" i="85" s="1"/>
  <c r="J131" i="85"/>
  <c r="J132" i="85" s="1"/>
  <c r="J136" i="85"/>
  <c r="J137" i="85"/>
  <c r="J138" i="85"/>
  <c r="J139" i="85"/>
  <c r="J140" i="85"/>
  <c r="J141" i="85"/>
  <c r="J142" i="85"/>
  <c r="J143" i="85"/>
  <c r="J144" i="85"/>
  <c r="J145" i="85"/>
  <c r="J146" i="85"/>
  <c r="J147" i="85"/>
  <c r="J148" i="85"/>
  <c r="J149" i="85"/>
  <c r="J150" i="85"/>
  <c r="J151" i="85"/>
  <c r="J152" i="85"/>
  <c r="J153" i="85"/>
  <c r="J154" i="85"/>
  <c r="J155" i="85"/>
  <c r="J156" i="85"/>
  <c r="J157" i="85"/>
  <c r="J158" i="85"/>
  <c r="J159" i="85"/>
  <c r="J162" i="85"/>
  <c r="J163" i="85"/>
  <c r="J164" i="85"/>
  <c r="J165" i="85"/>
  <c r="J166" i="85"/>
  <c r="J167" i="85"/>
  <c r="J168" i="85"/>
  <c r="J169" i="85"/>
  <c r="J170" i="85"/>
  <c r="J171" i="85"/>
  <c r="J172" i="85"/>
  <c r="J173" i="85"/>
  <c r="J174" i="85"/>
  <c r="J175" i="85"/>
  <c r="J176" i="85"/>
  <c r="J177" i="85"/>
  <c r="J178" i="85"/>
  <c r="J181" i="85"/>
  <c r="J182" i="85"/>
  <c r="J4" i="86"/>
  <c r="J5" i="86"/>
  <c r="J8" i="86"/>
  <c r="J9" i="86" s="1"/>
  <c r="J10" i="86"/>
  <c r="J11" i="86"/>
  <c r="J12" i="86"/>
  <c r="J13" i="86"/>
  <c r="J14" i="86"/>
  <c r="J15" i="86"/>
  <c r="J16" i="86"/>
  <c r="J17" i="86"/>
  <c r="J18" i="86"/>
  <c r="J19" i="86"/>
  <c r="J21" i="86"/>
  <c r="J22" i="86" s="1"/>
  <c r="J23" i="86"/>
  <c r="J24" i="86"/>
  <c r="J25" i="86"/>
  <c r="J26" i="86"/>
  <c r="J27" i="86"/>
  <c r="J29" i="86"/>
  <c r="J30" i="86"/>
  <c r="J31" i="86"/>
  <c r="J32" i="86"/>
  <c r="J33" i="86"/>
  <c r="J35" i="86"/>
  <c r="J36" i="86"/>
  <c r="J37" i="86"/>
  <c r="J38" i="86"/>
  <c r="J39" i="86"/>
  <c r="J40" i="86"/>
  <c r="J44" i="86"/>
  <c r="J45" i="86"/>
  <c r="J46" i="86"/>
  <c r="J47" i="86"/>
  <c r="J48" i="86"/>
  <c r="J49" i="86"/>
  <c r="J50" i="86"/>
  <c r="J51" i="86"/>
  <c r="J52" i="86"/>
  <c r="J54" i="86"/>
  <c r="J55" i="86"/>
  <c r="J57" i="86"/>
  <c r="J58" i="86"/>
  <c r="J61" i="86"/>
  <c r="J62" i="86"/>
  <c r="J63" i="86"/>
  <c r="J64" i="86"/>
  <c r="J65" i="86"/>
  <c r="J66" i="86"/>
  <c r="J67" i="86"/>
  <c r="J68" i="86"/>
  <c r="J69" i="86"/>
  <c r="J70" i="86"/>
  <c r="J72" i="86"/>
  <c r="J73" i="86"/>
  <c r="J74" i="86"/>
  <c r="J75" i="86"/>
  <c r="J76" i="86"/>
  <c r="J77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3" i="86"/>
  <c r="J94" i="86"/>
  <c r="J95" i="86"/>
  <c r="J96" i="86"/>
  <c r="J97" i="86"/>
  <c r="J98" i="86"/>
  <c r="J99" i="86"/>
  <c r="J101" i="86"/>
  <c r="J102" i="86"/>
  <c r="J103" i="86"/>
  <c r="J104" i="86"/>
  <c r="J105" i="86"/>
  <c r="J106" i="86"/>
  <c r="J107" i="86"/>
  <c r="J109" i="86"/>
  <c r="J110" i="86"/>
  <c r="J111" i="86"/>
  <c r="J112" i="86"/>
  <c r="J113" i="86"/>
  <c r="J114" i="86"/>
  <c r="J115" i="86"/>
  <c r="J116" i="86"/>
  <c r="J117" i="86"/>
  <c r="J118" i="86"/>
  <c r="J120" i="86"/>
  <c r="J122" i="86" s="1"/>
  <c r="J121" i="86"/>
  <c r="J123" i="86"/>
  <c r="J124" i="86"/>
  <c r="J125" i="86"/>
  <c r="J129" i="86"/>
  <c r="J130" i="86" s="1"/>
  <c r="J131" i="86"/>
  <c r="J136" i="86"/>
  <c r="J137" i="86"/>
  <c r="J138" i="86"/>
  <c r="J139" i="86"/>
  <c r="J140" i="86"/>
  <c r="J141" i="86"/>
  <c r="J142" i="86"/>
  <c r="J143" i="86"/>
  <c r="J144" i="86"/>
  <c r="J145" i="86"/>
  <c r="J146" i="86"/>
  <c r="J147" i="86"/>
  <c r="J148" i="86"/>
  <c r="J149" i="86"/>
  <c r="J150" i="86"/>
  <c r="J151" i="86"/>
  <c r="J152" i="86"/>
  <c r="J153" i="86"/>
  <c r="J154" i="86"/>
  <c r="J155" i="86"/>
  <c r="J156" i="86"/>
  <c r="J157" i="86"/>
  <c r="J158" i="86"/>
  <c r="J159" i="86"/>
  <c r="J162" i="86"/>
  <c r="J163" i="86"/>
  <c r="J164" i="86"/>
  <c r="J165" i="86"/>
  <c r="J166" i="86"/>
  <c r="J167" i="86"/>
  <c r="J168" i="86"/>
  <c r="J169" i="86"/>
  <c r="J170" i="86"/>
  <c r="J171" i="86"/>
  <c r="J172" i="86"/>
  <c r="J173" i="86"/>
  <c r="J174" i="86"/>
  <c r="J175" i="86"/>
  <c r="J176" i="86"/>
  <c r="J177" i="86"/>
  <c r="J178" i="86"/>
  <c r="J181" i="86"/>
  <c r="J182" i="86"/>
  <c r="J4" i="87"/>
  <c r="J5" i="87"/>
  <c r="J8" i="87"/>
  <c r="J9" i="87" s="1"/>
  <c r="J10" i="87"/>
  <c r="J11" i="87"/>
  <c r="J12" i="87"/>
  <c r="J13" i="87"/>
  <c r="J14" i="87"/>
  <c r="J15" i="87"/>
  <c r="J16" i="87"/>
  <c r="J17" i="87"/>
  <c r="J18" i="87"/>
  <c r="J19" i="87"/>
  <c r="J21" i="87"/>
  <c r="J22" i="87" s="1"/>
  <c r="J23" i="87"/>
  <c r="J24" i="87"/>
  <c r="J25" i="87"/>
  <c r="J26" i="87"/>
  <c r="J27" i="87"/>
  <c r="J29" i="87"/>
  <c r="J30" i="87"/>
  <c r="J31" i="87"/>
  <c r="J32" i="87"/>
  <c r="J33" i="87"/>
  <c r="J35" i="87"/>
  <c r="J36" i="87"/>
  <c r="J37" i="87"/>
  <c r="J38" i="87"/>
  <c r="J39" i="87"/>
  <c r="J40" i="87"/>
  <c r="J44" i="87"/>
  <c r="J45" i="87"/>
  <c r="J46" i="87"/>
  <c r="J47" i="87"/>
  <c r="J48" i="87"/>
  <c r="J49" i="87"/>
  <c r="J50" i="87"/>
  <c r="J51" i="87"/>
  <c r="J52" i="87"/>
  <c r="J54" i="87"/>
  <c r="J55" i="87"/>
  <c r="J57" i="87"/>
  <c r="J58" i="87"/>
  <c r="J61" i="87"/>
  <c r="J62" i="87"/>
  <c r="J63" i="87"/>
  <c r="J64" i="87"/>
  <c r="J65" i="87"/>
  <c r="J66" i="87"/>
  <c r="J67" i="87"/>
  <c r="J68" i="87"/>
  <c r="J69" i="87"/>
  <c r="J70" i="87"/>
  <c r="J72" i="87"/>
  <c r="J73" i="87"/>
  <c r="J74" i="87"/>
  <c r="J75" i="87"/>
  <c r="J76" i="87"/>
  <c r="J77" i="87"/>
  <c r="J79" i="87"/>
  <c r="J80" i="87"/>
  <c r="J81" i="87"/>
  <c r="J82" i="87"/>
  <c r="J83" i="87"/>
  <c r="J84" i="87"/>
  <c r="J85" i="87"/>
  <c r="J86" i="87"/>
  <c r="J87" i="87"/>
  <c r="J88" i="87"/>
  <c r="J89" i="87"/>
  <c r="J90" i="87"/>
  <c r="J91" i="87"/>
  <c r="J93" i="87"/>
  <c r="J94" i="87"/>
  <c r="J95" i="87"/>
  <c r="J96" i="87"/>
  <c r="J97" i="87"/>
  <c r="J98" i="87"/>
  <c r="J99" i="87"/>
  <c r="J101" i="87"/>
  <c r="J102" i="87"/>
  <c r="J103" i="87"/>
  <c r="J104" i="87"/>
  <c r="J105" i="87"/>
  <c r="J106" i="87"/>
  <c r="J107" i="87"/>
  <c r="J109" i="87"/>
  <c r="J110" i="87"/>
  <c r="J111" i="87"/>
  <c r="J112" i="87"/>
  <c r="J113" i="87"/>
  <c r="J114" i="87"/>
  <c r="J115" i="87"/>
  <c r="J116" i="87"/>
  <c r="J117" i="87"/>
  <c r="J118" i="87"/>
  <c r="J120" i="87"/>
  <c r="J121" i="87"/>
  <c r="J123" i="87"/>
  <c r="J124" i="87"/>
  <c r="J125" i="87"/>
  <c r="J129" i="87"/>
  <c r="J130" i="87" s="1"/>
  <c r="J131" i="87"/>
  <c r="J132" i="87" s="1"/>
  <c r="J136" i="87"/>
  <c r="J137" i="87"/>
  <c r="J138" i="87"/>
  <c r="J139" i="87"/>
  <c r="J140" i="87"/>
  <c r="J141" i="87"/>
  <c r="J142" i="87"/>
  <c r="J143" i="87"/>
  <c r="J144" i="87"/>
  <c r="J145" i="87"/>
  <c r="J146" i="87"/>
  <c r="J147" i="87"/>
  <c r="J148" i="87"/>
  <c r="J149" i="87"/>
  <c r="J150" i="87"/>
  <c r="J151" i="87"/>
  <c r="J152" i="87"/>
  <c r="J153" i="87"/>
  <c r="J154" i="87"/>
  <c r="J155" i="87"/>
  <c r="J156" i="87"/>
  <c r="J157" i="87"/>
  <c r="J158" i="87"/>
  <c r="J159" i="87"/>
  <c r="J162" i="87"/>
  <c r="J163" i="87"/>
  <c r="J164" i="87"/>
  <c r="J165" i="87"/>
  <c r="J166" i="87"/>
  <c r="J167" i="87"/>
  <c r="J168" i="87"/>
  <c r="J169" i="87"/>
  <c r="J170" i="87"/>
  <c r="J171" i="87"/>
  <c r="J172" i="87"/>
  <c r="J173" i="87"/>
  <c r="J174" i="87"/>
  <c r="J175" i="87"/>
  <c r="J176" i="87"/>
  <c r="J177" i="87"/>
  <c r="J178" i="87"/>
  <c r="J181" i="87"/>
  <c r="J182" i="87"/>
  <c r="J4" i="88"/>
  <c r="J5" i="88"/>
  <c r="J8" i="88"/>
  <c r="J9" i="88" s="1"/>
  <c r="J10" i="88"/>
  <c r="J11" i="88"/>
  <c r="J12" i="88"/>
  <c r="J13" i="88"/>
  <c r="J14" i="88"/>
  <c r="J15" i="88"/>
  <c r="J16" i="88"/>
  <c r="J17" i="88"/>
  <c r="J18" i="88"/>
  <c r="J19" i="88"/>
  <c r="J21" i="88"/>
  <c r="J22" i="88" s="1"/>
  <c r="J23" i="88"/>
  <c r="J24" i="88"/>
  <c r="J25" i="88"/>
  <c r="J26" i="88"/>
  <c r="J27" i="88"/>
  <c r="J29" i="88"/>
  <c r="J30" i="88"/>
  <c r="J31" i="88"/>
  <c r="J32" i="88"/>
  <c r="J33" i="88"/>
  <c r="J35" i="88"/>
  <c r="J36" i="88"/>
  <c r="J37" i="88"/>
  <c r="J38" i="88"/>
  <c r="J39" i="88"/>
  <c r="J40" i="88"/>
  <c r="J44" i="88"/>
  <c r="J45" i="88"/>
  <c r="J46" i="88"/>
  <c r="J47" i="88"/>
  <c r="J48" i="88"/>
  <c r="J49" i="88"/>
  <c r="J50" i="88"/>
  <c r="J51" i="88"/>
  <c r="J52" i="88"/>
  <c r="J54" i="88"/>
  <c r="J55" i="88"/>
  <c r="J57" i="88"/>
  <c r="J58" i="88"/>
  <c r="J61" i="88"/>
  <c r="J62" i="88"/>
  <c r="J63" i="88"/>
  <c r="J64" i="88"/>
  <c r="J65" i="88"/>
  <c r="J66" i="88"/>
  <c r="J67" i="88"/>
  <c r="J68" i="88"/>
  <c r="J69" i="88"/>
  <c r="J70" i="88"/>
  <c r="J72" i="88"/>
  <c r="J73" i="88"/>
  <c r="J74" i="88"/>
  <c r="J75" i="88"/>
  <c r="J76" i="88"/>
  <c r="J77" i="88"/>
  <c r="J79" i="88"/>
  <c r="J80" i="88"/>
  <c r="J81" i="88"/>
  <c r="J82" i="88"/>
  <c r="J83" i="88"/>
  <c r="J84" i="88"/>
  <c r="J85" i="88"/>
  <c r="J86" i="88"/>
  <c r="J87" i="88"/>
  <c r="J88" i="88"/>
  <c r="J89" i="88"/>
  <c r="J90" i="88"/>
  <c r="J91" i="88"/>
  <c r="J93" i="88"/>
  <c r="J94" i="88"/>
  <c r="J95" i="88"/>
  <c r="J96" i="88"/>
  <c r="J97" i="88"/>
  <c r="J98" i="88"/>
  <c r="J99" i="88"/>
  <c r="J101" i="88"/>
  <c r="J102" i="88"/>
  <c r="J103" i="88"/>
  <c r="J104" i="88"/>
  <c r="J105" i="88"/>
  <c r="J106" i="88"/>
  <c r="J107" i="88"/>
  <c r="J109" i="88"/>
  <c r="J110" i="88"/>
  <c r="J111" i="88"/>
  <c r="J112" i="88"/>
  <c r="J113" i="88"/>
  <c r="J114" i="88"/>
  <c r="J115" i="88"/>
  <c r="J116" i="88"/>
  <c r="J117" i="88"/>
  <c r="J118" i="88"/>
  <c r="J120" i="88"/>
  <c r="J121" i="88"/>
  <c r="J123" i="88"/>
  <c r="J124" i="88"/>
  <c r="J125" i="88"/>
  <c r="J129" i="88"/>
  <c r="J130" i="88" s="1"/>
  <c r="J131" i="88"/>
  <c r="J132" i="88" s="1"/>
  <c r="J136" i="88"/>
  <c r="J137" i="88"/>
  <c r="J138" i="88"/>
  <c r="J139" i="88"/>
  <c r="J140" i="88"/>
  <c r="J141" i="88"/>
  <c r="J142" i="88"/>
  <c r="J143" i="88"/>
  <c r="J144" i="88"/>
  <c r="J145" i="88"/>
  <c r="J146" i="88"/>
  <c r="J147" i="88"/>
  <c r="J148" i="88"/>
  <c r="J149" i="88"/>
  <c r="J150" i="88"/>
  <c r="J151" i="88"/>
  <c r="J152" i="88"/>
  <c r="J153" i="88"/>
  <c r="J154" i="88"/>
  <c r="J155" i="88"/>
  <c r="J156" i="88"/>
  <c r="J157" i="88"/>
  <c r="J158" i="88"/>
  <c r="J159" i="88"/>
  <c r="J162" i="88"/>
  <c r="J163" i="88"/>
  <c r="J164" i="88"/>
  <c r="J165" i="88"/>
  <c r="J166" i="88"/>
  <c r="J167" i="88"/>
  <c r="J168" i="88"/>
  <c r="J169" i="88"/>
  <c r="J170" i="88"/>
  <c r="J171" i="88"/>
  <c r="J172" i="88"/>
  <c r="J173" i="88"/>
  <c r="J174" i="88"/>
  <c r="J175" i="88"/>
  <c r="J176" i="88"/>
  <c r="J177" i="88"/>
  <c r="J178" i="88"/>
  <c r="J181" i="88"/>
  <c r="J182" i="88"/>
  <c r="J4" i="95"/>
  <c r="J5" i="95"/>
  <c r="J8" i="95"/>
  <c r="J9" i="95" s="1"/>
  <c r="J10" i="95"/>
  <c r="J11" i="95"/>
  <c r="J12" i="95"/>
  <c r="J13" i="95"/>
  <c r="J14" i="95"/>
  <c r="J15" i="95"/>
  <c r="J16" i="95"/>
  <c r="J17" i="95"/>
  <c r="J18" i="95"/>
  <c r="J19" i="95"/>
  <c r="J21" i="95"/>
  <c r="J22" i="95" s="1"/>
  <c r="J23" i="95"/>
  <c r="J24" i="95"/>
  <c r="J25" i="95"/>
  <c r="J26" i="95"/>
  <c r="J27" i="95"/>
  <c r="J29" i="95"/>
  <c r="J30" i="95"/>
  <c r="J31" i="95"/>
  <c r="J32" i="95"/>
  <c r="J33" i="95"/>
  <c r="J35" i="95"/>
  <c r="J36" i="95"/>
  <c r="J37" i="95"/>
  <c r="J38" i="95"/>
  <c r="J39" i="95"/>
  <c r="J40" i="95"/>
  <c r="J44" i="95"/>
  <c r="J45" i="95"/>
  <c r="J46" i="95"/>
  <c r="J47" i="95"/>
  <c r="J48" i="95"/>
  <c r="J49" i="95"/>
  <c r="J50" i="95"/>
  <c r="J51" i="95"/>
  <c r="J52" i="95"/>
  <c r="J54" i="95"/>
  <c r="J55" i="95"/>
  <c r="J57" i="95"/>
  <c r="J58" i="95"/>
  <c r="J61" i="95"/>
  <c r="J62" i="95"/>
  <c r="J63" i="95"/>
  <c r="J64" i="95"/>
  <c r="J65" i="95"/>
  <c r="J66" i="95"/>
  <c r="J67" i="95"/>
  <c r="J68" i="95"/>
  <c r="J69" i="95"/>
  <c r="J70" i="95"/>
  <c r="J72" i="95"/>
  <c r="J73" i="95"/>
  <c r="J74" i="95"/>
  <c r="J75" i="95"/>
  <c r="J76" i="95"/>
  <c r="J77" i="95"/>
  <c r="J79" i="95"/>
  <c r="J80" i="95"/>
  <c r="J81" i="95"/>
  <c r="J82" i="95"/>
  <c r="J83" i="95"/>
  <c r="J84" i="95"/>
  <c r="J85" i="95"/>
  <c r="J86" i="95"/>
  <c r="J87" i="95"/>
  <c r="J88" i="95"/>
  <c r="J89" i="95"/>
  <c r="J90" i="95"/>
  <c r="J91" i="95"/>
  <c r="J93" i="95"/>
  <c r="J94" i="95"/>
  <c r="J95" i="95"/>
  <c r="J96" i="95"/>
  <c r="J97" i="95"/>
  <c r="J98" i="95"/>
  <c r="J99" i="95"/>
  <c r="J101" i="95"/>
  <c r="J102" i="95"/>
  <c r="J103" i="95"/>
  <c r="J104" i="95"/>
  <c r="J105" i="95"/>
  <c r="J106" i="95"/>
  <c r="J107" i="95"/>
  <c r="J109" i="95"/>
  <c r="J110" i="95"/>
  <c r="J111" i="95"/>
  <c r="J112" i="95"/>
  <c r="J113" i="95"/>
  <c r="J114" i="95"/>
  <c r="J115" i="95"/>
  <c r="J116" i="95"/>
  <c r="J117" i="95"/>
  <c r="J118" i="95"/>
  <c r="J120" i="95"/>
  <c r="J121" i="95"/>
  <c r="J123" i="95"/>
  <c r="J124" i="95"/>
  <c r="J125" i="95"/>
  <c r="J129" i="95"/>
  <c r="J130" i="95" s="1"/>
  <c r="J131" i="95"/>
  <c r="J132" i="95" s="1"/>
  <c r="J136" i="95"/>
  <c r="J137" i="95"/>
  <c r="J138" i="95"/>
  <c r="J139" i="95"/>
  <c r="J140" i="95"/>
  <c r="J141" i="95"/>
  <c r="J142" i="95"/>
  <c r="J143" i="95"/>
  <c r="J144" i="95"/>
  <c r="J145" i="95"/>
  <c r="J146" i="95"/>
  <c r="J147" i="95"/>
  <c r="J148" i="95"/>
  <c r="J149" i="95"/>
  <c r="J150" i="95"/>
  <c r="J151" i="95"/>
  <c r="J152" i="95"/>
  <c r="J153" i="95"/>
  <c r="J154" i="95"/>
  <c r="J155" i="95"/>
  <c r="J156" i="95"/>
  <c r="J157" i="95"/>
  <c r="J158" i="95"/>
  <c r="J159" i="95"/>
  <c r="J162" i="95"/>
  <c r="J163" i="95"/>
  <c r="J164" i="95"/>
  <c r="J165" i="95"/>
  <c r="J166" i="95"/>
  <c r="J167" i="95"/>
  <c r="J168" i="95"/>
  <c r="J169" i="95"/>
  <c r="J170" i="95"/>
  <c r="J171" i="95"/>
  <c r="J172" i="95"/>
  <c r="J173" i="95"/>
  <c r="J174" i="95"/>
  <c r="J175" i="95"/>
  <c r="J176" i="95"/>
  <c r="J177" i="95"/>
  <c r="J178" i="95"/>
  <c r="J181" i="95"/>
  <c r="J182" i="95"/>
  <c r="J4" i="30"/>
  <c r="J5" i="30"/>
  <c r="J8" i="30"/>
  <c r="J9" i="30" s="1"/>
  <c r="J10" i="30"/>
  <c r="J11" i="30"/>
  <c r="J12" i="30"/>
  <c r="J13" i="30"/>
  <c r="J14" i="30"/>
  <c r="J15" i="30"/>
  <c r="J16" i="30"/>
  <c r="J17" i="30"/>
  <c r="J18" i="30"/>
  <c r="J19" i="30"/>
  <c r="J21" i="30"/>
  <c r="J22" i="30" s="1"/>
  <c r="J23" i="30"/>
  <c r="J24" i="30"/>
  <c r="J25" i="30"/>
  <c r="J26" i="30"/>
  <c r="J27" i="30"/>
  <c r="J29" i="30"/>
  <c r="J30" i="30"/>
  <c r="J31" i="30"/>
  <c r="J32" i="30"/>
  <c r="J33" i="30"/>
  <c r="J35" i="30"/>
  <c r="J36" i="30"/>
  <c r="J37" i="30"/>
  <c r="J38" i="30"/>
  <c r="J39" i="30"/>
  <c r="J40" i="30"/>
  <c r="J44" i="30"/>
  <c r="J45" i="30"/>
  <c r="J46" i="30"/>
  <c r="J47" i="30"/>
  <c r="J48" i="30"/>
  <c r="J49" i="30"/>
  <c r="J50" i="30"/>
  <c r="J51" i="30"/>
  <c r="J52" i="30"/>
  <c r="J54" i="30"/>
  <c r="J55" i="30"/>
  <c r="J57" i="30"/>
  <c r="J58" i="30"/>
  <c r="J61" i="30"/>
  <c r="J62" i="30"/>
  <c r="J63" i="30"/>
  <c r="J64" i="30"/>
  <c r="J65" i="30"/>
  <c r="J66" i="30"/>
  <c r="J67" i="30"/>
  <c r="J68" i="30"/>
  <c r="J69" i="30"/>
  <c r="J70" i="30"/>
  <c r="J72" i="30"/>
  <c r="J73" i="30"/>
  <c r="J74" i="30"/>
  <c r="J75" i="30"/>
  <c r="J76" i="30"/>
  <c r="J77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3" i="30"/>
  <c r="J94" i="30"/>
  <c r="J95" i="30"/>
  <c r="J96" i="30"/>
  <c r="J97" i="30"/>
  <c r="J98" i="30"/>
  <c r="J99" i="30"/>
  <c r="J101" i="30"/>
  <c r="J102" i="30"/>
  <c r="J103" i="30"/>
  <c r="J104" i="30"/>
  <c r="J105" i="30"/>
  <c r="J106" i="30"/>
  <c r="J107" i="30"/>
  <c r="J109" i="30"/>
  <c r="J110" i="30"/>
  <c r="J111" i="30"/>
  <c r="J112" i="30"/>
  <c r="J113" i="30"/>
  <c r="J114" i="30"/>
  <c r="J115" i="30"/>
  <c r="J116" i="30"/>
  <c r="J117" i="30"/>
  <c r="J118" i="30"/>
  <c r="J120" i="30"/>
  <c r="J121" i="30"/>
  <c r="J123" i="30"/>
  <c r="J124" i="30"/>
  <c r="J125" i="30"/>
  <c r="J129" i="30"/>
  <c r="J130" i="30" s="1"/>
  <c r="J131" i="30"/>
  <c r="J136" i="30"/>
  <c r="J137" i="30"/>
  <c r="J138" i="30"/>
  <c r="J139" i="30"/>
  <c r="J140" i="30"/>
  <c r="J141" i="30"/>
  <c r="J142" i="30"/>
  <c r="J143" i="30"/>
  <c r="J144" i="30"/>
  <c r="J145" i="30"/>
  <c r="J146" i="30"/>
  <c r="J147" i="30"/>
  <c r="J148" i="30"/>
  <c r="J149" i="30"/>
  <c r="J150" i="30"/>
  <c r="J151" i="30"/>
  <c r="J152" i="30"/>
  <c r="J153" i="30"/>
  <c r="J154" i="30"/>
  <c r="J155" i="30"/>
  <c r="J156" i="30"/>
  <c r="J157" i="30"/>
  <c r="J158" i="30"/>
  <c r="J159" i="30"/>
  <c r="J162" i="30"/>
  <c r="J163" i="30"/>
  <c r="J164" i="30"/>
  <c r="J165" i="30"/>
  <c r="J166" i="30"/>
  <c r="J167" i="30"/>
  <c r="J168" i="30"/>
  <c r="J169" i="30"/>
  <c r="J170" i="30"/>
  <c r="J171" i="30"/>
  <c r="J172" i="30"/>
  <c r="J173" i="30"/>
  <c r="J174" i="30"/>
  <c r="J175" i="30"/>
  <c r="J176" i="30"/>
  <c r="J177" i="30"/>
  <c r="J178" i="30"/>
  <c r="J181" i="30"/>
  <c r="J182" i="30"/>
  <c r="J3" i="68"/>
  <c r="J3" i="69"/>
  <c r="J3" i="71"/>
  <c r="J3" i="72"/>
  <c r="J3" i="73"/>
  <c r="J3" i="74"/>
  <c r="J3" i="75"/>
  <c r="J3" i="76"/>
  <c r="J3" i="77"/>
  <c r="J3" i="78"/>
  <c r="J3" i="79"/>
  <c r="J3" i="80"/>
  <c r="J3" i="81"/>
  <c r="J3" i="82"/>
  <c r="J3" i="83"/>
  <c r="J3" i="92"/>
  <c r="J3" i="84"/>
  <c r="J3" i="93"/>
  <c r="J3" i="94"/>
  <c r="J3" i="85"/>
  <c r="J3" i="86"/>
  <c r="J3" i="87"/>
  <c r="J3" i="88"/>
  <c r="J3" i="95"/>
  <c r="J3" i="30"/>
  <c r="F42" i="95" l="1"/>
  <c r="G42" i="95"/>
  <c r="I185" i="88"/>
  <c r="G126" i="88"/>
  <c r="J56" i="88"/>
  <c r="I42" i="88"/>
  <c r="I127" i="88" s="1"/>
  <c r="H42" i="88"/>
  <c r="I126" i="88"/>
  <c r="H185" i="88"/>
  <c r="H126" i="87"/>
  <c r="I126" i="87"/>
  <c r="G42" i="87"/>
  <c r="F126" i="87"/>
  <c r="F127" i="87" s="1"/>
  <c r="F185" i="87"/>
  <c r="I185" i="87"/>
  <c r="I185" i="86"/>
  <c r="I42" i="86"/>
  <c r="H42" i="86"/>
  <c r="G126" i="86"/>
  <c r="G127" i="86" s="1"/>
  <c r="H185" i="86"/>
  <c r="H126" i="85"/>
  <c r="G126" i="85"/>
  <c r="F42" i="85"/>
  <c r="F127" i="85" s="1"/>
  <c r="G42" i="85"/>
  <c r="G127" i="85" s="1"/>
  <c r="H185" i="85"/>
  <c r="G185" i="85"/>
  <c r="F42" i="94"/>
  <c r="H42" i="94"/>
  <c r="I126" i="94"/>
  <c r="I127" i="94" s="1"/>
  <c r="J56" i="94"/>
  <c r="I42" i="94"/>
  <c r="G42" i="93"/>
  <c r="H185" i="93"/>
  <c r="F42" i="93"/>
  <c r="F126" i="93"/>
  <c r="F127" i="93" s="1"/>
  <c r="H126" i="93"/>
  <c r="H127" i="93" s="1"/>
  <c r="G185" i="93"/>
  <c r="H185" i="84"/>
  <c r="G126" i="84"/>
  <c r="J59" i="84"/>
  <c r="I126" i="84"/>
  <c r="I127" i="84" s="1"/>
  <c r="H126" i="84"/>
  <c r="I185" i="84"/>
  <c r="F126" i="92"/>
  <c r="F127" i="92" s="1"/>
  <c r="F42" i="92"/>
  <c r="H185" i="92"/>
  <c r="G42" i="92"/>
  <c r="G127" i="92" s="1"/>
  <c r="G185" i="92"/>
  <c r="J56" i="83"/>
  <c r="G185" i="83"/>
  <c r="G126" i="83"/>
  <c r="F126" i="83"/>
  <c r="F127" i="83" s="1"/>
  <c r="I42" i="83"/>
  <c r="I127" i="83" s="1"/>
  <c r="H42" i="83"/>
  <c r="I126" i="83"/>
  <c r="G42" i="82"/>
  <c r="H126" i="82"/>
  <c r="I126" i="82"/>
  <c r="H185" i="81"/>
  <c r="J59" i="81"/>
  <c r="G185" i="81"/>
  <c r="I42" i="81"/>
  <c r="I127" i="81" s="1"/>
  <c r="H42" i="81"/>
  <c r="H127" i="81" s="1"/>
  <c r="G126" i="81"/>
  <c r="G42" i="80"/>
  <c r="H126" i="80"/>
  <c r="G126" i="80"/>
  <c r="F42" i="80"/>
  <c r="I185" i="80"/>
  <c r="I126" i="79"/>
  <c r="J56" i="79"/>
  <c r="F126" i="79"/>
  <c r="F127" i="79" s="1"/>
  <c r="H42" i="79"/>
  <c r="G185" i="79"/>
  <c r="F42" i="78"/>
  <c r="G185" i="78"/>
  <c r="H126" i="78"/>
  <c r="G42" i="78"/>
  <c r="I126" i="77"/>
  <c r="H126" i="77"/>
  <c r="J59" i="77"/>
  <c r="I185" i="77"/>
  <c r="H42" i="77"/>
  <c r="I42" i="77"/>
  <c r="G126" i="77"/>
  <c r="H185" i="77"/>
  <c r="G185" i="76"/>
  <c r="F42" i="76"/>
  <c r="G126" i="75"/>
  <c r="I126" i="75"/>
  <c r="H42" i="75"/>
  <c r="I185" i="75"/>
  <c r="I126" i="74"/>
  <c r="I185" i="74"/>
  <c r="F126" i="74"/>
  <c r="F127" i="74" s="1"/>
  <c r="F185" i="74"/>
  <c r="H126" i="74"/>
  <c r="H127" i="74" s="1"/>
  <c r="J59" i="73"/>
  <c r="H42" i="73"/>
  <c r="I42" i="73"/>
  <c r="I127" i="73" s="1"/>
  <c r="G126" i="73"/>
  <c r="J183" i="73"/>
  <c r="J122" i="73"/>
  <c r="G185" i="73"/>
  <c r="F42" i="72"/>
  <c r="F126" i="72"/>
  <c r="H126" i="72"/>
  <c r="H127" i="72" s="1"/>
  <c r="G126" i="72"/>
  <c r="G42" i="72"/>
  <c r="H42" i="72"/>
  <c r="I185" i="72"/>
  <c r="F42" i="71"/>
  <c r="I42" i="71"/>
  <c r="I127" i="71" s="1"/>
  <c r="I126" i="71"/>
  <c r="G185" i="71"/>
  <c r="F42" i="69"/>
  <c r="F185" i="69"/>
  <c r="H126" i="69"/>
  <c r="F126" i="69"/>
  <c r="F127" i="69" s="1"/>
  <c r="I185" i="69"/>
  <c r="H126" i="68"/>
  <c r="H185" i="68"/>
  <c r="G126" i="68"/>
  <c r="I126" i="68"/>
  <c r="I127" i="68" s="1"/>
  <c r="H126" i="30"/>
  <c r="H127" i="30" s="1"/>
  <c r="I126" i="30"/>
  <c r="H42" i="30"/>
  <c r="I42" i="30"/>
  <c r="I127" i="30" s="1"/>
  <c r="G126" i="30"/>
  <c r="I42" i="93"/>
  <c r="H42" i="80"/>
  <c r="H127" i="80" s="1"/>
  <c r="I42" i="74"/>
  <c r="I127" i="74" s="1"/>
  <c r="H127" i="82"/>
  <c r="I127" i="79"/>
  <c r="H127" i="86"/>
  <c r="H42" i="68"/>
  <c r="G42" i="86"/>
  <c r="H42" i="93"/>
  <c r="H42" i="78"/>
  <c r="H127" i="68"/>
  <c r="H127" i="76"/>
  <c r="J6" i="88"/>
  <c r="J6" i="94"/>
  <c r="F126" i="95"/>
  <c r="F127" i="95" s="1"/>
  <c r="F126" i="80"/>
  <c r="F126" i="76"/>
  <c r="F127" i="76" s="1"/>
  <c r="F185" i="30"/>
  <c r="F185" i="86"/>
  <c r="F185" i="84"/>
  <c r="F185" i="81"/>
  <c r="F185" i="77"/>
  <c r="F185" i="73"/>
  <c r="F185" i="68"/>
  <c r="I42" i="75"/>
  <c r="I127" i="75" s="1"/>
  <c r="H42" i="95"/>
  <c r="H127" i="95" s="1"/>
  <c r="I42" i="87"/>
  <c r="I127" i="87" s="1"/>
  <c r="G42" i="94"/>
  <c r="G127" i="94" s="1"/>
  <c r="H42" i="92"/>
  <c r="H127" i="92" s="1"/>
  <c r="I42" i="82"/>
  <c r="I127" i="82" s="1"/>
  <c r="G42" i="79"/>
  <c r="G127" i="79" s="1"/>
  <c r="H42" i="71"/>
  <c r="G127" i="95"/>
  <c r="I127" i="93"/>
  <c r="G127" i="76"/>
  <c r="F127" i="78"/>
  <c r="G42" i="88"/>
  <c r="G127" i="88" s="1"/>
  <c r="H42" i="85"/>
  <c r="G42" i="83"/>
  <c r="G127" i="83" s="1"/>
  <c r="I42" i="78"/>
  <c r="I127" i="78" s="1"/>
  <c r="I42" i="76"/>
  <c r="H127" i="78"/>
  <c r="H127" i="73"/>
  <c r="G42" i="76"/>
  <c r="I42" i="95"/>
  <c r="I42" i="92"/>
  <c r="G42" i="81"/>
  <c r="G127" i="81" s="1"/>
  <c r="H127" i="84"/>
  <c r="G127" i="80"/>
  <c r="H127" i="77"/>
  <c r="G127" i="72"/>
  <c r="J183" i="30"/>
  <c r="J6" i="95"/>
  <c r="J6" i="85"/>
  <c r="J6" i="92"/>
  <c r="J41" i="80"/>
  <c r="J6" i="80"/>
  <c r="J6" i="76"/>
  <c r="J6" i="72"/>
  <c r="J56" i="71"/>
  <c r="J183" i="68"/>
  <c r="J122" i="68"/>
  <c r="J59" i="68"/>
  <c r="F42" i="30"/>
  <c r="F42" i="86"/>
  <c r="F42" i="84"/>
  <c r="F42" i="81"/>
  <c r="F42" i="77"/>
  <c r="F42" i="73"/>
  <c r="F42" i="68"/>
  <c r="F126" i="82"/>
  <c r="F127" i="82" s="1"/>
  <c r="F126" i="88"/>
  <c r="F127" i="88" s="1"/>
  <c r="F126" i="94"/>
  <c r="F126" i="75"/>
  <c r="F127" i="75" s="1"/>
  <c r="F126" i="71"/>
  <c r="F127" i="71" s="1"/>
  <c r="F126" i="30"/>
  <c r="F127" i="30" s="1"/>
  <c r="F126" i="86"/>
  <c r="F127" i="86" s="1"/>
  <c r="F126" i="84"/>
  <c r="F127" i="84" s="1"/>
  <c r="F126" i="81"/>
  <c r="F127" i="81" s="1"/>
  <c r="F126" i="77"/>
  <c r="F127" i="77" s="1"/>
  <c r="F126" i="73"/>
  <c r="F127" i="73" s="1"/>
  <c r="F126" i="68"/>
  <c r="F127" i="68" s="1"/>
  <c r="G42" i="69"/>
  <c r="G42" i="30"/>
  <c r="G127" i="30" s="1"/>
  <c r="H42" i="87"/>
  <c r="H127" i="87" s="1"/>
  <c r="I42" i="85"/>
  <c r="G42" i="84"/>
  <c r="G127" i="84" s="1"/>
  <c r="H42" i="82"/>
  <c r="I42" i="80"/>
  <c r="G42" i="77"/>
  <c r="G42" i="73"/>
  <c r="G42" i="71"/>
  <c r="G127" i="71" s="1"/>
  <c r="I127" i="86"/>
  <c r="J92" i="95"/>
  <c r="J34" i="95"/>
  <c r="J122" i="87"/>
  <c r="J59" i="87"/>
  <c r="J56" i="85"/>
  <c r="J183" i="93"/>
  <c r="J122" i="93"/>
  <c r="J59" i="93"/>
  <c r="J6" i="84"/>
  <c r="J56" i="92"/>
  <c r="J183" i="82"/>
  <c r="J122" i="82"/>
  <c r="J59" i="82"/>
  <c r="J41" i="81"/>
  <c r="J6" i="81"/>
  <c r="J56" i="80"/>
  <c r="J34" i="80"/>
  <c r="J108" i="79"/>
  <c r="J78" i="79"/>
  <c r="J53" i="79"/>
  <c r="J183" i="78"/>
  <c r="J122" i="78"/>
  <c r="J100" i="78"/>
  <c r="J59" i="78"/>
  <c r="J41" i="77"/>
  <c r="J6" i="77"/>
  <c r="J92" i="76"/>
  <c r="J56" i="76"/>
  <c r="J34" i="76"/>
  <c r="J108" i="75"/>
  <c r="J78" i="75"/>
  <c r="J53" i="75"/>
  <c r="J183" i="74"/>
  <c r="J122" i="74"/>
  <c r="J100" i="74"/>
  <c r="J59" i="74"/>
  <c r="J41" i="73"/>
  <c r="J6" i="73"/>
  <c r="J92" i="72"/>
  <c r="J56" i="72"/>
  <c r="J34" i="72"/>
  <c r="J108" i="71"/>
  <c r="J78" i="71"/>
  <c r="J41" i="71"/>
  <c r="J28" i="71"/>
  <c r="J183" i="69"/>
  <c r="J122" i="69"/>
  <c r="J100" i="69"/>
  <c r="J59" i="69"/>
  <c r="J41" i="68"/>
  <c r="J6" i="68"/>
  <c r="F185" i="95"/>
  <c r="F185" i="85"/>
  <c r="F185" i="92"/>
  <c r="F185" i="80"/>
  <c r="F185" i="76"/>
  <c r="F185" i="72"/>
  <c r="I42" i="72"/>
  <c r="G42" i="68"/>
  <c r="I126" i="95"/>
  <c r="H126" i="88"/>
  <c r="H127" i="88" s="1"/>
  <c r="G126" i="87"/>
  <c r="I126" i="85"/>
  <c r="H126" i="94"/>
  <c r="H127" i="94" s="1"/>
  <c r="G126" i="93"/>
  <c r="G127" i="93" s="1"/>
  <c r="I126" i="92"/>
  <c r="I127" i="92" s="1"/>
  <c r="H126" i="83"/>
  <c r="H127" i="83" s="1"/>
  <c r="G126" i="82"/>
  <c r="G127" i="82" s="1"/>
  <c r="I126" i="80"/>
  <c r="I127" i="80" s="1"/>
  <c r="H126" i="79"/>
  <c r="G126" i="78"/>
  <c r="I126" i="76"/>
  <c r="H126" i="75"/>
  <c r="G126" i="74"/>
  <c r="G127" i="74" s="1"/>
  <c r="I126" i="72"/>
  <c r="H126" i="71"/>
  <c r="G126" i="69"/>
  <c r="J41" i="30"/>
  <c r="J6" i="30"/>
  <c r="J56" i="95"/>
  <c r="J183" i="87"/>
  <c r="J6" i="86"/>
  <c r="J41" i="74"/>
  <c r="J6" i="71"/>
  <c r="F185" i="88"/>
  <c r="F185" i="94"/>
  <c r="F185" i="83"/>
  <c r="F185" i="79"/>
  <c r="F185" i="75"/>
  <c r="F185" i="71"/>
  <c r="H42" i="74"/>
  <c r="H42" i="69"/>
  <c r="H127" i="69" s="1"/>
  <c r="G42" i="75"/>
  <c r="I42" i="69"/>
  <c r="I127" i="69" s="1"/>
  <c r="J179" i="30"/>
  <c r="J160" i="30"/>
  <c r="J119" i="30"/>
  <c r="J108" i="88"/>
  <c r="J78" i="88"/>
  <c r="J53" i="88"/>
  <c r="J28" i="88"/>
  <c r="J100" i="87"/>
  <c r="J179" i="86"/>
  <c r="J160" i="86"/>
  <c r="J119" i="86"/>
  <c r="J41" i="86"/>
  <c r="J20" i="86"/>
  <c r="J92" i="85"/>
  <c r="J34" i="85"/>
  <c r="J108" i="94"/>
  <c r="J78" i="94"/>
  <c r="J53" i="94"/>
  <c r="J28" i="94"/>
  <c r="J100" i="93"/>
  <c r="J179" i="84"/>
  <c r="J160" i="84"/>
  <c r="J119" i="84"/>
  <c r="J41" i="84"/>
  <c r="J20" i="84"/>
  <c r="J92" i="92"/>
  <c r="J34" i="92"/>
  <c r="J108" i="83"/>
  <c r="J78" i="83"/>
  <c r="J53" i="83"/>
  <c r="J28" i="83"/>
  <c r="J100" i="82"/>
  <c r="J179" i="81"/>
  <c r="J160" i="81"/>
  <c r="J119" i="81"/>
  <c r="J20" i="81"/>
  <c r="J28" i="79"/>
  <c r="J6" i="87"/>
  <c r="J20" i="30"/>
  <c r="J92" i="80"/>
  <c r="J179" i="77"/>
  <c r="J119" i="77"/>
  <c r="J20" i="77"/>
  <c r="J179" i="73"/>
  <c r="J119" i="73"/>
  <c r="J20" i="73"/>
  <c r="J53" i="71"/>
  <c r="J179" i="68"/>
  <c r="J119" i="68"/>
  <c r="J20" i="68"/>
  <c r="J71" i="30"/>
  <c r="J122" i="88"/>
  <c r="J100" i="88"/>
  <c r="J160" i="87"/>
  <c r="J41" i="87"/>
  <c r="J20" i="87"/>
  <c r="J92" i="86"/>
  <c r="J56" i="86"/>
  <c r="J34" i="86"/>
  <c r="J78" i="85"/>
  <c r="J53" i="85"/>
  <c r="J122" i="94"/>
  <c r="J59" i="94"/>
  <c r="J160" i="93"/>
  <c r="J41" i="93"/>
  <c r="J20" i="93"/>
  <c r="J92" i="84"/>
  <c r="J71" i="84"/>
  <c r="J34" i="84"/>
  <c r="J108" i="92"/>
  <c r="J78" i="92"/>
  <c r="J53" i="92"/>
  <c r="J122" i="83"/>
  <c r="J59" i="83"/>
  <c r="J119" i="82"/>
  <c r="J41" i="82"/>
  <c r="J20" i="82"/>
  <c r="J92" i="81"/>
  <c r="J71" i="81"/>
  <c r="J34" i="81"/>
  <c r="J108" i="80"/>
  <c r="J53" i="80"/>
  <c r="J28" i="80"/>
  <c r="J183" i="79"/>
  <c r="J122" i="79"/>
  <c r="J179" i="78"/>
  <c r="J119" i="78"/>
  <c r="J41" i="78"/>
  <c r="J6" i="78"/>
  <c r="J71" i="77"/>
  <c r="J34" i="77"/>
  <c r="J42" i="77" s="1"/>
  <c r="J108" i="76"/>
  <c r="J78" i="76"/>
  <c r="J28" i="76"/>
  <c r="J183" i="75"/>
  <c r="J122" i="75"/>
  <c r="J59" i="75"/>
  <c r="J160" i="74"/>
  <c r="J119" i="74"/>
  <c r="J20" i="74"/>
  <c r="J92" i="73"/>
  <c r="J56" i="73"/>
  <c r="J53" i="72"/>
  <c r="J183" i="71"/>
  <c r="J179" i="71"/>
  <c r="J179" i="69"/>
  <c r="J41" i="69"/>
  <c r="J108" i="30"/>
  <c r="J78" i="30"/>
  <c r="J53" i="30"/>
  <c r="J28" i="30"/>
  <c r="J183" i="95"/>
  <c r="J122" i="95"/>
  <c r="J100" i="95"/>
  <c r="J59" i="95"/>
  <c r="J179" i="88"/>
  <c r="J160" i="88"/>
  <c r="J119" i="88"/>
  <c r="J41" i="88"/>
  <c r="J20" i="88"/>
  <c r="J92" i="87"/>
  <c r="J56" i="87"/>
  <c r="J34" i="87"/>
  <c r="J108" i="86"/>
  <c r="J78" i="86"/>
  <c r="J53" i="86"/>
  <c r="J28" i="86"/>
  <c r="J183" i="85"/>
  <c r="J122" i="85"/>
  <c r="J100" i="85"/>
  <c r="J59" i="85"/>
  <c r="J179" i="94"/>
  <c r="J160" i="94"/>
  <c r="J119" i="94"/>
  <c r="J41" i="94"/>
  <c r="J20" i="94"/>
  <c r="J92" i="93"/>
  <c r="J56" i="93"/>
  <c r="J34" i="93"/>
  <c r="J108" i="84"/>
  <c r="J78" i="84"/>
  <c r="J53" i="84"/>
  <c r="J28" i="84"/>
  <c r="J183" i="92"/>
  <c r="J122" i="92"/>
  <c r="J100" i="92"/>
  <c r="J59" i="92"/>
  <c r="J179" i="83"/>
  <c r="J160" i="83"/>
  <c r="J119" i="83"/>
  <c r="J41" i="83"/>
  <c r="J20" i="83"/>
  <c r="J6" i="83"/>
  <c r="J92" i="82"/>
  <c r="J56" i="82"/>
  <c r="J34" i="82"/>
  <c r="J108" i="81"/>
  <c r="J78" i="81"/>
  <c r="J53" i="81"/>
  <c r="J28" i="81"/>
  <c r="J183" i="80"/>
  <c r="J122" i="80"/>
  <c r="J100" i="80"/>
  <c r="J59" i="80"/>
  <c r="J179" i="79"/>
  <c r="J160" i="79"/>
  <c r="J119" i="79"/>
  <c r="J41" i="79"/>
  <c r="J20" i="79"/>
  <c r="J6" i="79"/>
  <c r="J92" i="78"/>
  <c r="J56" i="78"/>
  <c r="J34" i="78"/>
  <c r="J108" i="77"/>
  <c r="J78" i="77"/>
  <c r="J53" i="77"/>
  <c r="J28" i="77"/>
  <c r="J183" i="76"/>
  <c r="J122" i="76"/>
  <c r="J100" i="76"/>
  <c r="J59" i="76"/>
  <c r="J179" i="75"/>
  <c r="J160" i="75"/>
  <c r="J119" i="75"/>
  <c r="J41" i="75"/>
  <c r="J20" i="75"/>
  <c r="J6" i="75"/>
  <c r="J92" i="74"/>
  <c r="J56" i="74"/>
  <c r="J34" i="74"/>
  <c r="J108" i="73"/>
  <c r="J78" i="73"/>
  <c r="J53" i="73"/>
  <c r="J28" i="73"/>
  <c r="J183" i="72"/>
  <c r="J122" i="72"/>
  <c r="J100" i="72"/>
  <c r="J59" i="72"/>
  <c r="J20" i="71"/>
  <c r="J34" i="69"/>
  <c r="J71" i="72"/>
  <c r="J71" i="76"/>
  <c r="J71" i="80"/>
  <c r="J71" i="92"/>
  <c r="J71" i="85"/>
  <c r="J71" i="95"/>
  <c r="J160" i="77"/>
  <c r="J28" i="75"/>
  <c r="J160" i="73"/>
  <c r="J160" i="68"/>
  <c r="J92" i="30"/>
  <c r="J56" i="30"/>
  <c r="J34" i="30"/>
  <c r="J108" i="95"/>
  <c r="J78" i="95"/>
  <c r="J53" i="95"/>
  <c r="J28" i="95"/>
  <c r="J183" i="88"/>
  <c r="J59" i="88"/>
  <c r="J179" i="87"/>
  <c r="J119" i="87"/>
  <c r="J71" i="86"/>
  <c r="J108" i="85"/>
  <c r="J28" i="85"/>
  <c r="J183" i="94"/>
  <c r="J100" i="94"/>
  <c r="J179" i="93"/>
  <c r="J119" i="93"/>
  <c r="J6" i="93"/>
  <c r="J56" i="84"/>
  <c r="J28" i="92"/>
  <c r="J183" i="83"/>
  <c r="J100" i="83"/>
  <c r="J179" i="82"/>
  <c r="J160" i="82"/>
  <c r="J6" i="82"/>
  <c r="J56" i="81"/>
  <c r="J78" i="80"/>
  <c r="J100" i="79"/>
  <c r="J59" i="79"/>
  <c r="J160" i="78"/>
  <c r="J20" i="78"/>
  <c r="J92" i="77"/>
  <c r="J56" i="77"/>
  <c r="J53" i="76"/>
  <c r="J100" i="75"/>
  <c r="J179" i="74"/>
  <c r="J6" i="74"/>
  <c r="J71" i="73"/>
  <c r="J34" i="73"/>
  <c r="J108" i="72"/>
  <c r="J78" i="72"/>
  <c r="J160" i="71"/>
  <c r="J160" i="69"/>
  <c r="J122" i="30"/>
  <c r="J100" i="30"/>
  <c r="J59" i="30"/>
  <c r="J179" i="95"/>
  <c r="J160" i="95"/>
  <c r="J119" i="95"/>
  <c r="J41" i="95"/>
  <c r="J20" i="95"/>
  <c r="J92" i="88"/>
  <c r="J71" i="88"/>
  <c r="J34" i="88"/>
  <c r="J108" i="87"/>
  <c r="J78" i="87"/>
  <c r="J53" i="87"/>
  <c r="J28" i="87"/>
  <c r="J183" i="86"/>
  <c r="J100" i="86"/>
  <c r="J59" i="86"/>
  <c r="J179" i="85"/>
  <c r="J160" i="85"/>
  <c r="J119" i="85"/>
  <c r="J41" i="85"/>
  <c r="J20" i="85"/>
  <c r="J92" i="94"/>
  <c r="J71" i="94"/>
  <c r="J34" i="94"/>
  <c r="J108" i="93"/>
  <c r="J78" i="93"/>
  <c r="J53" i="93"/>
  <c r="J28" i="93"/>
  <c r="J100" i="84"/>
  <c r="J179" i="92"/>
  <c r="J160" i="92"/>
  <c r="J119" i="92"/>
  <c r="J41" i="92"/>
  <c r="J20" i="92"/>
  <c r="J92" i="83"/>
  <c r="J71" i="83"/>
  <c r="J34" i="83"/>
  <c r="J108" i="82"/>
  <c r="J78" i="82"/>
  <c r="J53" i="82"/>
  <c r="J28" i="82"/>
  <c r="J100" i="81"/>
  <c r="J179" i="80"/>
  <c r="J160" i="80"/>
  <c r="J119" i="80"/>
  <c r="J20" i="80"/>
  <c r="J92" i="79"/>
  <c r="J71" i="79"/>
  <c r="J34" i="79"/>
  <c r="J108" i="78"/>
  <c r="J78" i="78"/>
  <c r="J53" i="78"/>
  <c r="J28" i="78"/>
  <c r="J100" i="77"/>
  <c r="J179" i="76"/>
  <c r="J160" i="76"/>
  <c r="J119" i="76"/>
  <c r="J41" i="76"/>
  <c r="J20" i="76"/>
  <c r="J92" i="75"/>
  <c r="J71" i="75"/>
  <c r="J34" i="75"/>
  <c r="J108" i="74"/>
  <c r="J78" i="74"/>
  <c r="J53" i="74"/>
  <c r="J28" i="74"/>
  <c r="J100" i="73"/>
  <c r="J179" i="72"/>
  <c r="J160" i="72"/>
  <c r="J119" i="72"/>
  <c r="J41" i="72"/>
  <c r="J20" i="72"/>
  <c r="J92" i="71"/>
  <c r="J71" i="71"/>
  <c r="J34" i="71"/>
  <c r="J108" i="69"/>
  <c r="J78" i="69"/>
  <c r="J53" i="69"/>
  <c r="J28" i="69"/>
  <c r="J100" i="68"/>
  <c r="J28" i="72"/>
  <c r="J122" i="71"/>
  <c r="J100" i="71"/>
  <c r="J59" i="71"/>
  <c r="J119" i="69"/>
  <c r="J20" i="69"/>
  <c r="J6" i="69"/>
  <c r="J92" i="68"/>
  <c r="J71" i="68"/>
  <c r="J56" i="68"/>
  <c r="J34" i="68"/>
  <c r="J28" i="68"/>
  <c r="J71" i="69"/>
  <c r="J71" i="74"/>
  <c r="J71" i="78"/>
  <c r="J71" i="82"/>
  <c r="J71" i="93"/>
  <c r="J71" i="87"/>
  <c r="J119" i="71"/>
  <c r="J92" i="69"/>
  <c r="J56" i="69"/>
  <c r="J108" i="68"/>
  <c r="J78" i="68"/>
  <c r="J53" i="68"/>
  <c r="G127" i="87" l="1"/>
  <c r="I127" i="85"/>
  <c r="H127" i="85"/>
  <c r="J42" i="85"/>
  <c r="F127" i="94"/>
  <c r="J126" i="93"/>
  <c r="J42" i="80"/>
  <c r="F127" i="80"/>
  <c r="H127" i="79"/>
  <c r="G127" i="78"/>
  <c r="I127" i="77"/>
  <c r="G127" i="77"/>
  <c r="G127" i="75"/>
  <c r="H127" i="75"/>
  <c r="G127" i="73"/>
  <c r="I127" i="72"/>
  <c r="F127" i="72"/>
  <c r="J42" i="71"/>
  <c r="G127" i="68"/>
  <c r="I93" i="98"/>
  <c r="I101" i="98" s="1"/>
  <c r="J42" i="68"/>
  <c r="J126" i="76"/>
  <c r="J185" i="74"/>
  <c r="J185" i="88"/>
  <c r="J126" i="88"/>
  <c r="J185" i="69"/>
  <c r="J185" i="78"/>
  <c r="J126" i="94"/>
  <c r="J127" i="94" s="1"/>
  <c r="J126" i="77"/>
  <c r="J127" i="77" s="1"/>
  <c r="J185" i="93"/>
  <c r="J42" i="30"/>
  <c r="J126" i="82"/>
  <c r="J126" i="87"/>
  <c r="J126" i="71"/>
  <c r="J126" i="72"/>
  <c r="J126" i="83"/>
  <c r="J185" i="82"/>
  <c r="J42" i="74"/>
  <c r="J126" i="75"/>
  <c r="J126" i="73"/>
  <c r="J126" i="74"/>
  <c r="J126" i="78"/>
  <c r="J126" i="68"/>
  <c r="J126" i="30"/>
  <c r="J127" i="30" s="1"/>
  <c r="J126" i="79"/>
  <c r="J185" i="87"/>
  <c r="J126" i="81"/>
  <c r="J126" i="86"/>
  <c r="J42" i="73"/>
  <c r="J185" i="80"/>
  <c r="J126" i="92"/>
  <c r="J126" i="85"/>
  <c r="J127" i="85" s="1"/>
  <c r="J126" i="95"/>
  <c r="J185" i="77"/>
  <c r="G127" i="69"/>
  <c r="J126" i="69"/>
  <c r="J126" i="80"/>
  <c r="J127" i="80" s="1"/>
  <c r="J42" i="95"/>
  <c r="J42" i="79"/>
  <c r="J126" i="84"/>
  <c r="J42" i="81"/>
  <c r="J185" i="84"/>
  <c r="J185" i="30"/>
  <c r="H127" i="71"/>
  <c r="I127" i="76"/>
  <c r="I127" i="95"/>
  <c r="J127" i="71"/>
  <c r="J185" i="72"/>
  <c r="J185" i="75"/>
  <c r="J42" i="87"/>
  <c r="J185" i="73"/>
  <c r="J185" i="83"/>
  <c r="J185" i="94"/>
  <c r="J42" i="92"/>
  <c r="J42" i="75"/>
  <c r="J185" i="76"/>
  <c r="J42" i="83"/>
  <c r="J42" i="94"/>
  <c r="J185" i="85"/>
  <c r="J42" i="93"/>
  <c r="J185" i="81"/>
  <c r="J42" i="69"/>
  <c r="J42" i="72"/>
  <c r="J185" i="92"/>
  <c r="J42" i="84"/>
  <c r="J42" i="76"/>
  <c r="J185" i="86"/>
  <c r="J42" i="88"/>
  <c r="J185" i="95"/>
  <c r="J185" i="71"/>
  <c r="J42" i="78"/>
  <c r="J185" i="79"/>
  <c r="J42" i="82"/>
  <c r="J185" i="68"/>
  <c r="J42" i="86"/>
  <c r="J127" i="87" l="1"/>
  <c r="J127" i="93"/>
  <c r="J127" i="78"/>
  <c r="J127" i="76"/>
  <c r="J127" i="83"/>
  <c r="J127" i="81"/>
  <c r="J127" i="73"/>
  <c r="J127" i="82"/>
  <c r="J127" i="88"/>
  <c r="J127" i="68"/>
  <c r="J127" i="72"/>
  <c r="J127" i="86"/>
  <c r="J127" i="69"/>
  <c r="J127" i="75"/>
  <c r="J127" i="84"/>
  <c r="J127" i="92"/>
  <c r="J127" i="95"/>
  <c r="J127" i="79"/>
  <c r="J127" i="74"/>
  <c r="D31" i="60" l="1"/>
  <c r="E31" i="60"/>
  <c r="F31" i="60"/>
  <c r="G31" i="60"/>
  <c r="H31" i="60"/>
  <c r="I31" i="60"/>
  <c r="J31" i="60"/>
  <c r="K31" i="60"/>
  <c r="L31" i="60"/>
  <c r="M31" i="60"/>
  <c r="N31" i="60"/>
  <c r="O31" i="60"/>
  <c r="P31" i="60"/>
  <c r="Q31" i="60"/>
  <c r="R31" i="60"/>
  <c r="S31" i="60"/>
  <c r="T31" i="60"/>
  <c r="U31" i="60"/>
  <c r="Q16" i="55"/>
  <c r="B36" i="55"/>
  <c r="B35" i="55"/>
  <c r="C39" i="55" s="1"/>
  <c r="C46" i="55"/>
  <c r="B31" i="55"/>
  <c r="B30" i="55"/>
  <c r="B27" i="55"/>
  <c r="B26" i="55"/>
  <c r="B25" i="55"/>
  <c r="B24" i="55"/>
  <c r="B23" i="55"/>
  <c r="I70" i="42" l="1"/>
  <c r="K33" i="53"/>
  <c r="K32" i="53"/>
  <c r="K31" i="53"/>
  <c r="J33" i="52"/>
  <c r="J32" i="52"/>
  <c r="J31" i="52"/>
  <c r="I93" i="42" l="1"/>
  <c r="I165" i="42" s="1"/>
  <c r="I90" i="42"/>
  <c r="H93" i="42"/>
  <c r="H165" i="42" s="1"/>
  <c r="I6" i="53"/>
  <c r="K6" i="53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10" i="52"/>
  <c r="H8" i="52"/>
  <c r="J8" i="52"/>
  <c r="E13" i="55"/>
  <c r="E50" i="55"/>
  <c r="E3" i="45"/>
  <c r="D3" i="45"/>
  <c r="F117" i="24"/>
  <c r="E102" i="49"/>
  <c r="E98" i="49"/>
  <c r="C98" i="49"/>
  <c r="E71" i="49"/>
  <c r="D52" i="49"/>
  <c r="C37" i="49"/>
  <c r="C24" i="49"/>
  <c r="C20" i="49"/>
  <c r="F16" i="34"/>
  <c r="D3" i="49"/>
  <c r="E119" i="49"/>
  <c r="E95" i="49"/>
  <c r="E91" i="34"/>
  <c r="C71" i="49"/>
  <c r="F21" i="49"/>
  <c r="F3" i="49"/>
  <c r="D80" i="49"/>
  <c r="E64" i="49"/>
  <c r="E41" i="49"/>
  <c r="E37" i="49"/>
  <c r="E34" i="49"/>
  <c r="E24" i="49"/>
  <c r="C7" i="49"/>
  <c r="D91" i="49"/>
  <c r="F88" i="34"/>
  <c r="F83" i="34"/>
  <c r="E80" i="49"/>
  <c r="D77" i="49"/>
  <c r="F75" i="34"/>
  <c r="F70" i="34"/>
  <c r="F67" i="49"/>
  <c r="F51" i="49"/>
  <c r="F50" i="34"/>
  <c r="F48" i="49"/>
  <c r="F46" i="34"/>
  <c r="F44" i="49"/>
  <c r="F43" i="34"/>
  <c r="F40" i="34"/>
  <c r="D37" i="49"/>
  <c r="F36" i="34"/>
  <c r="D34" i="49"/>
  <c r="F33" i="49"/>
  <c r="F31" i="49"/>
  <c r="F29" i="49"/>
  <c r="F26" i="49"/>
  <c r="E7" i="49"/>
  <c r="C64" i="49"/>
  <c r="C52" i="49"/>
  <c r="F42" i="49"/>
  <c r="C41" i="49"/>
  <c r="F30" i="34"/>
  <c r="F26" i="34"/>
  <c r="C109" i="37"/>
  <c r="C108" i="37"/>
  <c r="D105" i="37"/>
  <c r="C102" i="37"/>
  <c r="F80" i="37"/>
  <c r="D71" i="37"/>
  <c r="D64" i="37"/>
  <c r="F61" i="37"/>
  <c r="F52" i="37"/>
  <c r="F41" i="37"/>
  <c r="E23" i="37"/>
  <c r="C37" i="37"/>
  <c r="C24" i="37"/>
  <c r="C23" i="37"/>
  <c r="E20" i="37"/>
  <c r="C20" i="37"/>
  <c r="E18" i="37"/>
  <c r="C17" i="37"/>
  <c r="F13" i="37"/>
  <c r="C105" i="37"/>
  <c r="C3" i="37"/>
  <c r="E129" i="40"/>
  <c r="C129" i="40"/>
  <c r="C115" i="40"/>
  <c r="F114" i="34"/>
  <c r="F90" i="34"/>
  <c r="F77" i="34"/>
  <c r="F63" i="34"/>
  <c r="F58" i="34"/>
  <c r="F44" i="34"/>
  <c r="F25" i="34"/>
  <c r="F13" i="34"/>
  <c r="C3" i="45"/>
  <c r="D47" i="24"/>
  <c r="F95" i="24"/>
  <c r="F3" i="24"/>
  <c r="F141" i="24"/>
  <c r="E133" i="24"/>
  <c r="D117" i="24"/>
  <c r="F116" i="24"/>
  <c r="F114" i="24"/>
  <c r="F113" i="24"/>
  <c r="F112" i="24"/>
  <c r="F111" i="24"/>
  <c r="C109" i="24"/>
  <c r="E102" i="24"/>
  <c r="C102" i="24"/>
  <c r="E98" i="24"/>
  <c r="C95" i="24"/>
  <c r="E85" i="24"/>
  <c r="D85" i="24"/>
  <c r="F83" i="24"/>
  <c r="F82" i="24"/>
  <c r="F81" i="24"/>
  <c r="D80" i="24"/>
  <c r="F79" i="24"/>
  <c r="F76" i="24"/>
  <c r="F74" i="14"/>
  <c r="F73" i="24"/>
  <c r="E71" i="24"/>
  <c r="C71" i="24"/>
  <c r="F69" i="24"/>
  <c r="F66" i="24"/>
  <c r="D64" i="24"/>
  <c r="F57" i="24"/>
  <c r="E57" i="24"/>
  <c r="C52" i="24"/>
  <c r="F50" i="24"/>
  <c r="F48" i="24"/>
  <c r="F46" i="24"/>
  <c r="F44" i="24"/>
  <c r="F42" i="14"/>
  <c r="C41" i="24"/>
  <c r="F39" i="24"/>
  <c r="D37" i="24"/>
  <c r="E34" i="24"/>
  <c r="F33" i="24"/>
  <c r="F32" i="24"/>
  <c r="F31" i="24"/>
  <c r="F27" i="24"/>
  <c r="D24" i="24"/>
  <c r="D22" i="24"/>
  <c r="D19" i="24"/>
  <c r="E18" i="24"/>
  <c r="C17" i="24"/>
  <c r="F15" i="24"/>
  <c r="F13" i="24"/>
  <c r="F12" i="24"/>
  <c r="D7" i="24"/>
  <c r="C105" i="24"/>
  <c r="D3" i="24"/>
  <c r="D19" i="61"/>
  <c r="D26" i="59"/>
  <c r="C26" i="59"/>
  <c r="C12" i="56"/>
  <c r="E11" i="56"/>
  <c r="E13" i="56"/>
  <c r="H48" i="55"/>
  <c r="G48" i="55"/>
  <c r="F48" i="55"/>
  <c r="E48" i="55"/>
  <c r="H37" i="55"/>
  <c r="G37" i="55"/>
  <c r="F37" i="55"/>
  <c r="E37" i="55"/>
  <c r="H26" i="55"/>
  <c r="G26" i="55"/>
  <c r="F26" i="55"/>
  <c r="E26" i="55"/>
  <c r="P16" i="55"/>
  <c r="O16" i="55"/>
  <c r="N16" i="55"/>
  <c r="L13" i="55"/>
  <c r="K13" i="55"/>
  <c r="J13" i="55"/>
  <c r="I13" i="55"/>
  <c r="H13" i="55"/>
  <c r="H50" i="55"/>
  <c r="G13" i="55"/>
  <c r="G50" i="55"/>
  <c r="F13" i="55"/>
  <c r="F50" i="55"/>
  <c r="B13" i="54"/>
  <c r="B12" i="54"/>
  <c r="B15" i="54"/>
  <c r="I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H28" i="52"/>
  <c r="G28" i="52"/>
  <c r="J29" i="53"/>
  <c r="H29" i="53"/>
  <c r="I28" i="53"/>
  <c r="K28" i="53"/>
  <c r="I27" i="53"/>
  <c r="K27" i="53"/>
  <c r="I26" i="53"/>
  <c r="K26" i="53"/>
  <c r="I25" i="53"/>
  <c r="K25" i="53"/>
  <c r="I24" i="53"/>
  <c r="K24" i="53"/>
  <c r="I23" i="53"/>
  <c r="K23" i="53"/>
  <c r="I22" i="53"/>
  <c r="K22" i="53"/>
  <c r="I21" i="53"/>
  <c r="K21" i="53"/>
  <c r="I20" i="53"/>
  <c r="K20" i="53"/>
  <c r="I19" i="53"/>
  <c r="K19" i="53"/>
  <c r="I18" i="53"/>
  <c r="K18" i="53"/>
  <c r="I17" i="53"/>
  <c r="K17" i="53"/>
  <c r="I16" i="53"/>
  <c r="K16" i="53"/>
  <c r="I15" i="53"/>
  <c r="K15" i="53"/>
  <c r="I14" i="53"/>
  <c r="K14" i="53"/>
  <c r="I13" i="53"/>
  <c r="K13" i="53"/>
  <c r="I12" i="53"/>
  <c r="K12" i="53"/>
  <c r="I11" i="53"/>
  <c r="K11" i="53"/>
  <c r="I10" i="53"/>
  <c r="K10" i="53"/>
  <c r="I9" i="53"/>
  <c r="K9" i="53"/>
  <c r="I8" i="53"/>
  <c r="K8" i="53"/>
  <c r="I7" i="53"/>
  <c r="K7" i="53"/>
  <c r="F5" i="37"/>
  <c r="E110" i="37"/>
  <c r="E109" i="37"/>
  <c r="E111" i="37"/>
  <c r="E112" i="37"/>
  <c r="E113" i="37"/>
  <c r="E114" i="37"/>
  <c r="E115" i="37"/>
  <c r="D110" i="37"/>
  <c r="D111" i="37"/>
  <c r="D112" i="37"/>
  <c r="D113" i="37"/>
  <c r="D109" i="37"/>
  <c r="D114" i="37"/>
  <c r="D115" i="37"/>
  <c r="F110" i="37"/>
  <c r="F111" i="37"/>
  <c r="F112" i="37"/>
  <c r="F113" i="37"/>
  <c r="F114" i="37"/>
  <c r="F115" i="37"/>
  <c r="D116" i="37"/>
  <c r="E116" i="37"/>
  <c r="F116" i="37"/>
  <c r="D117" i="37"/>
  <c r="E117" i="37"/>
  <c r="F117" i="37"/>
  <c r="D118" i="37"/>
  <c r="E118" i="37"/>
  <c r="F118" i="37"/>
  <c r="D119" i="37"/>
  <c r="E119" i="37"/>
  <c r="F119" i="37"/>
  <c r="D120" i="37"/>
  <c r="E120" i="37"/>
  <c r="F120" i="37"/>
  <c r="D121" i="37"/>
  <c r="E121" i="37"/>
  <c r="F121" i="37"/>
  <c r="D122" i="37"/>
  <c r="E122" i="37"/>
  <c r="F122" i="37"/>
  <c r="D123" i="37"/>
  <c r="E123" i="37"/>
  <c r="F123" i="37"/>
  <c r="D124" i="37"/>
  <c r="E124" i="37"/>
  <c r="F124" i="37"/>
  <c r="D125" i="37"/>
  <c r="E125" i="37"/>
  <c r="F125" i="37"/>
  <c r="D126" i="37"/>
  <c r="E126" i="37"/>
  <c r="F126" i="37"/>
  <c r="D127" i="37"/>
  <c r="E127" i="37"/>
  <c r="F127" i="37"/>
  <c r="D128" i="37"/>
  <c r="E128" i="37"/>
  <c r="F128" i="37"/>
  <c r="D129" i="37"/>
  <c r="E129" i="37"/>
  <c r="F129" i="37"/>
  <c r="D130" i="37"/>
  <c r="E130" i="37"/>
  <c r="F130" i="37"/>
  <c r="D131" i="37"/>
  <c r="E131" i="37"/>
  <c r="F131" i="37"/>
  <c r="D132" i="37"/>
  <c r="E132" i="37"/>
  <c r="F132" i="37"/>
  <c r="D133" i="37"/>
  <c r="E133" i="37"/>
  <c r="F133" i="37"/>
  <c r="D134" i="37"/>
  <c r="E134" i="37"/>
  <c r="F134" i="37"/>
  <c r="D135" i="37"/>
  <c r="E135" i="37"/>
  <c r="F135" i="37"/>
  <c r="D136" i="37"/>
  <c r="E136" i="37"/>
  <c r="F136" i="37"/>
  <c r="C110" i="37"/>
  <c r="C111" i="37"/>
  <c r="C112" i="37"/>
  <c r="C113" i="37"/>
  <c r="C114" i="37"/>
  <c r="C115" i="37"/>
  <c r="C116" i="37"/>
  <c r="C117" i="37"/>
  <c r="C118" i="37"/>
  <c r="C119" i="37"/>
  <c r="C120" i="37"/>
  <c r="C121" i="37"/>
  <c r="C122" i="37"/>
  <c r="C123" i="37"/>
  <c r="C124" i="37"/>
  <c r="C125" i="37"/>
  <c r="C126" i="37"/>
  <c r="C127" i="37"/>
  <c r="C128" i="37"/>
  <c r="C129" i="37"/>
  <c r="C130" i="37"/>
  <c r="C131" i="37"/>
  <c r="C132" i="37"/>
  <c r="C133" i="37"/>
  <c r="C134" i="37"/>
  <c r="C135" i="37"/>
  <c r="C136" i="37"/>
  <c r="C15" i="37"/>
  <c r="D15" i="37"/>
  <c r="E15" i="37"/>
  <c r="C16" i="37"/>
  <c r="D16" i="37"/>
  <c r="E16" i="37"/>
  <c r="C18" i="37"/>
  <c r="D18" i="37"/>
  <c r="F18" i="37"/>
  <c r="C19" i="37"/>
  <c r="D19" i="37"/>
  <c r="C21" i="37"/>
  <c r="D21" i="37"/>
  <c r="F21" i="37"/>
  <c r="C22" i="37"/>
  <c r="D22" i="37"/>
  <c r="C25" i="37"/>
  <c r="D25" i="37"/>
  <c r="E25" i="37"/>
  <c r="F25" i="37"/>
  <c r="C26" i="37"/>
  <c r="D26" i="37"/>
  <c r="E26" i="37"/>
  <c r="F26" i="37"/>
  <c r="C27" i="37"/>
  <c r="D27" i="37"/>
  <c r="E27" i="37"/>
  <c r="F27" i="37"/>
  <c r="C28" i="37"/>
  <c r="D28" i="37"/>
  <c r="E28" i="37"/>
  <c r="F28" i="37"/>
  <c r="C29" i="37"/>
  <c r="D29" i="37"/>
  <c r="E29" i="37"/>
  <c r="F29" i="37"/>
  <c r="C30" i="37"/>
  <c r="D30" i="37"/>
  <c r="E30" i="37"/>
  <c r="F30" i="37"/>
  <c r="C31" i="37"/>
  <c r="D31" i="37"/>
  <c r="E31" i="37"/>
  <c r="F31" i="37"/>
  <c r="C32" i="37"/>
  <c r="D32" i="37"/>
  <c r="E32" i="37"/>
  <c r="F32" i="37"/>
  <c r="C33" i="37"/>
  <c r="D33" i="37"/>
  <c r="E33" i="37"/>
  <c r="F33" i="37"/>
  <c r="C35" i="37"/>
  <c r="D35" i="37"/>
  <c r="E35" i="37"/>
  <c r="F35" i="37"/>
  <c r="C36" i="37"/>
  <c r="D36" i="37"/>
  <c r="E36" i="37"/>
  <c r="F36" i="37"/>
  <c r="C38" i="37"/>
  <c r="D38" i="37"/>
  <c r="E38" i="37"/>
  <c r="C39" i="37"/>
  <c r="D39" i="37"/>
  <c r="E39" i="37"/>
  <c r="F39" i="37"/>
  <c r="C40" i="37"/>
  <c r="D40" i="37"/>
  <c r="E40" i="37"/>
  <c r="F40" i="37"/>
  <c r="C42" i="37"/>
  <c r="D42" i="37"/>
  <c r="E42" i="37"/>
  <c r="F42" i="37"/>
  <c r="C43" i="37"/>
  <c r="D43" i="37"/>
  <c r="E43" i="37"/>
  <c r="F43" i="37"/>
  <c r="C44" i="37"/>
  <c r="D44" i="37"/>
  <c r="E44" i="37"/>
  <c r="F44" i="37"/>
  <c r="C45" i="37"/>
  <c r="D45" i="37"/>
  <c r="E45" i="37"/>
  <c r="F45" i="37"/>
  <c r="C46" i="37"/>
  <c r="D46" i="37"/>
  <c r="E46" i="37"/>
  <c r="F46" i="37"/>
  <c r="C47" i="37"/>
  <c r="D47" i="37"/>
  <c r="E47" i="37"/>
  <c r="F47" i="37"/>
  <c r="C48" i="37"/>
  <c r="D48" i="37"/>
  <c r="E48" i="37"/>
  <c r="F48" i="37"/>
  <c r="C49" i="37"/>
  <c r="D49" i="37"/>
  <c r="E49" i="37"/>
  <c r="F49" i="37"/>
  <c r="C50" i="37"/>
  <c r="D50" i="37"/>
  <c r="E50" i="37"/>
  <c r="F50" i="37"/>
  <c r="C51" i="37"/>
  <c r="D51" i="37"/>
  <c r="E51" i="37"/>
  <c r="F51" i="37"/>
  <c r="C53" i="37"/>
  <c r="D53" i="37"/>
  <c r="E53" i="37"/>
  <c r="F53" i="37"/>
  <c r="C54" i="37"/>
  <c r="D54" i="37"/>
  <c r="E54" i="37"/>
  <c r="F54" i="37"/>
  <c r="C55" i="37"/>
  <c r="D55" i="37"/>
  <c r="E55" i="37"/>
  <c r="F55" i="37"/>
  <c r="C56" i="37"/>
  <c r="D56" i="37"/>
  <c r="E56" i="37"/>
  <c r="F56" i="37"/>
  <c r="C58" i="37"/>
  <c r="D58" i="37"/>
  <c r="E58" i="37"/>
  <c r="F58" i="37"/>
  <c r="C59" i="37"/>
  <c r="D59" i="37"/>
  <c r="E59" i="37"/>
  <c r="F59" i="37"/>
  <c r="C60" i="37"/>
  <c r="D60" i="37"/>
  <c r="E60" i="37"/>
  <c r="F60" i="37"/>
  <c r="C61" i="37"/>
  <c r="D61" i="37"/>
  <c r="E61" i="37"/>
  <c r="C62" i="37"/>
  <c r="D62" i="37"/>
  <c r="E62" i="37"/>
  <c r="F62" i="37"/>
  <c r="C63" i="37"/>
  <c r="D63" i="37"/>
  <c r="E63" i="37"/>
  <c r="F63" i="37"/>
  <c r="F64" i="37"/>
  <c r="C65" i="37"/>
  <c r="D65" i="37"/>
  <c r="E65" i="37"/>
  <c r="F65" i="37"/>
  <c r="C66" i="37"/>
  <c r="D66" i="37"/>
  <c r="E66" i="37"/>
  <c r="F66" i="37"/>
  <c r="C67" i="37"/>
  <c r="D67" i="37"/>
  <c r="E67" i="37"/>
  <c r="F67" i="37"/>
  <c r="C68" i="37"/>
  <c r="D68" i="37"/>
  <c r="E68" i="37"/>
  <c r="F68" i="37"/>
  <c r="C69" i="37"/>
  <c r="D69" i="37"/>
  <c r="E69" i="37"/>
  <c r="F69" i="37"/>
  <c r="C70" i="37"/>
  <c r="D70" i="37"/>
  <c r="E70" i="37"/>
  <c r="F70" i="37"/>
  <c r="C72" i="37"/>
  <c r="D72" i="37"/>
  <c r="E72" i="37"/>
  <c r="F72" i="37"/>
  <c r="C73" i="37"/>
  <c r="D73" i="37"/>
  <c r="E73" i="37"/>
  <c r="F73" i="37"/>
  <c r="C74" i="37"/>
  <c r="D74" i="37"/>
  <c r="E74" i="37"/>
  <c r="F74" i="37"/>
  <c r="C75" i="37"/>
  <c r="D75" i="37"/>
  <c r="E75" i="37"/>
  <c r="F75" i="37"/>
  <c r="C76" i="37"/>
  <c r="D76" i="37"/>
  <c r="E76" i="37"/>
  <c r="F76" i="37"/>
  <c r="C77" i="37"/>
  <c r="D77" i="37"/>
  <c r="E77" i="37"/>
  <c r="F77" i="37"/>
  <c r="C78" i="37"/>
  <c r="D78" i="37"/>
  <c r="E78" i="37"/>
  <c r="F78" i="37"/>
  <c r="C79" i="37"/>
  <c r="D79" i="37"/>
  <c r="E79" i="37"/>
  <c r="F79" i="37"/>
  <c r="C81" i="37"/>
  <c r="D81" i="37"/>
  <c r="E81" i="37"/>
  <c r="F81" i="37"/>
  <c r="C82" i="37"/>
  <c r="D82" i="37"/>
  <c r="E82" i="37"/>
  <c r="F82" i="37"/>
  <c r="C83" i="37"/>
  <c r="D83" i="37"/>
  <c r="E83" i="37"/>
  <c r="F83" i="37"/>
  <c r="C84" i="37"/>
  <c r="D84" i="37"/>
  <c r="E84" i="37"/>
  <c r="F84" i="37"/>
  <c r="C86" i="37"/>
  <c r="D86" i="37"/>
  <c r="E86" i="37"/>
  <c r="F86" i="37"/>
  <c r="C87" i="37"/>
  <c r="D87" i="37"/>
  <c r="E87" i="37"/>
  <c r="F87" i="37"/>
  <c r="C88" i="37"/>
  <c r="D88" i="37"/>
  <c r="E88" i="37"/>
  <c r="F88" i="37"/>
  <c r="C89" i="37"/>
  <c r="D89" i="37"/>
  <c r="E89" i="37"/>
  <c r="F89" i="37"/>
  <c r="C90" i="37"/>
  <c r="D90" i="37"/>
  <c r="E90" i="37"/>
  <c r="F90" i="37"/>
  <c r="C91" i="37"/>
  <c r="D91" i="37"/>
  <c r="E91" i="37"/>
  <c r="F91" i="37"/>
  <c r="C92" i="37"/>
  <c r="D92" i="37"/>
  <c r="E92" i="37"/>
  <c r="F92" i="37"/>
  <c r="C93" i="37"/>
  <c r="D93" i="37"/>
  <c r="E93" i="37"/>
  <c r="F93" i="37"/>
  <c r="C94" i="37"/>
  <c r="D94" i="37"/>
  <c r="E94" i="37"/>
  <c r="F94" i="37"/>
  <c r="D95" i="37"/>
  <c r="C96" i="37"/>
  <c r="D96" i="37"/>
  <c r="E96" i="37"/>
  <c r="F96" i="37"/>
  <c r="C97" i="37"/>
  <c r="D97" i="37"/>
  <c r="E97" i="37"/>
  <c r="F97" i="37"/>
  <c r="D98" i="37"/>
  <c r="C99" i="37"/>
  <c r="D99" i="37"/>
  <c r="E99" i="37"/>
  <c r="F99" i="37"/>
  <c r="C100" i="37"/>
  <c r="D100" i="37"/>
  <c r="E100" i="37"/>
  <c r="F100" i="37"/>
  <c r="C101" i="37"/>
  <c r="D101" i="37"/>
  <c r="E101" i="37"/>
  <c r="F101" i="37"/>
  <c r="D102" i="37"/>
  <c r="F102" i="37"/>
  <c r="C103" i="37"/>
  <c r="D103" i="37"/>
  <c r="E103" i="37"/>
  <c r="F103" i="37"/>
  <c r="C104" i="37"/>
  <c r="D104" i="37"/>
  <c r="E104" i="37"/>
  <c r="F104" i="37"/>
  <c r="D14" i="37"/>
  <c r="E14" i="37"/>
  <c r="D13" i="37"/>
  <c r="E13" i="37"/>
  <c r="D12" i="37"/>
  <c r="E12" i="37"/>
  <c r="D11" i="37"/>
  <c r="E11" i="37"/>
  <c r="D10" i="37"/>
  <c r="E10" i="37"/>
  <c r="D9" i="37"/>
  <c r="E9" i="37"/>
  <c r="D8" i="37"/>
  <c r="E8" i="37"/>
  <c r="F8" i="37"/>
  <c r="D5" i="37"/>
  <c r="D4" i="37"/>
  <c r="E4" i="37"/>
  <c r="F4" i="37"/>
  <c r="C14" i="37"/>
  <c r="C13" i="37"/>
  <c r="C12" i="37"/>
  <c r="C11" i="37"/>
  <c r="C10" i="37"/>
  <c r="C9" i="37"/>
  <c r="C8" i="37"/>
  <c r="C4" i="37"/>
  <c r="F5" i="31"/>
  <c r="F3" i="31" s="1"/>
  <c r="F3" i="40" s="1"/>
  <c r="E130" i="40"/>
  <c r="E110" i="40"/>
  <c r="F13" i="40"/>
  <c r="F12" i="40"/>
  <c r="F12" i="37"/>
  <c r="D17" i="37"/>
  <c r="D20" i="37"/>
  <c r="D34" i="37"/>
  <c r="D37" i="37"/>
  <c r="D41" i="37"/>
  <c r="D52" i="37"/>
  <c r="D57" i="37"/>
  <c r="D80" i="37"/>
  <c r="D85" i="37"/>
  <c r="F11" i="37"/>
  <c r="F14" i="37"/>
  <c r="F15" i="37"/>
  <c r="F16" i="37"/>
  <c r="F24" i="37"/>
  <c r="F34" i="37"/>
  <c r="F57" i="37"/>
  <c r="F71" i="37"/>
  <c r="F85" i="37"/>
  <c r="E21" i="37"/>
  <c r="E24" i="37"/>
  <c r="E34" i="37"/>
  <c r="E37" i="37"/>
  <c r="E41" i="37"/>
  <c r="E52" i="37"/>
  <c r="E57" i="37"/>
  <c r="E64" i="37"/>
  <c r="E71" i="37"/>
  <c r="E80" i="37"/>
  <c r="E85" i="37"/>
  <c r="E102" i="37"/>
  <c r="E108" i="37"/>
  <c r="D108" i="37"/>
  <c r="D6" i="37"/>
  <c r="D3" i="37"/>
  <c r="D27" i="34"/>
  <c r="E27" i="34"/>
  <c r="C68" i="34"/>
  <c r="E68" i="34"/>
  <c r="C27" i="34"/>
  <c r="D26" i="34"/>
  <c r="E26" i="34"/>
  <c r="C10" i="34"/>
  <c r="C135" i="34"/>
  <c r="D135" i="34"/>
  <c r="E135" i="34"/>
  <c r="F135" i="34"/>
  <c r="D134" i="34"/>
  <c r="E134" i="34"/>
  <c r="F134" i="34"/>
  <c r="C121" i="34"/>
  <c r="D121" i="34"/>
  <c r="E121" i="34"/>
  <c r="F121" i="34"/>
  <c r="C122" i="34"/>
  <c r="D122" i="34"/>
  <c r="E122" i="34"/>
  <c r="F122" i="34"/>
  <c r="C123" i="34"/>
  <c r="D123" i="34"/>
  <c r="E123" i="34"/>
  <c r="F123" i="34"/>
  <c r="C124" i="34"/>
  <c r="D124" i="34"/>
  <c r="E124" i="34"/>
  <c r="F124" i="34"/>
  <c r="C125" i="34"/>
  <c r="D125" i="34"/>
  <c r="E125" i="34"/>
  <c r="F125" i="34"/>
  <c r="C126" i="34"/>
  <c r="D126" i="34"/>
  <c r="E126" i="34"/>
  <c r="F126" i="34"/>
  <c r="C127" i="34"/>
  <c r="D127" i="34"/>
  <c r="E127" i="34"/>
  <c r="F127" i="34"/>
  <c r="C128" i="34"/>
  <c r="D128" i="34"/>
  <c r="E128" i="34"/>
  <c r="F128" i="34"/>
  <c r="C129" i="34"/>
  <c r="D129" i="34"/>
  <c r="E129" i="34"/>
  <c r="F129" i="34"/>
  <c r="C130" i="34"/>
  <c r="D130" i="34"/>
  <c r="E130" i="34"/>
  <c r="F130" i="34"/>
  <c r="C131" i="34"/>
  <c r="D131" i="34"/>
  <c r="E131" i="34"/>
  <c r="F131" i="34"/>
  <c r="C132" i="34"/>
  <c r="D132" i="34"/>
  <c r="E132" i="34"/>
  <c r="F132" i="34"/>
  <c r="D120" i="34"/>
  <c r="E120" i="34"/>
  <c r="F120" i="34"/>
  <c r="C115" i="34"/>
  <c r="D115" i="34"/>
  <c r="E115" i="34"/>
  <c r="F115" i="34"/>
  <c r="C116" i="34"/>
  <c r="D116" i="34"/>
  <c r="E116" i="34"/>
  <c r="F116" i="34"/>
  <c r="C117" i="34"/>
  <c r="D117" i="34"/>
  <c r="E117" i="34"/>
  <c r="F117" i="34"/>
  <c r="C118" i="34"/>
  <c r="D118" i="34"/>
  <c r="E118" i="34"/>
  <c r="F118" i="34"/>
  <c r="D114" i="34"/>
  <c r="E114" i="34"/>
  <c r="D113" i="34"/>
  <c r="E113" i="34"/>
  <c r="F113" i="34"/>
  <c r="D112" i="34"/>
  <c r="E112" i="34"/>
  <c r="E111" i="34"/>
  <c r="D110" i="34"/>
  <c r="E110" i="34"/>
  <c r="F110" i="34"/>
  <c r="D7" i="4"/>
  <c r="D17" i="4"/>
  <c r="D20" i="4"/>
  <c r="D6" i="4"/>
  <c r="D24" i="4"/>
  <c r="D24" i="34"/>
  <c r="D34" i="4"/>
  <c r="D37" i="4"/>
  <c r="D37" i="34"/>
  <c r="D41" i="4"/>
  <c r="D52" i="4"/>
  <c r="D57" i="4"/>
  <c r="D64" i="4"/>
  <c r="D71" i="4"/>
  <c r="D80" i="4"/>
  <c r="D85" i="4"/>
  <c r="D85" i="34"/>
  <c r="D102" i="4"/>
  <c r="E7" i="4"/>
  <c r="E18" i="4"/>
  <c r="E19" i="4"/>
  <c r="E21" i="4"/>
  <c r="E21" i="34"/>
  <c r="E22" i="4"/>
  <c r="E24" i="4"/>
  <c r="E34" i="4"/>
  <c r="E37" i="4"/>
  <c r="E41" i="4"/>
  <c r="E52" i="4"/>
  <c r="E57" i="4"/>
  <c r="E57" i="34"/>
  <c r="E64" i="4"/>
  <c r="E64" i="34"/>
  <c r="E71" i="4"/>
  <c r="E71" i="34"/>
  <c r="E80" i="4"/>
  <c r="E85" i="4"/>
  <c r="E85" i="34"/>
  <c r="E102" i="4"/>
  <c r="E102" i="34"/>
  <c r="F7" i="4"/>
  <c r="F18" i="4"/>
  <c r="F17" i="4"/>
  <c r="F19" i="4"/>
  <c r="F21" i="4"/>
  <c r="F20" i="4"/>
  <c r="F22" i="4"/>
  <c r="F24" i="4"/>
  <c r="F34" i="4"/>
  <c r="F23" i="4"/>
  <c r="F23" i="34"/>
  <c r="F37" i="4"/>
  <c r="F41" i="4"/>
  <c r="F52" i="4"/>
  <c r="F57" i="4"/>
  <c r="F64" i="4"/>
  <c r="F71" i="4"/>
  <c r="F80" i="4"/>
  <c r="F85" i="4"/>
  <c r="F102" i="4"/>
  <c r="D103" i="34"/>
  <c r="E103" i="34"/>
  <c r="D100" i="34"/>
  <c r="E100" i="34"/>
  <c r="F100" i="34"/>
  <c r="D101" i="34"/>
  <c r="E101" i="34"/>
  <c r="F101" i="34"/>
  <c r="D99" i="34"/>
  <c r="E99" i="34"/>
  <c r="F99" i="34"/>
  <c r="D98" i="4"/>
  <c r="D98" i="34"/>
  <c r="E98" i="4"/>
  <c r="F98" i="4"/>
  <c r="F98" i="34"/>
  <c r="D97" i="34"/>
  <c r="E97" i="34"/>
  <c r="D96" i="34"/>
  <c r="E96" i="34"/>
  <c r="F96" i="34"/>
  <c r="D95" i="4"/>
  <c r="E95" i="4"/>
  <c r="F95" i="4"/>
  <c r="D94" i="34"/>
  <c r="E94" i="34"/>
  <c r="F94" i="34"/>
  <c r="C87" i="34"/>
  <c r="D87" i="34"/>
  <c r="E87" i="34"/>
  <c r="F87" i="34"/>
  <c r="C88" i="34"/>
  <c r="E88" i="34"/>
  <c r="C89" i="34"/>
  <c r="D89" i="34"/>
  <c r="E89" i="34"/>
  <c r="F89" i="34"/>
  <c r="C90" i="34"/>
  <c r="D90" i="34"/>
  <c r="E90" i="34"/>
  <c r="D86" i="34"/>
  <c r="E86" i="34"/>
  <c r="D84" i="34"/>
  <c r="E84" i="34"/>
  <c r="F84" i="34"/>
  <c r="C82" i="34"/>
  <c r="D82" i="34"/>
  <c r="E82" i="34"/>
  <c r="F82" i="34"/>
  <c r="C83" i="34"/>
  <c r="D83" i="34"/>
  <c r="E83" i="34"/>
  <c r="D81" i="34"/>
  <c r="E81" i="34"/>
  <c r="C73" i="34"/>
  <c r="D73" i="34"/>
  <c r="E73" i="34"/>
  <c r="C74" i="34"/>
  <c r="D74" i="34"/>
  <c r="E74" i="34"/>
  <c r="F74" i="34"/>
  <c r="C75" i="34"/>
  <c r="D75" i="34"/>
  <c r="E75" i="34"/>
  <c r="C76" i="34"/>
  <c r="D76" i="34"/>
  <c r="E76" i="34"/>
  <c r="C77" i="34"/>
  <c r="E77" i="34"/>
  <c r="D72" i="34"/>
  <c r="E72" i="34"/>
  <c r="F72" i="34"/>
  <c r="C66" i="34"/>
  <c r="D66" i="34"/>
  <c r="E66" i="34"/>
  <c r="F66" i="34"/>
  <c r="C67" i="34"/>
  <c r="D67" i="34"/>
  <c r="E67" i="34"/>
  <c r="C69" i="34"/>
  <c r="D69" i="34"/>
  <c r="E69" i="34"/>
  <c r="F69" i="34"/>
  <c r="C70" i="34"/>
  <c r="D70" i="34"/>
  <c r="E70" i="34"/>
  <c r="D65" i="34"/>
  <c r="E65" i="34"/>
  <c r="F65" i="34"/>
  <c r="C59" i="34"/>
  <c r="E59" i="34"/>
  <c r="F59" i="34"/>
  <c r="C60" i="34"/>
  <c r="D60" i="34"/>
  <c r="E60" i="34"/>
  <c r="F60" i="34"/>
  <c r="C61" i="34"/>
  <c r="D61" i="34"/>
  <c r="E61" i="34"/>
  <c r="F61" i="34"/>
  <c r="C62" i="34"/>
  <c r="E62" i="34"/>
  <c r="F62" i="34"/>
  <c r="C63" i="34"/>
  <c r="D63" i="34"/>
  <c r="E63" i="34"/>
  <c r="E58" i="34"/>
  <c r="C54" i="34"/>
  <c r="D54" i="34"/>
  <c r="E54" i="34"/>
  <c r="F54" i="34"/>
  <c r="C55" i="34"/>
  <c r="D55" i="34"/>
  <c r="E55" i="34"/>
  <c r="F55" i="34"/>
  <c r="C56" i="34"/>
  <c r="D56" i="34"/>
  <c r="E56" i="34"/>
  <c r="F56" i="34"/>
  <c r="D53" i="34"/>
  <c r="E53" i="34"/>
  <c r="F53" i="34"/>
  <c r="C43" i="34"/>
  <c r="C44" i="34"/>
  <c r="E44" i="34"/>
  <c r="C45" i="34"/>
  <c r="D45" i="34"/>
  <c r="E45" i="34"/>
  <c r="F45" i="34"/>
  <c r="C46" i="34"/>
  <c r="D46" i="34"/>
  <c r="E46" i="34"/>
  <c r="C47" i="34"/>
  <c r="E47" i="34"/>
  <c r="F47" i="34"/>
  <c r="C48" i="34"/>
  <c r="D48" i="34"/>
  <c r="E48" i="34"/>
  <c r="C49" i="34"/>
  <c r="D49" i="34"/>
  <c r="E49" i="34"/>
  <c r="F49" i="34"/>
  <c r="C50" i="34"/>
  <c r="E50" i="34"/>
  <c r="C51" i="34"/>
  <c r="E51" i="34"/>
  <c r="F51" i="34"/>
  <c r="D42" i="34"/>
  <c r="E42" i="34"/>
  <c r="C42" i="34"/>
  <c r="C39" i="34"/>
  <c r="D39" i="34"/>
  <c r="E39" i="34"/>
  <c r="F39" i="34"/>
  <c r="C40" i="34"/>
  <c r="D40" i="34"/>
  <c r="E40" i="34"/>
  <c r="E38" i="34"/>
  <c r="C36" i="34"/>
  <c r="D36" i="34"/>
  <c r="E36" i="34"/>
  <c r="D35" i="34"/>
  <c r="E35" i="34"/>
  <c r="F35" i="34"/>
  <c r="C26" i="34"/>
  <c r="C28" i="34"/>
  <c r="E28" i="34"/>
  <c r="C29" i="34"/>
  <c r="D29" i="34"/>
  <c r="E29" i="34"/>
  <c r="C30" i="34"/>
  <c r="D30" i="34"/>
  <c r="E30" i="34"/>
  <c r="C31" i="34"/>
  <c r="D31" i="34"/>
  <c r="E31" i="34"/>
  <c r="F31" i="34"/>
  <c r="C32" i="34"/>
  <c r="D32" i="34"/>
  <c r="E32" i="34"/>
  <c r="F32" i="34"/>
  <c r="C33" i="34"/>
  <c r="D33" i="34"/>
  <c r="E33" i="34"/>
  <c r="C24" i="4"/>
  <c r="C34" i="4"/>
  <c r="C34" i="34"/>
  <c r="C37" i="4"/>
  <c r="C41" i="4"/>
  <c r="C52" i="4"/>
  <c r="C57" i="4"/>
  <c r="C57" i="34"/>
  <c r="C64" i="4"/>
  <c r="C64" i="34"/>
  <c r="C71" i="4"/>
  <c r="C71" i="34"/>
  <c r="C80" i="4"/>
  <c r="C85" i="4"/>
  <c r="C85" i="34"/>
  <c r="C25" i="34"/>
  <c r="C35" i="34"/>
  <c r="C38" i="34"/>
  <c r="D16" i="34"/>
  <c r="E16" i="34"/>
  <c r="D15" i="34"/>
  <c r="E15" i="34"/>
  <c r="D14" i="34"/>
  <c r="E14" i="34"/>
  <c r="D13" i="34"/>
  <c r="E13" i="34"/>
  <c r="D12" i="34"/>
  <c r="E12" i="34"/>
  <c r="D11" i="34"/>
  <c r="E11" i="34"/>
  <c r="F11" i="34"/>
  <c r="D10" i="34"/>
  <c r="E10" i="34"/>
  <c r="F10" i="34"/>
  <c r="D9" i="34"/>
  <c r="E9" i="34"/>
  <c r="D8" i="34"/>
  <c r="E8" i="34"/>
  <c r="F8" i="34"/>
  <c r="F18" i="34"/>
  <c r="F17" i="34"/>
  <c r="D4" i="34"/>
  <c r="E4" i="34"/>
  <c r="F4" i="34"/>
  <c r="C4" i="49"/>
  <c r="D4" i="49"/>
  <c r="E4" i="49"/>
  <c r="F4" i="49"/>
  <c r="C5" i="49"/>
  <c r="D5" i="49"/>
  <c r="E5" i="49"/>
  <c r="F5" i="49"/>
  <c r="C8" i="49"/>
  <c r="D8" i="49"/>
  <c r="E8" i="49"/>
  <c r="F8" i="49"/>
  <c r="C9" i="49"/>
  <c r="D9" i="49"/>
  <c r="E9" i="49"/>
  <c r="C10" i="49"/>
  <c r="D10" i="49"/>
  <c r="E10" i="49"/>
  <c r="F10" i="49"/>
  <c r="C11" i="49"/>
  <c r="D11" i="49"/>
  <c r="E11" i="49"/>
  <c r="F11" i="49"/>
  <c r="C12" i="49"/>
  <c r="D12" i="49"/>
  <c r="E12" i="49"/>
  <c r="C13" i="49"/>
  <c r="D13" i="49"/>
  <c r="E13" i="49"/>
  <c r="C14" i="49"/>
  <c r="D14" i="49"/>
  <c r="E14" i="49"/>
  <c r="C15" i="49"/>
  <c r="D15" i="49"/>
  <c r="E15" i="49"/>
  <c r="C16" i="49"/>
  <c r="D16" i="49"/>
  <c r="E16" i="49"/>
  <c r="C18" i="49"/>
  <c r="D18" i="49"/>
  <c r="C19" i="49"/>
  <c r="C21" i="49"/>
  <c r="D21" i="49"/>
  <c r="C22" i="49"/>
  <c r="C25" i="49"/>
  <c r="D25" i="49"/>
  <c r="E25" i="49"/>
  <c r="F25" i="49"/>
  <c r="C26" i="49"/>
  <c r="D26" i="49"/>
  <c r="E26" i="49"/>
  <c r="C27" i="49"/>
  <c r="D27" i="49"/>
  <c r="E27" i="49"/>
  <c r="F27" i="49"/>
  <c r="C28" i="49"/>
  <c r="E28" i="49"/>
  <c r="C29" i="49"/>
  <c r="D29" i="49"/>
  <c r="E29" i="49"/>
  <c r="C30" i="49"/>
  <c r="D30" i="49"/>
  <c r="E30" i="49"/>
  <c r="C31" i="49"/>
  <c r="D31" i="49"/>
  <c r="E31" i="49"/>
  <c r="C32" i="49"/>
  <c r="D32" i="49"/>
  <c r="E32" i="49"/>
  <c r="F32" i="49"/>
  <c r="C33" i="49"/>
  <c r="D33" i="49"/>
  <c r="E33" i="49"/>
  <c r="C35" i="49"/>
  <c r="D35" i="49"/>
  <c r="E35" i="49"/>
  <c r="C36" i="49"/>
  <c r="D36" i="49"/>
  <c r="E36" i="49"/>
  <c r="F36" i="49"/>
  <c r="C38" i="49"/>
  <c r="E38" i="49"/>
  <c r="C39" i="49"/>
  <c r="D39" i="49"/>
  <c r="E39" i="49"/>
  <c r="F39" i="49"/>
  <c r="C40" i="49"/>
  <c r="D40" i="49"/>
  <c r="E40" i="49"/>
  <c r="C42" i="49"/>
  <c r="D42" i="49"/>
  <c r="E42" i="49"/>
  <c r="C43" i="49"/>
  <c r="D43" i="49"/>
  <c r="E43" i="49"/>
  <c r="C44" i="49"/>
  <c r="E44" i="49"/>
  <c r="C45" i="49"/>
  <c r="D45" i="49"/>
  <c r="E45" i="49"/>
  <c r="F45" i="49"/>
  <c r="C46" i="49"/>
  <c r="D46" i="49"/>
  <c r="E46" i="49"/>
  <c r="C47" i="49"/>
  <c r="D47" i="49"/>
  <c r="E47" i="49"/>
  <c r="F47" i="49"/>
  <c r="C48" i="49"/>
  <c r="D48" i="49"/>
  <c r="E48" i="49"/>
  <c r="C49" i="49"/>
  <c r="D49" i="49"/>
  <c r="E49" i="49"/>
  <c r="F49" i="49"/>
  <c r="C50" i="49"/>
  <c r="E50" i="49"/>
  <c r="F50" i="49"/>
  <c r="C51" i="49"/>
  <c r="E51" i="49"/>
  <c r="C53" i="49"/>
  <c r="D53" i="49"/>
  <c r="E53" i="49"/>
  <c r="F53" i="49"/>
  <c r="C54" i="49"/>
  <c r="D54" i="49"/>
  <c r="E54" i="49"/>
  <c r="F54" i="49"/>
  <c r="C55" i="49"/>
  <c r="D55" i="49"/>
  <c r="E55" i="49"/>
  <c r="F55" i="49"/>
  <c r="C56" i="49"/>
  <c r="D56" i="49"/>
  <c r="E56" i="49"/>
  <c r="F56" i="49"/>
  <c r="C58" i="49"/>
  <c r="D58" i="49"/>
  <c r="E58" i="49"/>
  <c r="F58" i="49"/>
  <c r="C59" i="49"/>
  <c r="D59" i="49"/>
  <c r="E59" i="49"/>
  <c r="F59" i="49"/>
  <c r="C60" i="49"/>
  <c r="D60" i="49"/>
  <c r="E60" i="49"/>
  <c r="F60" i="49"/>
  <c r="C61" i="49"/>
  <c r="D61" i="49"/>
  <c r="E61" i="49"/>
  <c r="F61" i="49"/>
  <c r="C62" i="49"/>
  <c r="E62" i="49"/>
  <c r="C63" i="49"/>
  <c r="D63" i="49"/>
  <c r="E63" i="49"/>
  <c r="F63" i="49"/>
  <c r="C65" i="49"/>
  <c r="D65" i="49"/>
  <c r="E65" i="49"/>
  <c r="F65" i="49"/>
  <c r="C66" i="49"/>
  <c r="D66" i="49"/>
  <c r="E66" i="49"/>
  <c r="C67" i="49"/>
  <c r="D67" i="49"/>
  <c r="E67" i="49"/>
  <c r="C68" i="49"/>
  <c r="E68" i="49"/>
  <c r="F68" i="49"/>
  <c r="C69" i="49"/>
  <c r="D69" i="49"/>
  <c r="E69" i="49"/>
  <c r="F69" i="49"/>
  <c r="C70" i="49"/>
  <c r="D70" i="49"/>
  <c r="E70" i="49"/>
  <c r="F70" i="49"/>
  <c r="C72" i="49"/>
  <c r="D72" i="49"/>
  <c r="E72" i="49"/>
  <c r="F72" i="49"/>
  <c r="C73" i="49"/>
  <c r="D73" i="49"/>
  <c r="E73" i="49"/>
  <c r="F73" i="49"/>
  <c r="C74" i="49"/>
  <c r="D74" i="49"/>
  <c r="E74" i="49"/>
  <c r="F74" i="49"/>
  <c r="C75" i="49"/>
  <c r="D75" i="49"/>
  <c r="E75" i="49"/>
  <c r="F75" i="49"/>
  <c r="C76" i="49"/>
  <c r="D76" i="49"/>
  <c r="E76" i="49"/>
  <c r="F76" i="49"/>
  <c r="C77" i="49"/>
  <c r="E77" i="49"/>
  <c r="F77" i="49"/>
  <c r="C78" i="49"/>
  <c r="D78" i="49"/>
  <c r="E78" i="49"/>
  <c r="F78" i="49"/>
  <c r="C79" i="49"/>
  <c r="D79" i="49"/>
  <c r="E79" i="49"/>
  <c r="F79" i="49"/>
  <c r="C81" i="49"/>
  <c r="D81" i="49"/>
  <c r="E81" i="49"/>
  <c r="C82" i="49"/>
  <c r="D82" i="49"/>
  <c r="E82" i="49"/>
  <c r="F82" i="49"/>
  <c r="C83" i="49"/>
  <c r="D83" i="49"/>
  <c r="E83" i="49"/>
  <c r="C84" i="49"/>
  <c r="D84" i="49"/>
  <c r="E84" i="49"/>
  <c r="F84" i="49"/>
  <c r="C86" i="49"/>
  <c r="D86" i="49"/>
  <c r="E86" i="49"/>
  <c r="C87" i="49"/>
  <c r="D87" i="49"/>
  <c r="E87" i="49"/>
  <c r="F87" i="49"/>
  <c r="C88" i="49"/>
  <c r="E88" i="49"/>
  <c r="C89" i="49"/>
  <c r="D89" i="49"/>
  <c r="E89" i="49"/>
  <c r="F89" i="49"/>
  <c r="C90" i="49"/>
  <c r="D90" i="49"/>
  <c r="E90" i="49"/>
  <c r="F90" i="49"/>
  <c r="C91" i="49"/>
  <c r="E91" i="49"/>
  <c r="C92" i="49"/>
  <c r="D92" i="49"/>
  <c r="E92" i="49"/>
  <c r="F92" i="49"/>
  <c r="C93" i="49"/>
  <c r="D93" i="49"/>
  <c r="E93" i="49"/>
  <c r="F93" i="49"/>
  <c r="C94" i="49"/>
  <c r="D94" i="49"/>
  <c r="E94" i="49"/>
  <c r="F94" i="49"/>
  <c r="D95" i="49"/>
  <c r="C96" i="49"/>
  <c r="D96" i="49"/>
  <c r="E96" i="49"/>
  <c r="F96" i="49"/>
  <c r="C97" i="49"/>
  <c r="D97" i="49"/>
  <c r="E97" i="49"/>
  <c r="D98" i="49"/>
  <c r="C99" i="49"/>
  <c r="D99" i="49"/>
  <c r="E99" i="49"/>
  <c r="F99" i="49"/>
  <c r="C100" i="49"/>
  <c r="D100" i="49"/>
  <c r="E100" i="49"/>
  <c r="F100" i="49"/>
  <c r="C101" i="49"/>
  <c r="D101" i="49"/>
  <c r="E101" i="49"/>
  <c r="F101" i="49"/>
  <c r="D102" i="49"/>
  <c r="C103" i="49"/>
  <c r="D103" i="49"/>
  <c r="E103" i="49"/>
  <c r="C104" i="49"/>
  <c r="D104" i="49"/>
  <c r="E104" i="49"/>
  <c r="F104" i="49"/>
  <c r="C110" i="49"/>
  <c r="D110" i="49"/>
  <c r="E110" i="49"/>
  <c r="F110" i="49"/>
  <c r="C111" i="49"/>
  <c r="D111" i="49"/>
  <c r="E111" i="49"/>
  <c r="C112" i="49"/>
  <c r="D112" i="49"/>
  <c r="E112" i="49"/>
  <c r="F112" i="49"/>
  <c r="C113" i="49"/>
  <c r="D113" i="49"/>
  <c r="E113" i="49"/>
  <c r="F113" i="49"/>
  <c r="C114" i="49"/>
  <c r="D114" i="49"/>
  <c r="E114" i="49"/>
  <c r="F114" i="49"/>
  <c r="C115" i="49"/>
  <c r="D115" i="49"/>
  <c r="E115" i="49"/>
  <c r="F115" i="49"/>
  <c r="C116" i="49"/>
  <c r="D116" i="49"/>
  <c r="E116" i="49"/>
  <c r="F116" i="49"/>
  <c r="C117" i="49"/>
  <c r="D117" i="49"/>
  <c r="E117" i="49"/>
  <c r="F117" i="49"/>
  <c r="C118" i="49"/>
  <c r="D118" i="49"/>
  <c r="E118" i="49"/>
  <c r="F118" i="49"/>
  <c r="C120" i="49"/>
  <c r="D120" i="49"/>
  <c r="E120" i="49"/>
  <c r="F120" i="49"/>
  <c r="C121" i="49"/>
  <c r="D121" i="49"/>
  <c r="E121" i="49"/>
  <c r="F121" i="49"/>
  <c r="C122" i="49"/>
  <c r="D122" i="49"/>
  <c r="E122" i="49"/>
  <c r="F122" i="49"/>
  <c r="C123" i="49"/>
  <c r="D123" i="49"/>
  <c r="E123" i="49"/>
  <c r="F123" i="49"/>
  <c r="C124" i="49"/>
  <c r="D124" i="49"/>
  <c r="E124" i="49"/>
  <c r="F124" i="49"/>
  <c r="C125" i="49"/>
  <c r="D125" i="49"/>
  <c r="E125" i="49"/>
  <c r="F125" i="49"/>
  <c r="C126" i="49"/>
  <c r="D126" i="49"/>
  <c r="E126" i="49"/>
  <c r="F126" i="49"/>
  <c r="C127" i="49"/>
  <c r="D127" i="49"/>
  <c r="E127" i="49"/>
  <c r="F127" i="49"/>
  <c r="C128" i="49"/>
  <c r="D128" i="49"/>
  <c r="E128" i="49"/>
  <c r="F128" i="49"/>
  <c r="C129" i="49"/>
  <c r="D129" i="49"/>
  <c r="E129" i="49"/>
  <c r="F129" i="49"/>
  <c r="C130" i="49"/>
  <c r="D130" i="49"/>
  <c r="E130" i="49"/>
  <c r="F130" i="49"/>
  <c r="C131" i="49"/>
  <c r="D131" i="49"/>
  <c r="E131" i="49"/>
  <c r="F131" i="49"/>
  <c r="C132" i="49"/>
  <c r="D132" i="49"/>
  <c r="E132" i="49"/>
  <c r="F132" i="49"/>
  <c r="C134" i="49"/>
  <c r="D134" i="49"/>
  <c r="E134" i="49"/>
  <c r="F134" i="49"/>
  <c r="C135" i="49"/>
  <c r="D135" i="49"/>
  <c r="E135" i="49"/>
  <c r="F135" i="49"/>
  <c r="C136" i="49"/>
  <c r="D136" i="49"/>
  <c r="E136" i="49"/>
  <c r="F136" i="49"/>
  <c r="C137" i="49"/>
  <c r="D137" i="49"/>
  <c r="E137" i="49"/>
  <c r="F137" i="49"/>
  <c r="C138" i="49"/>
  <c r="D138" i="49"/>
  <c r="E138" i="49"/>
  <c r="F138" i="49"/>
  <c r="C139" i="49"/>
  <c r="D139" i="49"/>
  <c r="E139" i="49"/>
  <c r="F139" i="49"/>
  <c r="C140" i="49"/>
  <c r="D140" i="49"/>
  <c r="E140" i="49"/>
  <c r="F140" i="49"/>
  <c r="C141" i="49"/>
  <c r="D141" i="49"/>
  <c r="E141" i="49"/>
  <c r="F141" i="49"/>
  <c r="C142" i="49"/>
  <c r="D142" i="49"/>
  <c r="E142" i="49"/>
  <c r="D111" i="34"/>
  <c r="D28" i="49"/>
  <c r="D38" i="34"/>
  <c r="D62" i="34"/>
  <c r="D68" i="49"/>
  <c r="D88" i="49"/>
  <c r="D88" i="34"/>
  <c r="F13" i="49"/>
  <c r="D119" i="49"/>
  <c r="D47" i="34"/>
  <c r="D59" i="34"/>
  <c r="D102" i="34"/>
  <c r="D95" i="34"/>
  <c r="E88" i="24"/>
  <c r="F4" i="14"/>
  <c r="D4" i="14"/>
  <c r="E4" i="14"/>
  <c r="E5" i="16"/>
  <c r="E5" i="14" s="1"/>
  <c r="D5" i="16"/>
  <c r="D3" i="16" s="1"/>
  <c r="D3" i="14" s="1"/>
  <c r="E109" i="17"/>
  <c r="E108" i="17"/>
  <c r="E117" i="17"/>
  <c r="E133" i="17"/>
  <c r="C3" i="17"/>
  <c r="F105" i="17"/>
  <c r="F3" i="17"/>
  <c r="E3" i="17"/>
  <c r="D3" i="17"/>
  <c r="D161" i="17"/>
  <c r="D159" i="17"/>
  <c r="D153" i="17"/>
  <c r="D142" i="17"/>
  <c r="D133" i="17"/>
  <c r="D117" i="17"/>
  <c r="D109" i="17"/>
  <c r="D108" i="17"/>
  <c r="D7" i="17"/>
  <c r="D20" i="17"/>
  <c r="D6" i="17"/>
  <c r="D24" i="17"/>
  <c r="D34" i="17"/>
  <c r="D37" i="17"/>
  <c r="D41" i="17"/>
  <c r="C4" i="45"/>
  <c r="D4" i="45"/>
  <c r="E4" i="45"/>
  <c r="F4" i="45"/>
  <c r="C5" i="45"/>
  <c r="D5" i="45"/>
  <c r="E5" i="45"/>
  <c r="F5" i="45"/>
  <c r="C106" i="45"/>
  <c r="D106" i="45"/>
  <c r="C107" i="45"/>
  <c r="D107" i="45"/>
  <c r="D142" i="24"/>
  <c r="E142" i="24"/>
  <c r="C142" i="24"/>
  <c r="D141" i="24"/>
  <c r="E141" i="24"/>
  <c r="C134" i="24"/>
  <c r="C135" i="24"/>
  <c r="C141" i="24"/>
  <c r="C4" i="24"/>
  <c r="D4" i="24"/>
  <c r="E4" i="24"/>
  <c r="F4" i="24"/>
  <c r="C5" i="24"/>
  <c r="D5" i="24"/>
  <c r="E5" i="24"/>
  <c r="F5" i="24"/>
  <c r="C8" i="24"/>
  <c r="D8" i="24"/>
  <c r="E8" i="24"/>
  <c r="C9" i="24"/>
  <c r="E9" i="24"/>
  <c r="C10" i="24"/>
  <c r="D10" i="24"/>
  <c r="E10" i="24"/>
  <c r="F10" i="24"/>
  <c r="C11" i="24"/>
  <c r="D11" i="24"/>
  <c r="E11" i="24"/>
  <c r="F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8" i="24"/>
  <c r="D18" i="24"/>
  <c r="C19" i="24"/>
  <c r="C21" i="24"/>
  <c r="D21" i="24"/>
  <c r="C22" i="24"/>
  <c r="E79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C29" i="24"/>
  <c r="D29" i="24"/>
  <c r="E29" i="24"/>
  <c r="C30" i="24"/>
  <c r="D30" i="24"/>
  <c r="E30" i="24"/>
  <c r="C31" i="24"/>
  <c r="D31" i="24"/>
  <c r="E31" i="24"/>
  <c r="C32" i="24"/>
  <c r="D32" i="24"/>
  <c r="E32" i="24"/>
  <c r="C33" i="24"/>
  <c r="D33" i="24"/>
  <c r="E33" i="24"/>
  <c r="C35" i="24"/>
  <c r="D35" i="24"/>
  <c r="E35" i="24"/>
  <c r="F35" i="24"/>
  <c r="C36" i="24"/>
  <c r="D36" i="24"/>
  <c r="E36" i="24"/>
  <c r="F36" i="24"/>
  <c r="C38" i="24"/>
  <c r="D38" i="24"/>
  <c r="E38" i="24"/>
  <c r="F38" i="24"/>
  <c r="C39" i="24"/>
  <c r="D39" i="24"/>
  <c r="E39" i="24"/>
  <c r="C40" i="24"/>
  <c r="D40" i="24"/>
  <c r="E40" i="24"/>
  <c r="C42" i="24"/>
  <c r="D42" i="24"/>
  <c r="E42" i="24"/>
  <c r="C43" i="24"/>
  <c r="D43" i="24"/>
  <c r="E43" i="24"/>
  <c r="C44" i="24"/>
  <c r="E44" i="24"/>
  <c r="C45" i="24"/>
  <c r="D45" i="24"/>
  <c r="E45" i="24"/>
  <c r="C46" i="24"/>
  <c r="D46" i="24"/>
  <c r="E46" i="24"/>
  <c r="C47" i="24"/>
  <c r="C48" i="24"/>
  <c r="E48" i="24"/>
  <c r="C49" i="24"/>
  <c r="D49" i="24"/>
  <c r="E49" i="24"/>
  <c r="C50" i="24"/>
  <c r="D50" i="24"/>
  <c r="E50" i="24"/>
  <c r="C51" i="24"/>
  <c r="D51" i="24"/>
  <c r="E51" i="24"/>
  <c r="F51" i="24"/>
  <c r="D52" i="24"/>
  <c r="C53" i="24"/>
  <c r="D53" i="24"/>
  <c r="E53" i="24"/>
  <c r="F53" i="24"/>
  <c r="C54" i="24"/>
  <c r="D54" i="24"/>
  <c r="E54" i="24"/>
  <c r="F54" i="24"/>
  <c r="C55" i="24"/>
  <c r="D55" i="24"/>
  <c r="E55" i="24"/>
  <c r="F55" i="24"/>
  <c r="C56" i="24"/>
  <c r="D56" i="24"/>
  <c r="E56" i="24"/>
  <c r="F56" i="24"/>
  <c r="C58" i="24"/>
  <c r="D58" i="24"/>
  <c r="E58" i="24"/>
  <c r="F58" i="24"/>
  <c r="C59" i="24"/>
  <c r="D59" i="24"/>
  <c r="E59" i="24"/>
  <c r="F59" i="24"/>
  <c r="C60" i="24"/>
  <c r="D60" i="24"/>
  <c r="E60" i="24"/>
  <c r="F60" i="24"/>
  <c r="C61" i="24"/>
  <c r="D61" i="24"/>
  <c r="E61" i="24"/>
  <c r="F61" i="24"/>
  <c r="C62" i="24"/>
  <c r="D62" i="24"/>
  <c r="E62" i="24"/>
  <c r="F62" i="24"/>
  <c r="C63" i="24"/>
  <c r="D63" i="24"/>
  <c r="E63" i="24"/>
  <c r="F63" i="24"/>
  <c r="C65" i="24"/>
  <c r="D65" i="24"/>
  <c r="E65" i="24"/>
  <c r="C66" i="24"/>
  <c r="D66" i="24"/>
  <c r="E66" i="24"/>
  <c r="C67" i="24"/>
  <c r="D67" i="24"/>
  <c r="E67" i="24"/>
  <c r="F67" i="24"/>
  <c r="C68" i="24"/>
  <c r="C69" i="24"/>
  <c r="D69" i="24"/>
  <c r="E69" i="24"/>
  <c r="C70" i="24"/>
  <c r="D70" i="24"/>
  <c r="E70" i="24"/>
  <c r="F70" i="24"/>
  <c r="C72" i="24"/>
  <c r="E72" i="24"/>
  <c r="C73" i="24"/>
  <c r="D73" i="24"/>
  <c r="E73" i="24"/>
  <c r="C74" i="24"/>
  <c r="D74" i="24"/>
  <c r="E74" i="24"/>
  <c r="C75" i="24"/>
  <c r="D75" i="24"/>
  <c r="E75" i="24"/>
  <c r="F75" i="24"/>
  <c r="C76" i="24"/>
  <c r="D76" i="24"/>
  <c r="E76" i="24"/>
  <c r="C77" i="24"/>
  <c r="D77" i="24"/>
  <c r="E77" i="24"/>
  <c r="C78" i="24"/>
  <c r="D78" i="24"/>
  <c r="E78" i="24"/>
  <c r="F78" i="24"/>
  <c r="C79" i="24"/>
  <c r="D79" i="24"/>
  <c r="C81" i="24"/>
  <c r="D81" i="24"/>
  <c r="E81" i="24"/>
  <c r="C82" i="24"/>
  <c r="D82" i="24"/>
  <c r="E82" i="24"/>
  <c r="C83" i="24"/>
  <c r="D83" i="24"/>
  <c r="E83" i="24"/>
  <c r="C84" i="24"/>
  <c r="D84" i="24"/>
  <c r="E84" i="24"/>
  <c r="F84" i="24"/>
  <c r="C86" i="24"/>
  <c r="D86" i="24"/>
  <c r="E86" i="24"/>
  <c r="F86" i="24"/>
  <c r="C87" i="24"/>
  <c r="D87" i="24"/>
  <c r="E87" i="24"/>
  <c r="F87" i="24"/>
  <c r="C88" i="24"/>
  <c r="C89" i="24"/>
  <c r="D89" i="24"/>
  <c r="E89" i="24"/>
  <c r="F89" i="24"/>
  <c r="C90" i="24"/>
  <c r="D90" i="24"/>
  <c r="E90" i="24"/>
  <c r="F90" i="24"/>
  <c r="C91" i="24"/>
  <c r="D91" i="24"/>
  <c r="E91" i="24"/>
  <c r="C92" i="24"/>
  <c r="D92" i="24"/>
  <c r="E92" i="24"/>
  <c r="F92" i="24"/>
  <c r="C93" i="24"/>
  <c r="D93" i="24"/>
  <c r="E93" i="24"/>
  <c r="F93" i="24"/>
  <c r="C94" i="24"/>
  <c r="D94" i="24"/>
  <c r="E94" i="24"/>
  <c r="F94" i="24"/>
  <c r="D95" i="24"/>
  <c r="C96" i="24"/>
  <c r="D96" i="24"/>
  <c r="E96" i="24"/>
  <c r="F96" i="24"/>
  <c r="C97" i="24"/>
  <c r="D97" i="24"/>
  <c r="E97" i="24"/>
  <c r="F97" i="24"/>
  <c r="D98" i="24"/>
  <c r="C99" i="24"/>
  <c r="D99" i="24"/>
  <c r="E99" i="24"/>
  <c r="F99" i="24"/>
  <c r="C100" i="24"/>
  <c r="D100" i="24"/>
  <c r="E100" i="24"/>
  <c r="F100" i="24"/>
  <c r="C101" i="24"/>
  <c r="D101" i="24"/>
  <c r="E101" i="24"/>
  <c r="F101" i="24"/>
  <c r="D102" i="24"/>
  <c r="C103" i="24"/>
  <c r="D103" i="24"/>
  <c r="E103" i="24"/>
  <c r="F103" i="24"/>
  <c r="C104" i="24"/>
  <c r="D104" i="24"/>
  <c r="E104" i="24"/>
  <c r="F104" i="24"/>
  <c r="C110" i="24"/>
  <c r="E110" i="24"/>
  <c r="C111" i="24"/>
  <c r="D111" i="24"/>
  <c r="E111" i="24"/>
  <c r="C112" i="24"/>
  <c r="D112" i="24"/>
  <c r="E112" i="24"/>
  <c r="C113" i="24"/>
  <c r="D113" i="24"/>
  <c r="E113" i="24"/>
  <c r="C114" i="24"/>
  <c r="D114" i="24"/>
  <c r="E114" i="24"/>
  <c r="C115" i="24"/>
  <c r="D115" i="24"/>
  <c r="C116" i="24"/>
  <c r="D116" i="24"/>
  <c r="E116" i="24"/>
  <c r="C118" i="24"/>
  <c r="D118" i="24"/>
  <c r="E118" i="24"/>
  <c r="F118" i="24"/>
  <c r="C119" i="24"/>
  <c r="D119" i="24"/>
  <c r="E119" i="24"/>
  <c r="F119" i="24"/>
  <c r="C120" i="24"/>
  <c r="D120" i="24"/>
  <c r="E120" i="24"/>
  <c r="F120" i="24"/>
  <c r="C121" i="24"/>
  <c r="D121" i="24"/>
  <c r="E121" i="24"/>
  <c r="F121" i="24"/>
  <c r="C122" i="24"/>
  <c r="D122" i="24"/>
  <c r="E122" i="24"/>
  <c r="F122" i="24"/>
  <c r="C123" i="24"/>
  <c r="D123" i="24"/>
  <c r="E123" i="24"/>
  <c r="F123" i="24"/>
  <c r="C124" i="24"/>
  <c r="D124" i="24"/>
  <c r="E124" i="24"/>
  <c r="F124" i="24"/>
  <c r="C125" i="24"/>
  <c r="D125" i="24"/>
  <c r="E125" i="24"/>
  <c r="F125" i="24"/>
  <c r="C126" i="24"/>
  <c r="D126" i="24"/>
  <c r="E126" i="24"/>
  <c r="F126" i="24"/>
  <c r="C127" i="24"/>
  <c r="D127" i="24"/>
  <c r="E127" i="24"/>
  <c r="F127" i="24"/>
  <c r="C128" i="24"/>
  <c r="D128" i="24"/>
  <c r="E128" i="24"/>
  <c r="F128" i="24"/>
  <c r="C129" i="24"/>
  <c r="D129" i="24"/>
  <c r="E129" i="24"/>
  <c r="F129" i="24"/>
  <c r="C130" i="24"/>
  <c r="D130" i="24"/>
  <c r="E130" i="24"/>
  <c r="F130" i="24"/>
  <c r="C131" i="24"/>
  <c r="D131" i="24"/>
  <c r="E131" i="24"/>
  <c r="F131" i="24"/>
  <c r="C132" i="24"/>
  <c r="D132" i="24"/>
  <c r="E132" i="24"/>
  <c r="F132" i="24"/>
  <c r="D133" i="24"/>
  <c r="D134" i="24"/>
  <c r="E134" i="24"/>
  <c r="F134" i="24"/>
  <c r="D135" i="24"/>
  <c r="E135" i="24"/>
  <c r="F135" i="24"/>
  <c r="E3" i="24"/>
  <c r="D34" i="24"/>
  <c r="D88" i="24"/>
  <c r="F142" i="24"/>
  <c r="D44" i="24"/>
  <c r="F95" i="37"/>
  <c r="F98" i="37"/>
  <c r="K141" i="15"/>
  <c r="K139" i="15"/>
  <c r="C5" i="31"/>
  <c r="C3" i="31" s="1"/>
  <c r="C3" i="40" s="1"/>
  <c r="E119" i="4"/>
  <c r="F133" i="4"/>
  <c r="K5" i="15"/>
  <c r="K3" i="15"/>
  <c r="E161" i="17"/>
  <c r="E153" i="17"/>
  <c r="E142" i="17"/>
  <c r="F5" i="15"/>
  <c r="F5" i="14"/>
  <c r="K7" i="15"/>
  <c r="K17" i="15"/>
  <c r="K20" i="15"/>
  <c r="K6" i="15"/>
  <c r="F57" i="16"/>
  <c r="K24" i="15"/>
  <c r="K34" i="15"/>
  <c r="K37" i="15"/>
  <c r="K41" i="15"/>
  <c r="F57" i="15"/>
  <c r="K57" i="15"/>
  <c r="K64" i="15"/>
  <c r="K71" i="15"/>
  <c r="K78" i="15"/>
  <c r="K80" i="15"/>
  <c r="F133" i="16"/>
  <c r="K109" i="15"/>
  <c r="K117" i="15"/>
  <c r="E18" i="16"/>
  <c r="E17" i="16"/>
  <c r="E19" i="16"/>
  <c r="E21" i="16"/>
  <c r="E22" i="16"/>
  <c r="J8" i="15"/>
  <c r="L8" i="15"/>
  <c r="J9" i="15"/>
  <c r="J10" i="15"/>
  <c r="J11" i="15"/>
  <c r="J12" i="15"/>
  <c r="L12" i="15"/>
  <c r="J13" i="15"/>
  <c r="J14" i="15"/>
  <c r="L14" i="15"/>
  <c r="J15" i="15"/>
  <c r="L15" i="15"/>
  <c r="J16" i="15"/>
  <c r="E18" i="15"/>
  <c r="J18" i="15"/>
  <c r="E19" i="15"/>
  <c r="J19" i="15"/>
  <c r="L19" i="15"/>
  <c r="E21" i="15"/>
  <c r="J21" i="15"/>
  <c r="E22" i="15"/>
  <c r="E52" i="16"/>
  <c r="E57" i="16"/>
  <c r="J25" i="15"/>
  <c r="J26" i="15"/>
  <c r="J27" i="15"/>
  <c r="L27" i="15"/>
  <c r="J28" i="15"/>
  <c r="J29" i="15"/>
  <c r="J30" i="15"/>
  <c r="J31" i="15"/>
  <c r="L31" i="15"/>
  <c r="J32" i="15"/>
  <c r="J33" i="15"/>
  <c r="J35" i="15"/>
  <c r="J34" i="15"/>
  <c r="J38" i="15"/>
  <c r="J39" i="15"/>
  <c r="J40" i="15"/>
  <c r="L40" i="15"/>
  <c r="J43" i="15"/>
  <c r="J44" i="15"/>
  <c r="J45" i="15"/>
  <c r="L45" i="15"/>
  <c r="J46" i="15"/>
  <c r="J47" i="15"/>
  <c r="J48" i="15"/>
  <c r="J49" i="15"/>
  <c r="J41" i="15"/>
  <c r="L41" i="15"/>
  <c r="J50" i="15"/>
  <c r="J51" i="15"/>
  <c r="L51" i="15"/>
  <c r="E52" i="15"/>
  <c r="J52" i="15"/>
  <c r="L52" i="15"/>
  <c r="E57" i="15"/>
  <c r="J57" i="15"/>
  <c r="L57" i="15"/>
  <c r="J65" i="15"/>
  <c r="J66" i="15"/>
  <c r="J67" i="15"/>
  <c r="J68" i="15"/>
  <c r="J69" i="15"/>
  <c r="L69" i="15"/>
  <c r="J70" i="15"/>
  <c r="J72" i="15"/>
  <c r="L72" i="15"/>
  <c r="J73" i="15"/>
  <c r="J71" i="15"/>
  <c r="L71" i="15"/>
  <c r="J74" i="15"/>
  <c r="L74" i="15"/>
  <c r="J75" i="15"/>
  <c r="J76" i="15"/>
  <c r="J77" i="15"/>
  <c r="L77" i="15"/>
  <c r="J78" i="15"/>
  <c r="L78" i="15"/>
  <c r="J79" i="15"/>
  <c r="L79" i="15"/>
  <c r="J81" i="15"/>
  <c r="J82" i="15"/>
  <c r="J83" i="15"/>
  <c r="J84" i="15"/>
  <c r="J86" i="15"/>
  <c r="J87" i="15"/>
  <c r="J88" i="15"/>
  <c r="J89" i="15"/>
  <c r="J90" i="15"/>
  <c r="J91" i="15"/>
  <c r="J92" i="15"/>
  <c r="J93" i="15"/>
  <c r="L93" i="15"/>
  <c r="J94" i="15"/>
  <c r="J36" i="15"/>
  <c r="J53" i="15"/>
  <c r="L53" i="15"/>
  <c r="J54" i="15"/>
  <c r="J55" i="15"/>
  <c r="J56" i="15"/>
  <c r="J58" i="15"/>
  <c r="L58" i="15"/>
  <c r="J59" i="15"/>
  <c r="J60" i="15"/>
  <c r="J61" i="15"/>
  <c r="L61" i="15"/>
  <c r="J62" i="15"/>
  <c r="L62" i="15"/>
  <c r="J63" i="15"/>
  <c r="E95" i="16"/>
  <c r="E95" i="15"/>
  <c r="J95" i="15"/>
  <c r="L95" i="15"/>
  <c r="J96" i="15"/>
  <c r="L96" i="15"/>
  <c r="J97" i="15"/>
  <c r="L97" i="15"/>
  <c r="E98" i="16"/>
  <c r="E98" i="15"/>
  <c r="J98" i="15"/>
  <c r="L98" i="15"/>
  <c r="J99" i="15"/>
  <c r="L99" i="15"/>
  <c r="J100" i="15"/>
  <c r="J101" i="15"/>
  <c r="L101" i="15"/>
  <c r="E102" i="16"/>
  <c r="E102" i="15"/>
  <c r="J102" i="15"/>
  <c r="L102" i="15"/>
  <c r="J103" i="15"/>
  <c r="L103" i="15"/>
  <c r="J104" i="15"/>
  <c r="L104" i="15"/>
  <c r="J110" i="15"/>
  <c r="J111" i="15"/>
  <c r="J112" i="15"/>
  <c r="L112" i="15"/>
  <c r="J113" i="15"/>
  <c r="J114" i="15"/>
  <c r="J115" i="15"/>
  <c r="L115" i="15"/>
  <c r="J116" i="15"/>
  <c r="J118" i="15"/>
  <c r="L118" i="15"/>
  <c r="J119" i="15"/>
  <c r="L119" i="15"/>
  <c r="J120" i="15"/>
  <c r="J121" i="15"/>
  <c r="J122" i="15"/>
  <c r="L122" i="15"/>
  <c r="J123" i="15"/>
  <c r="L123" i="15"/>
  <c r="J124" i="15"/>
  <c r="J125" i="15"/>
  <c r="J126" i="15"/>
  <c r="L126" i="15"/>
  <c r="J127" i="15"/>
  <c r="J128" i="15"/>
  <c r="J129" i="15"/>
  <c r="J130" i="15"/>
  <c r="L130" i="15"/>
  <c r="J131" i="15"/>
  <c r="L131" i="15"/>
  <c r="J132" i="15"/>
  <c r="L132" i="15"/>
  <c r="E95" i="37"/>
  <c r="E98" i="37"/>
  <c r="E131" i="40"/>
  <c r="E117" i="40"/>
  <c r="E118" i="40"/>
  <c r="E119" i="40"/>
  <c r="E120" i="40"/>
  <c r="E121" i="40"/>
  <c r="E122" i="40"/>
  <c r="E123" i="40"/>
  <c r="E124" i="40"/>
  <c r="E125" i="40"/>
  <c r="E126" i="40"/>
  <c r="E127" i="40"/>
  <c r="E128" i="40"/>
  <c r="E116" i="40"/>
  <c r="E115" i="40"/>
  <c r="E114" i="40"/>
  <c r="E113" i="40"/>
  <c r="E112" i="40"/>
  <c r="E111" i="40"/>
  <c r="E4" i="40"/>
  <c r="E8" i="40"/>
  <c r="E10" i="40"/>
  <c r="E11" i="40"/>
  <c r="E12" i="40"/>
  <c r="E13" i="40"/>
  <c r="E14" i="40"/>
  <c r="E15" i="40"/>
  <c r="E16" i="40"/>
  <c r="E18" i="31"/>
  <c r="E18" i="40"/>
  <c r="E19" i="31"/>
  <c r="E21" i="31"/>
  <c r="E21" i="40"/>
  <c r="E22" i="31"/>
  <c r="E25" i="40"/>
  <c r="E26" i="40"/>
  <c r="E27" i="40"/>
  <c r="E28" i="40"/>
  <c r="E29" i="40"/>
  <c r="E30" i="40"/>
  <c r="E31" i="40"/>
  <c r="E32" i="40"/>
  <c r="E33" i="40"/>
  <c r="E35" i="40"/>
  <c r="E38" i="40"/>
  <c r="E39" i="40"/>
  <c r="E40" i="40"/>
  <c r="E43" i="40"/>
  <c r="E44" i="40"/>
  <c r="E45" i="40"/>
  <c r="E46" i="40"/>
  <c r="E47" i="40"/>
  <c r="E48" i="40"/>
  <c r="E49" i="40"/>
  <c r="E50" i="40"/>
  <c r="E51" i="40"/>
  <c r="E53" i="40"/>
  <c r="E54" i="40"/>
  <c r="E55" i="40"/>
  <c r="E56" i="40"/>
  <c r="E57" i="40"/>
  <c r="E59" i="40"/>
  <c r="E60" i="40"/>
  <c r="E61" i="40"/>
  <c r="E62" i="40"/>
  <c r="E63" i="40"/>
  <c r="E64" i="40"/>
  <c r="E66" i="40"/>
  <c r="E67" i="40"/>
  <c r="E68" i="40"/>
  <c r="E69" i="40"/>
  <c r="E70" i="40"/>
  <c r="E71" i="40"/>
  <c r="E73" i="40"/>
  <c r="E74" i="40"/>
  <c r="E75" i="40"/>
  <c r="E76" i="40"/>
  <c r="E77" i="40"/>
  <c r="E78" i="40"/>
  <c r="E79" i="40"/>
  <c r="E82" i="40"/>
  <c r="E83" i="40"/>
  <c r="E84" i="40"/>
  <c r="E85" i="40"/>
  <c r="E92" i="40"/>
  <c r="E93" i="40"/>
  <c r="E94" i="40"/>
  <c r="E95" i="40"/>
  <c r="E97" i="40"/>
  <c r="F96" i="40"/>
  <c r="E98" i="40"/>
  <c r="E100" i="40"/>
  <c r="F99" i="40"/>
  <c r="E101" i="40"/>
  <c r="E102" i="40"/>
  <c r="E103" i="31"/>
  <c r="E103" i="40"/>
  <c r="E104" i="40"/>
  <c r="F103" i="40"/>
  <c r="E99" i="31"/>
  <c r="E99" i="40"/>
  <c r="E96" i="31"/>
  <c r="E91" i="40"/>
  <c r="E90" i="40"/>
  <c r="E89" i="40"/>
  <c r="E88" i="40"/>
  <c r="E87" i="40"/>
  <c r="E36" i="40"/>
  <c r="D7" i="31"/>
  <c r="D17" i="31"/>
  <c r="D20" i="31"/>
  <c r="D20" i="40"/>
  <c r="D24" i="31"/>
  <c r="D24" i="40"/>
  <c r="D34" i="31"/>
  <c r="D37" i="31"/>
  <c r="D41" i="31"/>
  <c r="D52" i="31"/>
  <c r="D58" i="31"/>
  <c r="D65" i="31"/>
  <c r="D72" i="31"/>
  <c r="D81" i="31"/>
  <c r="D81" i="40"/>
  <c r="D86" i="31"/>
  <c r="D86" i="40"/>
  <c r="D103" i="31"/>
  <c r="E7" i="31"/>
  <c r="E24" i="31"/>
  <c r="E34" i="31"/>
  <c r="E37" i="31"/>
  <c r="E41" i="31"/>
  <c r="E52" i="31"/>
  <c r="E58" i="31"/>
  <c r="E58" i="40"/>
  <c r="E65" i="31"/>
  <c r="E65" i="40"/>
  <c r="E72" i="31"/>
  <c r="E81" i="31"/>
  <c r="E86" i="31"/>
  <c r="F7" i="31"/>
  <c r="F18" i="31"/>
  <c r="F19" i="31"/>
  <c r="F17" i="31"/>
  <c r="F21" i="31"/>
  <c r="F22" i="31"/>
  <c r="F20" i="31"/>
  <c r="F24" i="31"/>
  <c r="F34" i="31"/>
  <c r="F37" i="31"/>
  <c r="F41" i="31"/>
  <c r="F52" i="31"/>
  <c r="F58" i="31"/>
  <c r="F65" i="31"/>
  <c r="F72" i="31"/>
  <c r="F81" i="31"/>
  <c r="F86" i="31"/>
  <c r="F103" i="31"/>
  <c r="C7" i="31"/>
  <c r="C17" i="31"/>
  <c r="C20" i="31"/>
  <c r="C24" i="31"/>
  <c r="C34" i="31"/>
  <c r="C37" i="31"/>
  <c r="C41" i="31"/>
  <c r="C41" i="40"/>
  <c r="C52" i="31"/>
  <c r="C58" i="31"/>
  <c r="C65" i="31"/>
  <c r="C65" i="40"/>
  <c r="C72" i="31"/>
  <c r="C81" i="31"/>
  <c r="C86" i="31"/>
  <c r="C103" i="31"/>
  <c r="C103" i="40"/>
  <c r="H105" i="31"/>
  <c r="I105" i="31"/>
  <c r="F96" i="31"/>
  <c r="F99" i="31"/>
  <c r="E78" i="34"/>
  <c r="E79" i="34"/>
  <c r="E92" i="34"/>
  <c r="E93" i="34"/>
  <c r="J5" i="15"/>
  <c r="J135" i="15"/>
  <c r="J134" i="15"/>
  <c r="L134" i="15"/>
  <c r="L129" i="15"/>
  <c r="L128" i="15"/>
  <c r="L127" i="15"/>
  <c r="L125" i="15"/>
  <c r="L124" i="15"/>
  <c r="L121" i="15"/>
  <c r="L120" i="15"/>
  <c r="L114" i="15"/>
  <c r="L113" i="15"/>
  <c r="L111" i="15"/>
  <c r="L110" i="15"/>
  <c r="J4" i="15"/>
  <c r="L4" i="15"/>
  <c r="L100" i="15"/>
  <c r="L94" i="15"/>
  <c r="L92" i="15"/>
  <c r="L91" i="15"/>
  <c r="L90" i="15"/>
  <c r="L88" i="15"/>
  <c r="L86" i="15"/>
  <c r="L84" i="15"/>
  <c r="L83" i="15"/>
  <c r="L76" i="15"/>
  <c r="L75" i="15"/>
  <c r="L70" i="15"/>
  <c r="L67" i="15"/>
  <c r="L66" i="15"/>
  <c r="L63" i="15"/>
  <c r="L60" i="15"/>
  <c r="L59" i="15"/>
  <c r="L56" i="15"/>
  <c r="L55" i="15"/>
  <c r="L54" i="15"/>
  <c r="L50" i="15"/>
  <c r="L48" i="15"/>
  <c r="L47" i="15"/>
  <c r="L46" i="15"/>
  <c r="L44" i="15"/>
  <c r="L43" i="15"/>
  <c r="L39" i="15"/>
  <c r="L36" i="15"/>
  <c r="L35" i="15"/>
  <c r="L34" i="15"/>
  <c r="L33" i="15"/>
  <c r="L32" i="15"/>
  <c r="L30" i="15"/>
  <c r="L29" i="15"/>
  <c r="L28" i="15"/>
  <c r="L26" i="15"/>
  <c r="L25" i="15"/>
  <c r="L16" i="15"/>
  <c r="L13" i="15"/>
  <c r="L11" i="15"/>
  <c r="L10" i="15"/>
  <c r="L9" i="15"/>
  <c r="E21" i="24"/>
  <c r="C95" i="49"/>
  <c r="F142" i="49"/>
  <c r="C134" i="34"/>
  <c r="D133" i="4"/>
  <c r="E133" i="4"/>
  <c r="E133" i="34"/>
  <c r="E108" i="34"/>
  <c r="C133" i="4"/>
  <c r="C133" i="34"/>
  <c r="C120" i="34"/>
  <c r="D119" i="4"/>
  <c r="D119" i="34"/>
  <c r="C119" i="4"/>
  <c r="C111" i="34"/>
  <c r="C112" i="34"/>
  <c r="C113" i="34"/>
  <c r="C114" i="34"/>
  <c r="C110" i="34"/>
  <c r="D109" i="4"/>
  <c r="D109" i="34"/>
  <c r="D108" i="34"/>
  <c r="E109" i="4"/>
  <c r="C109" i="4"/>
  <c r="C108" i="4"/>
  <c r="D133" i="16"/>
  <c r="E133" i="16"/>
  <c r="E5" i="15"/>
  <c r="E7" i="15"/>
  <c r="E17" i="15"/>
  <c r="E24" i="15"/>
  <c r="E34" i="15"/>
  <c r="E37" i="15"/>
  <c r="E41" i="15"/>
  <c r="E64" i="15"/>
  <c r="E71" i="15"/>
  <c r="E80" i="15"/>
  <c r="E85" i="15"/>
  <c r="E7" i="16"/>
  <c r="E20" i="16"/>
  <c r="E24" i="16"/>
  <c r="E34" i="16"/>
  <c r="E37" i="16"/>
  <c r="E41" i="16"/>
  <c r="E64" i="16"/>
  <c r="E71" i="16"/>
  <c r="E80" i="16"/>
  <c r="E85" i="16"/>
  <c r="E105" i="17"/>
  <c r="D5" i="15"/>
  <c r="D3" i="15"/>
  <c r="D7" i="15"/>
  <c r="D6" i="15"/>
  <c r="D17" i="15"/>
  <c r="D20" i="15"/>
  <c r="D24" i="15"/>
  <c r="D34" i="15"/>
  <c r="D37" i="15"/>
  <c r="D41" i="15"/>
  <c r="D52" i="15"/>
  <c r="D57" i="15"/>
  <c r="D64" i="15"/>
  <c r="D71" i="15"/>
  <c r="D80" i="15"/>
  <c r="D85" i="15"/>
  <c r="D102" i="15"/>
  <c r="F7" i="15"/>
  <c r="F18" i="15"/>
  <c r="F17" i="15"/>
  <c r="F19" i="15"/>
  <c r="F21" i="15"/>
  <c r="F20" i="15"/>
  <c r="F22" i="15"/>
  <c r="F24" i="15"/>
  <c r="F34" i="15"/>
  <c r="F37" i="15"/>
  <c r="F41" i="15"/>
  <c r="F52" i="15"/>
  <c r="F64" i="15"/>
  <c r="F71" i="15"/>
  <c r="F80" i="15"/>
  <c r="F85" i="15"/>
  <c r="F102" i="15"/>
  <c r="C5" i="15"/>
  <c r="C3" i="15"/>
  <c r="C7" i="15"/>
  <c r="C6" i="15"/>
  <c r="C6" i="14"/>
  <c r="C17" i="15"/>
  <c r="C20" i="15"/>
  <c r="C20" i="14"/>
  <c r="C24" i="15"/>
  <c r="C34" i="15"/>
  <c r="C37" i="15"/>
  <c r="C41" i="15"/>
  <c r="C52" i="15"/>
  <c r="C57" i="15"/>
  <c r="C64" i="15"/>
  <c r="C71" i="15"/>
  <c r="C80" i="15"/>
  <c r="C85" i="15"/>
  <c r="C102" i="15"/>
  <c r="D117" i="15"/>
  <c r="E117" i="15"/>
  <c r="F117" i="15"/>
  <c r="C117" i="15"/>
  <c r="F133" i="15"/>
  <c r="E133" i="15"/>
  <c r="D133" i="15"/>
  <c r="C133" i="15"/>
  <c r="F109" i="15"/>
  <c r="E109" i="15"/>
  <c r="E108" i="15"/>
  <c r="D109" i="15"/>
  <c r="D108" i="15"/>
  <c r="C109" i="15"/>
  <c r="C108" i="15"/>
  <c r="F98" i="15"/>
  <c r="D98" i="15"/>
  <c r="C98" i="15"/>
  <c r="F95" i="15"/>
  <c r="D95" i="15"/>
  <c r="C95" i="15"/>
  <c r="F109" i="37"/>
  <c r="C34" i="37"/>
  <c r="C52" i="37"/>
  <c r="C57" i="37"/>
  <c r="C64" i="37"/>
  <c r="C71" i="37"/>
  <c r="C80" i="37"/>
  <c r="C85" i="37"/>
  <c r="C98" i="37"/>
  <c r="C95" i="37"/>
  <c r="C6" i="37"/>
  <c r="F3" i="37"/>
  <c r="D109" i="16"/>
  <c r="D117" i="16"/>
  <c r="D108" i="16"/>
  <c r="E117" i="16"/>
  <c r="C133" i="16"/>
  <c r="C4" i="14"/>
  <c r="F52" i="14"/>
  <c r="C109" i="16"/>
  <c r="C108" i="16"/>
  <c r="C117" i="16"/>
  <c r="C7" i="16"/>
  <c r="C6" i="16"/>
  <c r="D7" i="16"/>
  <c r="D17" i="16"/>
  <c r="D20" i="16"/>
  <c r="C24" i="16"/>
  <c r="C34" i="16"/>
  <c r="C37" i="16"/>
  <c r="C41" i="16"/>
  <c r="C52" i="16"/>
  <c r="C57" i="16"/>
  <c r="C57" i="14"/>
  <c r="C64" i="16"/>
  <c r="C71" i="16"/>
  <c r="C80" i="16"/>
  <c r="C85" i="16"/>
  <c r="D24" i="16"/>
  <c r="D34" i="16"/>
  <c r="D37" i="16"/>
  <c r="D41" i="16"/>
  <c r="D52" i="16"/>
  <c r="D57" i="16"/>
  <c r="D64" i="16"/>
  <c r="D71" i="16"/>
  <c r="D80" i="16"/>
  <c r="D85" i="16"/>
  <c r="C95" i="16"/>
  <c r="D95" i="16"/>
  <c r="C98" i="16"/>
  <c r="C98" i="14"/>
  <c r="D98" i="16"/>
  <c r="C102" i="16"/>
  <c r="D102" i="16"/>
  <c r="E109" i="16"/>
  <c r="E108" i="16"/>
  <c r="C105" i="17"/>
  <c r="C5" i="16"/>
  <c r="C3" i="16" s="1"/>
  <c r="C3" i="14" s="1"/>
  <c r="D18" i="34"/>
  <c r="D21" i="34"/>
  <c r="D78" i="34"/>
  <c r="D79" i="34"/>
  <c r="D92" i="34"/>
  <c r="D93" i="34"/>
  <c r="D104" i="34"/>
  <c r="E104" i="34"/>
  <c r="C21" i="34"/>
  <c r="C22" i="34"/>
  <c r="C53" i="34"/>
  <c r="C58" i="34"/>
  <c r="C65" i="34"/>
  <c r="C72" i="34"/>
  <c r="C78" i="34"/>
  <c r="C79" i="34"/>
  <c r="C81" i="34"/>
  <c r="C84" i="34"/>
  <c r="C86" i="34"/>
  <c r="C91" i="34"/>
  <c r="C92" i="34"/>
  <c r="C93" i="34"/>
  <c r="C94" i="34"/>
  <c r="C96" i="34"/>
  <c r="C97" i="34"/>
  <c r="C99" i="34"/>
  <c r="C100" i="34"/>
  <c r="C101" i="34"/>
  <c r="C103" i="34"/>
  <c r="C104" i="34"/>
  <c r="C11" i="34"/>
  <c r="C12" i="34"/>
  <c r="C13" i="34"/>
  <c r="C14" i="34"/>
  <c r="C15" i="34"/>
  <c r="C16" i="34"/>
  <c r="C17" i="4"/>
  <c r="C17" i="34"/>
  <c r="C18" i="34"/>
  <c r="C19" i="34"/>
  <c r="C20" i="4"/>
  <c r="C4" i="34"/>
  <c r="C8" i="34"/>
  <c r="C9" i="34"/>
  <c r="C95" i="4"/>
  <c r="C95" i="34"/>
  <c r="C98" i="4"/>
  <c r="C102" i="4"/>
  <c r="C7" i="4"/>
  <c r="C6" i="4"/>
  <c r="C6" i="34"/>
  <c r="D4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1" i="40"/>
  <c r="D22" i="40"/>
  <c r="D25" i="40"/>
  <c r="D26" i="40"/>
  <c r="D27" i="40"/>
  <c r="D28" i="40"/>
  <c r="D29" i="40"/>
  <c r="D30" i="40"/>
  <c r="D31" i="40"/>
  <c r="D32" i="40"/>
  <c r="D33" i="40"/>
  <c r="D35" i="40"/>
  <c r="D36" i="40"/>
  <c r="D38" i="40"/>
  <c r="D39" i="40"/>
  <c r="D40" i="40"/>
  <c r="D43" i="40"/>
  <c r="D44" i="40"/>
  <c r="D45" i="40"/>
  <c r="D46" i="40"/>
  <c r="D47" i="40"/>
  <c r="D49" i="40"/>
  <c r="D50" i="40"/>
  <c r="D51" i="40"/>
  <c r="D53" i="40"/>
  <c r="D54" i="40"/>
  <c r="D55" i="40"/>
  <c r="D56" i="40"/>
  <c r="D57" i="40"/>
  <c r="D59" i="40"/>
  <c r="D60" i="40"/>
  <c r="D61" i="40"/>
  <c r="D62" i="40"/>
  <c r="D63" i="40"/>
  <c r="D64" i="40"/>
  <c r="D66" i="40"/>
  <c r="D67" i="40"/>
  <c r="D68" i="40"/>
  <c r="D69" i="40"/>
  <c r="D70" i="40"/>
  <c r="D71" i="40"/>
  <c r="D74" i="40"/>
  <c r="D75" i="40"/>
  <c r="D76" i="40"/>
  <c r="D77" i="40"/>
  <c r="D79" i="40"/>
  <c r="D80" i="40"/>
  <c r="E80" i="40"/>
  <c r="D82" i="40"/>
  <c r="D83" i="40"/>
  <c r="D84" i="40"/>
  <c r="D85" i="40"/>
  <c r="D87" i="40"/>
  <c r="D88" i="40"/>
  <c r="D89" i="40"/>
  <c r="D90" i="40"/>
  <c r="D91" i="40"/>
  <c r="D92" i="40"/>
  <c r="D93" i="40"/>
  <c r="D94" i="40"/>
  <c r="D95" i="40"/>
  <c r="D97" i="40"/>
  <c r="D98" i="40"/>
  <c r="D100" i="40"/>
  <c r="D101" i="40"/>
  <c r="D102" i="40"/>
  <c r="D104" i="40"/>
  <c r="D110" i="40"/>
  <c r="D111" i="40"/>
  <c r="D112" i="40"/>
  <c r="D113" i="40"/>
  <c r="D114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30" i="40"/>
  <c r="D131" i="40"/>
  <c r="C4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5" i="40"/>
  <c r="C26" i="40"/>
  <c r="C27" i="40"/>
  <c r="C28" i="40"/>
  <c r="C29" i="40"/>
  <c r="C30" i="40"/>
  <c r="C31" i="40"/>
  <c r="C32" i="40"/>
  <c r="C33" i="40"/>
  <c r="C35" i="40"/>
  <c r="C36" i="40"/>
  <c r="C38" i="40"/>
  <c r="C39" i="40"/>
  <c r="C40" i="40"/>
  <c r="C43" i="40"/>
  <c r="C44" i="40"/>
  <c r="C45" i="40"/>
  <c r="C46" i="40"/>
  <c r="C47" i="40"/>
  <c r="C48" i="40"/>
  <c r="C49" i="40"/>
  <c r="C50" i="40"/>
  <c r="C51" i="40"/>
  <c r="C53" i="40"/>
  <c r="C54" i="40"/>
  <c r="C55" i="40"/>
  <c r="C56" i="40"/>
  <c r="C57" i="40"/>
  <c r="C59" i="40"/>
  <c r="C60" i="40"/>
  <c r="C61" i="40"/>
  <c r="C62" i="40"/>
  <c r="C63" i="40"/>
  <c r="C64" i="40"/>
  <c r="C66" i="40"/>
  <c r="C67" i="40"/>
  <c r="C68" i="40"/>
  <c r="C69" i="40"/>
  <c r="C70" i="40"/>
  <c r="C71" i="40"/>
  <c r="C73" i="40"/>
  <c r="C74" i="40"/>
  <c r="C75" i="40"/>
  <c r="C76" i="40"/>
  <c r="C77" i="40"/>
  <c r="C78" i="40"/>
  <c r="C79" i="40"/>
  <c r="C80" i="40"/>
  <c r="C82" i="40"/>
  <c r="C83" i="40"/>
  <c r="C84" i="40"/>
  <c r="C85" i="40"/>
  <c r="C87" i="40"/>
  <c r="C88" i="40"/>
  <c r="C89" i="40"/>
  <c r="C90" i="40"/>
  <c r="C91" i="40"/>
  <c r="C92" i="40"/>
  <c r="C93" i="40"/>
  <c r="C94" i="40"/>
  <c r="C95" i="40"/>
  <c r="C97" i="40"/>
  <c r="C98" i="40"/>
  <c r="C100" i="40"/>
  <c r="C101" i="40"/>
  <c r="C102" i="40"/>
  <c r="C104" i="40"/>
  <c r="C110" i="40"/>
  <c r="C111" i="40"/>
  <c r="C112" i="40"/>
  <c r="C113" i="40"/>
  <c r="C114" i="40"/>
  <c r="C116" i="40"/>
  <c r="C117" i="40"/>
  <c r="C118" i="40"/>
  <c r="C119" i="40"/>
  <c r="C120" i="40"/>
  <c r="C121" i="40"/>
  <c r="C122" i="40"/>
  <c r="C123" i="40"/>
  <c r="C124" i="40"/>
  <c r="C125" i="40"/>
  <c r="C126" i="40"/>
  <c r="C127" i="40"/>
  <c r="C128" i="40"/>
  <c r="C130" i="40"/>
  <c r="C131" i="40"/>
  <c r="F129" i="40"/>
  <c r="F115" i="40"/>
  <c r="F109" i="40"/>
  <c r="F108" i="40"/>
  <c r="F18" i="40"/>
  <c r="F21" i="40"/>
  <c r="F24" i="40"/>
  <c r="F34" i="40"/>
  <c r="F37" i="40"/>
  <c r="F41" i="40"/>
  <c r="F52" i="40"/>
  <c r="F58" i="40"/>
  <c r="F65" i="40"/>
  <c r="F72" i="40"/>
  <c r="F81" i="40"/>
  <c r="F86" i="40"/>
  <c r="D6" i="31"/>
  <c r="D6" i="40"/>
  <c r="D7" i="40"/>
  <c r="E24" i="40"/>
  <c r="D34" i="40"/>
  <c r="D37" i="40"/>
  <c r="E37" i="40"/>
  <c r="D41" i="40"/>
  <c r="D48" i="40"/>
  <c r="D52" i="40"/>
  <c r="E52" i="40"/>
  <c r="D58" i="40"/>
  <c r="D65" i="40"/>
  <c r="D72" i="40"/>
  <c r="D73" i="40"/>
  <c r="D78" i="40"/>
  <c r="E81" i="40"/>
  <c r="E86" i="40"/>
  <c r="D96" i="31"/>
  <c r="D96" i="40"/>
  <c r="D99" i="31"/>
  <c r="D99" i="40"/>
  <c r="D103" i="40"/>
  <c r="D109" i="31"/>
  <c r="D108" i="31"/>
  <c r="E109" i="31"/>
  <c r="E109" i="40"/>
  <c r="E108" i="31"/>
  <c r="D115" i="40"/>
  <c r="D129" i="40"/>
  <c r="C6" i="31"/>
  <c r="C6" i="40"/>
  <c r="C7" i="40"/>
  <c r="C23" i="31"/>
  <c r="C23" i="40"/>
  <c r="C24" i="40"/>
  <c r="C34" i="40"/>
  <c r="C37" i="40"/>
  <c r="C52" i="40"/>
  <c r="C58" i="40"/>
  <c r="C72" i="40"/>
  <c r="C81" i="40"/>
  <c r="C86" i="40"/>
  <c r="C96" i="40"/>
  <c r="C96" i="31"/>
  <c r="C99" i="40"/>
  <c r="C99" i="31"/>
  <c r="C109" i="31"/>
  <c r="C109" i="40"/>
  <c r="E72" i="40"/>
  <c r="E41" i="40"/>
  <c r="F119" i="4"/>
  <c r="F109" i="4"/>
  <c r="F108" i="4"/>
  <c r="F7" i="16"/>
  <c r="F18" i="16"/>
  <c r="F19" i="16"/>
  <c r="F17" i="16"/>
  <c r="F21" i="16"/>
  <c r="F20" i="16"/>
  <c r="F22" i="16"/>
  <c r="F24" i="16"/>
  <c r="F34" i="16"/>
  <c r="F37" i="16"/>
  <c r="F41" i="16"/>
  <c r="F52" i="16"/>
  <c r="F64" i="16"/>
  <c r="F71" i="16"/>
  <c r="F80" i="16"/>
  <c r="F85" i="16"/>
  <c r="F102" i="16"/>
  <c r="F117" i="16"/>
  <c r="F108" i="16"/>
  <c r="F109" i="16"/>
  <c r="F98" i="16"/>
  <c r="F95" i="16"/>
  <c r="F3" i="16"/>
  <c r="F109" i="31"/>
  <c r="F108" i="31"/>
  <c r="F23" i="31"/>
  <c r="E160" i="17"/>
  <c r="E159" i="17"/>
  <c r="C159" i="17"/>
  <c r="C142" i="17"/>
  <c r="F23" i="15"/>
  <c r="F108" i="37"/>
  <c r="D23" i="15"/>
  <c r="E95" i="24"/>
  <c r="E98" i="34"/>
  <c r="E96" i="40"/>
  <c r="L89" i="15"/>
  <c r="J7" i="15"/>
  <c r="L81" i="15"/>
  <c r="L65" i="15"/>
  <c r="J24" i="15"/>
  <c r="C24" i="24"/>
  <c r="F98" i="24"/>
  <c r="E52" i="49"/>
  <c r="J3" i="15"/>
  <c r="L3" i="15"/>
  <c r="F14" i="24"/>
  <c r="D58" i="34"/>
  <c r="D43" i="34"/>
  <c r="D38" i="49"/>
  <c r="E57" i="49"/>
  <c r="C80" i="49"/>
  <c r="C133" i="24"/>
  <c r="E85" i="49"/>
  <c r="D77" i="34"/>
  <c r="D19" i="34"/>
  <c r="D19" i="49"/>
  <c r="F43" i="24"/>
  <c r="D9" i="24"/>
  <c r="D25" i="34"/>
  <c r="D51" i="34"/>
  <c r="D51" i="49"/>
  <c r="D24" i="37"/>
  <c r="D44" i="34"/>
  <c r="D50" i="49"/>
  <c r="D44" i="49"/>
  <c r="D68" i="34"/>
  <c r="D62" i="49"/>
  <c r="F9" i="40"/>
  <c r="E5" i="31"/>
  <c r="E105" i="31" s="1"/>
  <c r="E105" i="40" s="1"/>
  <c r="D7" i="37"/>
  <c r="D5" i="31"/>
  <c r="D3" i="31" s="1"/>
  <c r="D3" i="40" s="1"/>
  <c r="C5" i="37"/>
  <c r="E17" i="4"/>
  <c r="E6" i="4"/>
  <c r="E6" i="34"/>
  <c r="F10" i="37"/>
  <c r="L24" i="15"/>
  <c r="E20" i="4"/>
  <c r="D6" i="16"/>
  <c r="E3" i="15"/>
  <c r="D5" i="4"/>
  <c r="D5" i="34" s="1"/>
  <c r="C5" i="4"/>
  <c r="C5" i="34" s="1"/>
  <c r="E3" i="37"/>
  <c r="E5" i="37"/>
  <c r="F91" i="24"/>
  <c r="D68" i="24"/>
  <c r="E41" i="24"/>
  <c r="E47" i="24"/>
  <c r="C57" i="24"/>
  <c r="F23" i="16"/>
  <c r="C23" i="16"/>
  <c r="C37" i="24"/>
  <c r="L87" i="15"/>
  <c r="J85" i="15"/>
  <c r="L85" i="15"/>
  <c r="L82" i="15"/>
  <c r="J80" i="15"/>
  <c r="L80" i="15"/>
  <c r="J37" i="15"/>
  <c r="L37" i="15"/>
  <c r="L38" i="15"/>
  <c r="F7" i="40"/>
  <c r="L7" i="15"/>
  <c r="C108" i="31"/>
  <c r="D23" i="16"/>
  <c r="C34" i="24"/>
  <c r="C41" i="37"/>
  <c r="L116" i="15"/>
  <c r="J109" i="15"/>
  <c r="L68" i="15"/>
  <c r="J64" i="15"/>
  <c r="L64" i="15"/>
  <c r="J22" i="15"/>
  <c r="L22" i="15"/>
  <c r="E20" i="15"/>
  <c r="E6" i="15"/>
  <c r="D48" i="24"/>
  <c r="E108" i="40"/>
  <c r="J133" i="15"/>
  <c r="C23" i="15"/>
  <c r="E23" i="16"/>
  <c r="E108" i="4"/>
  <c r="E23" i="31"/>
  <c r="E23" i="40"/>
  <c r="D23" i="31"/>
  <c r="D23" i="40"/>
  <c r="F52" i="24"/>
  <c r="E80" i="24"/>
  <c r="E24" i="24"/>
  <c r="F18" i="24"/>
  <c r="C108" i="40"/>
  <c r="E23" i="15"/>
  <c r="D110" i="24"/>
  <c r="E18" i="49"/>
  <c r="D108" i="40"/>
  <c r="D109" i="40"/>
  <c r="L117" i="15"/>
  <c r="E23" i="4"/>
  <c r="K133" i="15"/>
  <c r="K108" i="15"/>
  <c r="F108" i="15"/>
  <c r="J117" i="15"/>
  <c r="L5" i="15"/>
  <c r="C20" i="24"/>
  <c r="C23" i="4"/>
  <c r="D23" i="17"/>
  <c r="F103" i="34"/>
  <c r="F103" i="49"/>
  <c r="D105" i="17"/>
  <c r="E106" i="17"/>
  <c r="E107" i="17"/>
  <c r="F97" i="49"/>
  <c r="D23" i="4"/>
  <c r="F41" i="14"/>
  <c r="J108" i="15"/>
  <c r="L108" i="15"/>
  <c r="L109" i="15"/>
  <c r="F5" i="4"/>
  <c r="F3" i="4" s="1"/>
  <c r="F3" i="34" s="1"/>
  <c r="E5" i="4"/>
  <c r="E105" i="4" s="1"/>
  <c r="E105" i="34" s="1"/>
  <c r="L133" i="15"/>
  <c r="E105" i="15"/>
  <c r="F21" i="24"/>
  <c r="F102" i="24"/>
  <c r="F133" i="24"/>
  <c r="F47" i="24"/>
  <c r="F8" i="24"/>
  <c r="F29" i="24"/>
  <c r="E37" i="24"/>
  <c r="F40" i="24"/>
  <c r="E117" i="24"/>
  <c r="D109" i="24"/>
  <c r="C3" i="24"/>
  <c r="F74" i="24"/>
  <c r="C85" i="24"/>
  <c r="D41" i="24"/>
  <c r="C7" i="24"/>
  <c r="F26" i="24"/>
  <c r="F30" i="24"/>
  <c r="C64" i="24"/>
  <c r="F9" i="24"/>
  <c r="F65" i="24"/>
  <c r="D57" i="24"/>
  <c r="F88" i="24"/>
  <c r="D17" i="24"/>
  <c r="E25" i="34"/>
  <c r="E43" i="34"/>
  <c r="C20" i="34"/>
  <c r="E41" i="34"/>
  <c r="D64" i="34"/>
  <c r="E119" i="34"/>
  <c r="F112" i="34"/>
  <c r="D22" i="34"/>
  <c r="F86" i="49"/>
  <c r="F76" i="34"/>
  <c r="F42" i="34"/>
  <c r="F35" i="49"/>
  <c r="F30" i="49"/>
  <c r="F86" i="34"/>
  <c r="C34" i="49"/>
  <c r="F66" i="49"/>
  <c r="F23" i="37"/>
  <c r="F37" i="37"/>
  <c r="E22" i="37"/>
  <c r="F38" i="37"/>
  <c r="D23" i="37"/>
  <c r="C7" i="37"/>
  <c r="E17" i="37"/>
  <c r="C52" i="34"/>
  <c r="E22" i="40"/>
  <c r="E9" i="40"/>
  <c r="E34" i="40"/>
  <c r="F9" i="37"/>
  <c r="F20" i="37"/>
  <c r="F22" i="37"/>
  <c r="E19" i="37"/>
  <c r="E7" i="37"/>
  <c r="E6" i="37"/>
  <c r="E7" i="40"/>
  <c r="E19" i="40"/>
  <c r="E105" i="37"/>
  <c r="F17" i="37"/>
  <c r="F19" i="37"/>
  <c r="F7" i="37"/>
  <c r="F105" i="37"/>
  <c r="F6" i="37"/>
  <c r="C98" i="34"/>
  <c r="C37" i="34"/>
  <c r="E18" i="34"/>
  <c r="C17" i="49"/>
  <c r="D109" i="49"/>
  <c r="C133" i="49"/>
  <c r="E21" i="49"/>
  <c r="C109" i="49"/>
  <c r="D57" i="34"/>
  <c r="C119" i="34"/>
  <c r="D108" i="49"/>
  <c r="C109" i="34"/>
  <c r="C108" i="34"/>
  <c r="D7" i="34"/>
  <c r="C57" i="49"/>
  <c r="D71" i="34"/>
  <c r="C24" i="34"/>
  <c r="D52" i="34"/>
  <c r="D7" i="49"/>
  <c r="F16" i="49"/>
  <c r="D64" i="49"/>
  <c r="D41" i="34"/>
  <c r="D41" i="49"/>
  <c r="E133" i="49"/>
  <c r="C41" i="34"/>
  <c r="D17" i="49"/>
  <c r="C85" i="49"/>
  <c r="D50" i="34"/>
  <c r="E95" i="34"/>
  <c r="F34" i="34"/>
  <c r="C102" i="49"/>
  <c r="F133" i="49"/>
  <c r="F98" i="49"/>
  <c r="E52" i="34"/>
  <c r="F14" i="34"/>
  <c r="F15" i="34"/>
  <c r="F18" i="49"/>
  <c r="F7" i="49"/>
  <c r="F7" i="34"/>
  <c r="F102" i="49"/>
  <c r="F102" i="34"/>
  <c r="F64" i="49"/>
  <c r="E22" i="34"/>
  <c r="E24" i="34"/>
  <c r="F97" i="34"/>
  <c r="F9" i="49"/>
  <c r="E22" i="49"/>
  <c r="E34" i="34"/>
  <c r="D85" i="49"/>
  <c r="C3" i="49"/>
  <c r="F95" i="34"/>
  <c r="C102" i="34"/>
  <c r="E37" i="34"/>
  <c r="F15" i="49"/>
  <c r="D80" i="34"/>
  <c r="F133" i="34"/>
  <c r="E20" i="49"/>
  <c r="F85" i="49"/>
  <c r="F9" i="34"/>
  <c r="D23" i="49"/>
  <c r="F52" i="34"/>
  <c r="F119" i="34"/>
  <c r="D20" i="49"/>
  <c r="D20" i="34"/>
  <c r="C23" i="34"/>
  <c r="C23" i="49"/>
  <c r="C105" i="49"/>
  <c r="F28" i="49"/>
  <c r="F28" i="34"/>
  <c r="E23" i="34"/>
  <c r="E23" i="49"/>
  <c r="F37" i="49"/>
  <c r="F37" i="34"/>
  <c r="F71" i="49"/>
  <c r="F71" i="34"/>
  <c r="E17" i="49"/>
  <c r="E17" i="34"/>
  <c r="F57" i="49"/>
  <c r="F57" i="34"/>
  <c r="F80" i="49"/>
  <c r="F80" i="34"/>
  <c r="F111" i="49"/>
  <c r="F111" i="34"/>
  <c r="F21" i="34"/>
  <c r="C119" i="49"/>
  <c r="D133" i="49"/>
  <c r="F85" i="34"/>
  <c r="F34" i="49"/>
  <c r="E7" i="34"/>
  <c r="D34" i="34"/>
  <c r="F14" i="49"/>
  <c r="C80" i="34"/>
  <c r="F52" i="49"/>
  <c r="F119" i="49"/>
  <c r="E3" i="49"/>
  <c r="F95" i="49"/>
  <c r="D24" i="49"/>
  <c r="F12" i="49"/>
  <c r="F83" i="49"/>
  <c r="F81" i="49"/>
  <c r="F40" i="49"/>
  <c r="F38" i="49"/>
  <c r="F29" i="34"/>
  <c r="F38" i="34"/>
  <c r="F67" i="34"/>
  <c r="F73" i="34"/>
  <c r="F81" i="34"/>
  <c r="D17" i="34"/>
  <c r="F48" i="34"/>
  <c r="C108" i="49"/>
  <c r="D133" i="34"/>
  <c r="D23" i="34"/>
  <c r="F64" i="34"/>
  <c r="E19" i="34"/>
  <c r="C6" i="49"/>
  <c r="D71" i="49"/>
  <c r="E80" i="34"/>
  <c r="F62" i="49"/>
  <c r="F43" i="49"/>
  <c r="F33" i="34"/>
  <c r="F20" i="49"/>
  <c r="E20" i="34"/>
  <c r="E19" i="49"/>
  <c r="D57" i="49"/>
  <c r="D22" i="49"/>
  <c r="D91" i="34"/>
  <c r="F88" i="49"/>
  <c r="F46" i="49"/>
  <c r="D28" i="34"/>
  <c r="C7" i="34"/>
  <c r="F12" i="34"/>
  <c r="F24" i="49"/>
  <c r="F24" i="34"/>
  <c r="D105" i="49"/>
  <c r="E105" i="49"/>
  <c r="D6" i="49"/>
  <c r="D6" i="34"/>
  <c r="F22" i="49"/>
  <c r="F22" i="34"/>
  <c r="F20" i="34"/>
  <c r="F91" i="34"/>
  <c r="F91" i="49"/>
  <c r="F109" i="49"/>
  <c r="F108" i="49"/>
  <c r="F109" i="34"/>
  <c r="F108" i="34"/>
  <c r="E108" i="49"/>
  <c r="E109" i="34"/>
  <c r="E109" i="49"/>
  <c r="F41" i="34"/>
  <c r="F41" i="49"/>
  <c r="F19" i="34"/>
  <c r="F19" i="49"/>
  <c r="E6" i="49"/>
  <c r="F17" i="49"/>
  <c r="F23" i="49"/>
  <c r="F6" i="49"/>
  <c r="F105" i="49"/>
  <c r="F3" i="45"/>
  <c r="F34" i="24"/>
  <c r="E68" i="24"/>
  <c r="F49" i="24"/>
  <c r="E52" i="24"/>
  <c r="F45" i="24"/>
  <c r="C80" i="24"/>
  <c r="F37" i="24"/>
  <c r="F16" i="24"/>
  <c r="F28" i="24"/>
  <c r="F7" i="24"/>
  <c r="F142" i="45"/>
  <c r="F141" i="45"/>
  <c r="F140" i="45"/>
  <c r="F139" i="45"/>
  <c r="F138" i="45"/>
  <c r="F137" i="45"/>
  <c r="F136" i="45"/>
  <c r="F135" i="45"/>
  <c r="F133" i="45"/>
  <c r="F132" i="45"/>
  <c r="F131" i="45"/>
  <c r="F130" i="45"/>
  <c r="F129" i="45"/>
  <c r="F128" i="45"/>
  <c r="F127" i="45"/>
  <c r="F126" i="45"/>
  <c r="F125" i="45"/>
  <c r="F124" i="45"/>
  <c r="F123" i="45"/>
  <c r="F122" i="45"/>
  <c r="F121" i="45"/>
  <c r="F120" i="45"/>
  <c r="F119" i="45"/>
  <c r="F118" i="45"/>
  <c r="F117" i="45"/>
  <c r="F116" i="45"/>
  <c r="F116" i="14"/>
  <c r="F115" i="45"/>
  <c r="F114" i="45"/>
  <c r="F113" i="45"/>
  <c r="F112" i="14"/>
  <c r="F112" i="45"/>
  <c r="F109" i="45"/>
  <c r="F108" i="45"/>
  <c r="D104" i="45"/>
  <c r="D103" i="14"/>
  <c r="D103" i="45"/>
  <c r="D102" i="45"/>
  <c r="D102" i="14"/>
  <c r="D101" i="14"/>
  <c r="D101" i="45"/>
  <c r="D100" i="14"/>
  <c r="D100" i="45"/>
  <c r="D99" i="14"/>
  <c r="D99" i="45"/>
  <c r="D98" i="14"/>
  <c r="D98" i="45"/>
  <c r="D97" i="14"/>
  <c r="D97" i="45"/>
  <c r="D96" i="45"/>
  <c r="D96" i="14"/>
  <c r="D95" i="45"/>
  <c r="D95" i="14"/>
  <c r="D94" i="45"/>
  <c r="D94" i="14"/>
  <c r="D93" i="14"/>
  <c r="D93" i="45"/>
  <c r="D92" i="14"/>
  <c r="D92" i="45"/>
  <c r="D91" i="14"/>
  <c r="D91" i="45"/>
  <c r="D90" i="14"/>
  <c r="D90" i="45"/>
  <c r="D89" i="14"/>
  <c r="D89" i="45"/>
  <c r="D88" i="14"/>
  <c r="D88" i="45"/>
  <c r="D87" i="14"/>
  <c r="D87" i="45"/>
  <c r="D86" i="14"/>
  <c r="D86" i="45"/>
  <c r="D85" i="45"/>
  <c r="D84" i="14"/>
  <c r="D84" i="45"/>
  <c r="D83" i="45"/>
  <c r="D83" i="14"/>
  <c r="D82" i="45"/>
  <c r="D82" i="14"/>
  <c r="F111" i="45"/>
  <c r="F111" i="14"/>
  <c r="D81" i="45"/>
  <c r="D81" i="14"/>
  <c r="D80" i="45"/>
  <c r="D80" i="14"/>
  <c r="D79" i="14"/>
  <c r="D79" i="45"/>
  <c r="D78" i="45"/>
  <c r="D78" i="14"/>
  <c r="D77" i="14"/>
  <c r="D77" i="45"/>
  <c r="D76" i="45"/>
  <c r="D76" i="14"/>
  <c r="D75" i="14"/>
  <c r="D75" i="45"/>
  <c r="D74" i="45"/>
  <c r="D74" i="14"/>
  <c r="D73" i="45"/>
  <c r="D73" i="14"/>
  <c r="D72" i="45"/>
  <c r="D71" i="45"/>
  <c r="D70" i="45"/>
  <c r="D70" i="14"/>
  <c r="D69" i="45"/>
  <c r="D69" i="14"/>
  <c r="D142" i="45"/>
  <c r="F134" i="45"/>
  <c r="F110" i="45"/>
  <c r="D141" i="45"/>
  <c r="D140" i="45"/>
  <c r="D139" i="45"/>
  <c r="D138" i="45"/>
  <c r="D137" i="45"/>
  <c r="D136" i="45"/>
  <c r="D135" i="45"/>
  <c r="D134" i="45"/>
  <c r="D133" i="45"/>
  <c r="D132" i="45"/>
  <c r="D132" i="14"/>
  <c r="D131" i="14"/>
  <c r="D131" i="45"/>
  <c r="D130" i="14"/>
  <c r="D130" i="45"/>
  <c r="D129" i="45"/>
  <c r="D129" i="14"/>
  <c r="D128" i="45"/>
  <c r="D128" i="14"/>
  <c r="D127" i="14"/>
  <c r="D127" i="45"/>
  <c r="D126" i="14"/>
  <c r="D126" i="45"/>
  <c r="D125" i="45"/>
  <c r="D125" i="14"/>
  <c r="D124" i="45"/>
  <c r="D124" i="14"/>
  <c r="D123" i="45"/>
  <c r="D123" i="14"/>
  <c r="D122" i="14"/>
  <c r="D122" i="45"/>
  <c r="D121" i="45"/>
  <c r="D121" i="14"/>
  <c r="D120" i="45"/>
  <c r="D120" i="14"/>
  <c r="F134" i="14"/>
  <c r="F133" i="14" s="1"/>
  <c r="D119" i="14"/>
  <c r="D119" i="45"/>
  <c r="D118" i="45"/>
  <c r="D117" i="45"/>
  <c r="D116" i="45"/>
  <c r="D116" i="14"/>
  <c r="D115" i="45"/>
  <c r="D115" i="14"/>
  <c r="D114" i="14"/>
  <c r="D114" i="45"/>
  <c r="D113" i="14"/>
  <c r="D113" i="45"/>
  <c r="D112" i="14"/>
  <c r="D112" i="45"/>
  <c r="D111" i="14"/>
  <c r="D111" i="45"/>
  <c r="D110" i="45"/>
  <c r="D109" i="45"/>
  <c r="D108" i="45"/>
  <c r="F105" i="45"/>
  <c r="F104" i="45"/>
  <c r="F103" i="14"/>
  <c r="F103" i="45"/>
  <c r="F102" i="14"/>
  <c r="F102" i="45"/>
  <c r="F101" i="45"/>
  <c r="F101" i="14"/>
  <c r="F100" i="14"/>
  <c r="F100" i="45"/>
  <c r="F99" i="14"/>
  <c r="F99" i="45"/>
  <c r="F98" i="45"/>
  <c r="F98" i="14"/>
  <c r="F97" i="14"/>
  <c r="F97" i="45"/>
  <c r="F96" i="45"/>
  <c r="F96" i="14"/>
  <c r="F95" i="14"/>
  <c r="F95" i="45"/>
  <c r="F94" i="14"/>
  <c r="F94" i="45"/>
  <c r="F93" i="14"/>
  <c r="F93" i="45"/>
  <c r="F92" i="14"/>
  <c r="F92" i="45"/>
  <c r="F91" i="14"/>
  <c r="F91" i="45"/>
  <c r="F90" i="45"/>
  <c r="F90" i="14"/>
  <c r="F89" i="14"/>
  <c r="F89" i="45"/>
  <c r="F88" i="45"/>
  <c r="F87" i="14"/>
  <c r="F87" i="45"/>
  <c r="F86" i="45"/>
  <c r="F86" i="14"/>
  <c r="F85" i="45"/>
  <c r="F84" i="45"/>
  <c r="F83" i="45"/>
  <c r="F83" i="14"/>
  <c r="F82" i="14"/>
  <c r="F82" i="45"/>
  <c r="F81" i="45"/>
  <c r="F81" i="14"/>
  <c r="F80" i="45"/>
  <c r="F79" i="45"/>
  <c r="F79" i="14"/>
  <c r="F78" i="14"/>
  <c r="F78" i="45"/>
  <c r="F77" i="45"/>
  <c r="F76" i="45"/>
  <c r="F75" i="45"/>
  <c r="F75" i="14"/>
  <c r="F74" i="45"/>
  <c r="F73" i="14"/>
  <c r="F73" i="45"/>
  <c r="F72" i="45"/>
  <c r="F71" i="45"/>
  <c r="F70" i="45"/>
  <c r="F70" i="14"/>
  <c r="F69" i="45"/>
  <c r="F68" i="45"/>
  <c r="F67" i="45"/>
  <c r="F67" i="14"/>
  <c r="F66" i="45"/>
  <c r="F66" i="14"/>
  <c r="F65" i="14"/>
  <c r="F65" i="45"/>
  <c r="F64" i="45"/>
  <c r="F63" i="14"/>
  <c r="F63" i="45"/>
  <c r="F62" i="45"/>
  <c r="F62" i="14"/>
  <c r="F61" i="14"/>
  <c r="F61" i="45"/>
  <c r="F60" i="14"/>
  <c r="F60" i="45"/>
  <c r="F59" i="45"/>
  <c r="F59" i="14"/>
  <c r="F57" i="45"/>
  <c r="F56" i="45"/>
  <c r="C142" i="45"/>
  <c r="C141" i="45"/>
  <c r="C140" i="45"/>
  <c r="C139" i="45"/>
  <c r="C138" i="45"/>
  <c r="C137" i="45"/>
  <c r="C136" i="45"/>
  <c r="C135" i="14"/>
  <c r="C135" i="45"/>
  <c r="C133" i="45"/>
  <c r="C132" i="14"/>
  <c r="C132" i="45"/>
  <c r="C131" i="45"/>
  <c r="C131" i="14"/>
  <c r="C130" i="14"/>
  <c r="C130" i="45"/>
  <c r="C129" i="14"/>
  <c r="C129" i="45"/>
  <c r="C128" i="14"/>
  <c r="C128" i="45"/>
  <c r="C127" i="45"/>
  <c r="C127" i="14"/>
  <c r="C126" i="14"/>
  <c r="C126" i="45"/>
  <c r="C125" i="14"/>
  <c r="C125" i="45"/>
  <c r="C124" i="14"/>
  <c r="C124" i="45"/>
  <c r="C123" i="45"/>
  <c r="C123" i="14"/>
  <c r="C122" i="14"/>
  <c r="C122" i="45"/>
  <c r="F58" i="45"/>
  <c r="C121" i="45"/>
  <c r="C121" i="14"/>
  <c r="C120" i="14"/>
  <c r="C120" i="45"/>
  <c r="C119" i="45"/>
  <c r="C119" i="14"/>
  <c r="C117" i="45"/>
  <c r="C116" i="45"/>
  <c r="C116" i="14"/>
  <c r="C115" i="45"/>
  <c r="C115" i="14"/>
  <c r="C114" i="45"/>
  <c r="C114" i="14"/>
  <c r="C113" i="14"/>
  <c r="C113" i="45"/>
  <c r="C112" i="14"/>
  <c r="C112" i="45"/>
  <c r="C111" i="45"/>
  <c r="C111" i="14"/>
  <c r="C110" i="45"/>
  <c r="C109" i="45"/>
  <c r="C108" i="45"/>
  <c r="E105" i="45"/>
  <c r="E104" i="45"/>
  <c r="E103" i="45"/>
  <c r="E103" i="14"/>
  <c r="E102" i="14"/>
  <c r="E102" i="45"/>
  <c r="E101" i="45"/>
  <c r="E101" i="14"/>
  <c r="E100" i="45"/>
  <c r="E100" i="14"/>
  <c r="E99" i="14"/>
  <c r="E99" i="45"/>
  <c r="E98" i="45"/>
  <c r="E98" i="14"/>
  <c r="E97" i="45"/>
  <c r="E97" i="14"/>
  <c r="E96" i="14"/>
  <c r="E96" i="45"/>
  <c r="E95" i="45"/>
  <c r="E95" i="14"/>
  <c r="E94" i="45"/>
  <c r="E94" i="14"/>
  <c r="E93" i="45"/>
  <c r="E93" i="14"/>
  <c r="E142" i="45"/>
  <c r="C134" i="45"/>
  <c r="E138" i="45"/>
  <c r="E130" i="45"/>
  <c r="E130" i="14"/>
  <c r="E126" i="45"/>
  <c r="E126" i="14"/>
  <c r="E122" i="45"/>
  <c r="E122" i="14"/>
  <c r="E114" i="14"/>
  <c r="E114" i="45"/>
  <c r="C105" i="45"/>
  <c r="C101" i="45"/>
  <c r="C101" i="14"/>
  <c r="E134" i="45"/>
  <c r="F128" i="14"/>
  <c r="F117" i="14" s="1"/>
  <c r="C97" i="45"/>
  <c r="C97" i="14"/>
  <c r="C93" i="45"/>
  <c r="C93" i="14"/>
  <c r="E110" i="45"/>
  <c r="C91" i="14"/>
  <c r="C91" i="45"/>
  <c r="C89" i="45"/>
  <c r="C89" i="14"/>
  <c r="C87" i="45"/>
  <c r="C87" i="14"/>
  <c r="C85" i="14"/>
  <c r="C85" i="45"/>
  <c r="C83" i="45"/>
  <c r="C83" i="14"/>
  <c r="C81" i="14"/>
  <c r="C81" i="45"/>
  <c r="C79" i="45"/>
  <c r="C79" i="14"/>
  <c r="C77" i="45"/>
  <c r="C77" i="14"/>
  <c r="C75" i="45"/>
  <c r="C75" i="14"/>
  <c r="C73" i="45"/>
  <c r="C73" i="14"/>
  <c r="C71" i="45"/>
  <c r="C69" i="45"/>
  <c r="C69" i="14"/>
  <c r="E67" i="14"/>
  <c r="E67" i="45"/>
  <c r="D66" i="45"/>
  <c r="D66" i="14"/>
  <c r="C65" i="45"/>
  <c r="C65" i="14"/>
  <c r="E63" i="14"/>
  <c r="E63" i="45"/>
  <c r="D62" i="45"/>
  <c r="D62" i="14"/>
  <c r="C61" i="45"/>
  <c r="C61" i="14"/>
  <c r="E59" i="45"/>
  <c r="E59" i="14"/>
  <c r="D58" i="14"/>
  <c r="D58" i="45"/>
  <c r="C57" i="45"/>
  <c r="F55" i="45"/>
  <c r="F54" i="45"/>
  <c r="F53" i="45"/>
  <c r="F52" i="45"/>
  <c r="F51" i="14"/>
  <c r="F51" i="45"/>
  <c r="F50" i="14"/>
  <c r="F50" i="45"/>
  <c r="F49" i="45"/>
  <c r="F49" i="14"/>
  <c r="F48" i="45"/>
  <c r="F47" i="45"/>
  <c r="F47" i="14"/>
  <c r="F46" i="45"/>
  <c r="F45" i="45"/>
  <c r="F45" i="14"/>
  <c r="F44" i="45"/>
  <c r="F43" i="14"/>
  <c r="F43" i="45"/>
  <c r="F42" i="45"/>
  <c r="F41" i="45"/>
  <c r="F40" i="45"/>
  <c r="F40" i="14"/>
  <c r="F39" i="45"/>
  <c r="F37" i="45"/>
  <c r="F36" i="45"/>
  <c r="F36" i="14"/>
  <c r="F35" i="14"/>
  <c r="F35" i="45"/>
  <c r="F34" i="45"/>
  <c r="F34" i="14"/>
  <c r="F33" i="45"/>
  <c r="F33" i="14"/>
  <c r="F32" i="45"/>
  <c r="F32" i="14"/>
  <c r="F31" i="14"/>
  <c r="F31" i="45"/>
  <c r="F30" i="45"/>
  <c r="F30" i="14"/>
  <c r="F29" i="45"/>
  <c r="F29" i="14"/>
  <c r="F28" i="14"/>
  <c r="F28" i="45"/>
  <c r="F27" i="45"/>
  <c r="F27" i="14"/>
  <c r="F26" i="14"/>
  <c r="F26" i="45"/>
  <c r="F25" i="45"/>
  <c r="F24" i="45"/>
  <c r="F23" i="45"/>
  <c r="F22" i="45"/>
  <c r="F21" i="45"/>
  <c r="F20" i="45"/>
  <c r="F19" i="45"/>
  <c r="E118" i="45"/>
  <c r="F18" i="45"/>
  <c r="F17" i="45"/>
  <c r="F16" i="14"/>
  <c r="F16" i="45"/>
  <c r="F15" i="45"/>
  <c r="F14" i="45"/>
  <c r="F14" i="14"/>
  <c r="F13" i="45"/>
  <c r="C118" i="45"/>
  <c r="F38" i="45"/>
  <c r="F12" i="45"/>
  <c r="F12" i="14"/>
  <c r="F11" i="45"/>
  <c r="F11" i="14"/>
  <c r="F10" i="14"/>
  <c r="F10" i="45"/>
  <c r="F9" i="45"/>
  <c r="F7" i="14"/>
  <c r="F7" i="45"/>
  <c r="F6" i="45"/>
  <c r="E141" i="45"/>
  <c r="E137" i="45"/>
  <c r="E133" i="45"/>
  <c r="E129" i="14"/>
  <c r="E129" i="45"/>
  <c r="E125" i="14"/>
  <c r="E125" i="45"/>
  <c r="E121" i="14"/>
  <c r="E121" i="45"/>
  <c r="E117" i="45"/>
  <c r="E113" i="14"/>
  <c r="E113" i="45"/>
  <c r="E109" i="45"/>
  <c r="C104" i="45"/>
  <c r="C100" i="14"/>
  <c r="C100" i="45"/>
  <c r="C96" i="45"/>
  <c r="C96" i="14"/>
  <c r="E92" i="14"/>
  <c r="E92" i="45"/>
  <c r="E90" i="45"/>
  <c r="E90" i="14"/>
  <c r="F8" i="45"/>
  <c r="E88" i="14"/>
  <c r="E88" i="45"/>
  <c r="E86" i="14"/>
  <c r="E86" i="45"/>
  <c r="E84" i="14"/>
  <c r="E84" i="45"/>
  <c r="E82" i="14"/>
  <c r="E82" i="45"/>
  <c r="E80" i="14"/>
  <c r="E80" i="45"/>
  <c r="E78" i="14"/>
  <c r="E78" i="45"/>
  <c r="E76" i="14"/>
  <c r="E76" i="45"/>
  <c r="E74" i="45"/>
  <c r="E74" i="14"/>
  <c r="E72" i="14"/>
  <c r="E72" i="45"/>
  <c r="E70" i="14"/>
  <c r="E70" i="45"/>
  <c r="E68" i="45"/>
  <c r="D67" i="14"/>
  <c r="D67" i="45"/>
  <c r="C66" i="14"/>
  <c r="C66" i="45"/>
  <c r="E64" i="45"/>
  <c r="D63" i="14"/>
  <c r="D63" i="45"/>
  <c r="C62" i="45"/>
  <c r="C62" i="14"/>
  <c r="E60" i="14"/>
  <c r="E60" i="45"/>
  <c r="D59" i="45"/>
  <c r="D59" i="14"/>
  <c r="C58" i="14"/>
  <c r="C58" i="45"/>
  <c r="E56" i="45"/>
  <c r="E56" i="14"/>
  <c r="E55" i="45"/>
  <c r="E55" i="14"/>
  <c r="E54" i="45"/>
  <c r="E54" i="14"/>
  <c r="E53" i="45"/>
  <c r="E53" i="14"/>
  <c r="E52" i="45"/>
  <c r="E52" i="14"/>
  <c r="E51" i="14"/>
  <c r="E51" i="45"/>
  <c r="E50" i="14"/>
  <c r="E50" i="45"/>
  <c r="E49" i="45"/>
  <c r="E49" i="14"/>
  <c r="E48" i="14"/>
  <c r="E48" i="45"/>
  <c r="E47" i="45"/>
  <c r="E47" i="14"/>
  <c r="E46" i="14"/>
  <c r="E46" i="45"/>
  <c r="E45" i="14"/>
  <c r="E45" i="45"/>
  <c r="E44" i="45"/>
  <c r="E44" i="14"/>
  <c r="E43" i="45"/>
  <c r="E43" i="14"/>
  <c r="E42" i="45"/>
  <c r="E42" i="14"/>
  <c r="E41" i="45"/>
  <c r="E40" i="45"/>
  <c r="E40" i="14"/>
  <c r="E39" i="14"/>
  <c r="E39" i="45"/>
  <c r="E38" i="14"/>
  <c r="E38" i="45"/>
  <c r="E37" i="14"/>
  <c r="E37" i="45"/>
  <c r="E36" i="45"/>
  <c r="E36" i="14"/>
  <c r="E35" i="45"/>
  <c r="E35" i="14"/>
  <c r="E34" i="45"/>
  <c r="E34" i="14"/>
  <c r="E33" i="14"/>
  <c r="E33" i="45"/>
  <c r="E32" i="14"/>
  <c r="E32" i="45"/>
  <c r="E31" i="45"/>
  <c r="E31" i="14"/>
  <c r="E30" i="14"/>
  <c r="E30" i="45"/>
  <c r="E29" i="14"/>
  <c r="E29" i="45"/>
  <c r="E28" i="45"/>
  <c r="E28" i="14"/>
  <c r="E27" i="45"/>
  <c r="E27" i="14"/>
  <c r="E26" i="45"/>
  <c r="E26" i="14"/>
  <c r="E25" i="14"/>
  <c r="E25" i="45"/>
  <c r="E24" i="45"/>
  <c r="E24" i="14"/>
  <c r="E23" i="45"/>
  <c r="E22" i="45"/>
  <c r="E21" i="45"/>
  <c r="E21" i="14"/>
  <c r="E20" i="45"/>
  <c r="E19" i="45"/>
  <c r="E18" i="14"/>
  <c r="E18" i="45"/>
  <c r="E17" i="45"/>
  <c r="E16" i="14"/>
  <c r="E16" i="45"/>
  <c r="E15" i="14"/>
  <c r="E15" i="45"/>
  <c r="E14" i="14"/>
  <c r="E14" i="45"/>
  <c r="E13" i="14"/>
  <c r="E13" i="45"/>
  <c r="E12" i="14"/>
  <c r="E12" i="45"/>
  <c r="E11" i="45"/>
  <c r="E11" i="14"/>
  <c r="E140" i="45"/>
  <c r="E136" i="45"/>
  <c r="E132" i="14"/>
  <c r="E132" i="45"/>
  <c r="E128" i="45"/>
  <c r="E128" i="14"/>
  <c r="E124" i="14"/>
  <c r="E124" i="45"/>
  <c r="E120" i="45"/>
  <c r="E120" i="14"/>
  <c r="E116" i="14"/>
  <c r="E116" i="45"/>
  <c r="E112" i="45"/>
  <c r="E112" i="14"/>
  <c r="E108" i="45"/>
  <c r="C103" i="14"/>
  <c r="C103" i="45"/>
  <c r="C99" i="45"/>
  <c r="C99" i="14"/>
  <c r="C95" i="45"/>
  <c r="C95" i="14"/>
  <c r="C92" i="45"/>
  <c r="C92" i="14"/>
  <c r="C90" i="45"/>
  <c r="C90" i="14"/>
  <c r="C88" i="45"/>
  <c r="C88" i="14"/>
  <c r="C86" i="45"/>
  <c r="C86" i="14"/>
  <c r="C84" i="45"/>
  <c r="C84" i="14"/>
  <c r="C82" i="45"/>
  <c r="C82" i="14"/>
  <c r="C80" i="45"/>
  <c r="C80" i="14"/>
  <c r="C78" i="14"/>
  <c r="C78" i="45"/>
  <c r="C76" i="14"/>
  <c r="C76" i="45"/>
  <c r="C74" i="45"/>
  <c r="C74" i="14"/>
  <c r="C72" i="14"/>
  <c r="C72" i="45"/>
  <c r="C70" i="14"/>
  <c r="C70" i="45"/>
  <c r="D68" i="45"/>
  <c r="D68" i="14"/>
  <c r="C67" i="14"/>
  <c r="C67" i="45"/>
  <c r="E65" i="45"/>
  <c r="E65" i="14"/>
  <c r="D64" i="45"/>
  <c r="C63" i="45"/>
  <c r="C63" i="14"/>
  <c r="E61" i="14"/>
  <c r="E61" i="45"/>
  <c r="D60" i="14"/>
  <c r="D60" i="45"/>
  <c r="C59" i="14"/>
  <c r="C59" i="45"/>
  <c r="E57" i="45"/>
  <c r="E57" i="14"/>
  <c r="D56" i="14"/>
  <c r="D56" i="45"/>
  <c r="D55" i="14"/>
  <c r="D55" i="45"/>
  <c r="D54" i="14"/>
  <c r="D54" i="45"/>
  <c r="D53" i="45"/>
  <c r="D53" i="14"/>
  <c r="D52" i="14"/>
  <c r="D52" i="45"/>
  <c r="D51" i="14"/>
  <c r="D51" i="45"/>
  <c r="D50" i="14"/>
  <c r="D50" i="45"/>
  <c r="D49" i="45"/>
  <c r="D49" i="14"/>
  <c r="D48" i="14"/>
  <c r="D48" i="45"/>
  <c r="D47" i="14"/>
  <c r="D47" i="45"/>
  <c r="D46" i="14"/>
  <c r="D46" i="45"/>
  <c r="D45" i="14"/>
  <c r="D45" i="45"/>
  <c r="D44" i="45"/>
  <c r="D44" i="14"/>
  <c r="D43" i="14"/>
  <c r="D43" i="45"/>
  <c r="D42" i="45"/>
  <c r="D42" i="14"/>
  <c r="D41" i="45"/>
  <c r="D41" i="14"/>
  <c r="D40" i="45"/>
  <c r="D40" i="14"/>
  <c r="D39" i="45"/>
  <c r="D39" i="14"/>
  <c r="D38" i="14"/>
  <c r="D38" i="45"/>
  <c r="D37" i="45"/>
  <c r="D36" i="45"/>
  <c r="D36" i="14"/>
  <c r="D35" i="14"/>
  <c r="D35" i="45"/>
  <c r="D34" i="14"/>
  <c r="D34" i="45"/>
  <c r="D33" i="14"/>
  <c r="D33" i="45"/>
  <c r="D32" i="14"/>
  <c r="D32" i="45"/>
  <c r="D31" i="14"/>
  <c r="D31" i="45"/>
  <c r="D30" i="45"/>
  <c r="D30" i="14"/>
  <c r="D29" i="14"/>
  <c r="D29" i="45"/>
  <c r="D28" i="14"/>
  <c r="D28" i="45"/>
  <c r="D27" i="45"/>
  <c r="D27" i="14"/>
  <c r="D26" i="14"/>
  <c r="D26" i="45"/>
  <c r="D25" i="14"/>
  <c r="D25" i="45"/>
  <c r="D24" i="45"/>
  <c r="D23" i="45"/>
  <c r="D22" i="45"/>
  <c r="D22" i="14"/>
  <c r="D21" i="14"/>
  <c r="D21" i="45"/>
  <c r="D20" i="45"/>
  <c r="D19" i="45"/>
  <c r="D19" i="14"/>
  <c r="D18" i="45"/>
  <c r="D18" i="14"/>
  <c r="D17" i="45"/>
  <c r="D17" i="14"/>
  <c r="D16" i="14"/>
  <c r="D16" i="45"/>
  <c r="D15" i="45"/>
  <c r="D15" i="14"/>
  <c r="D14" i="45"/>
  <c r="D14" i="14"/>
  <c r="D13" i="14"/>
  <c r="D13" i="45"/>
  <c r="D12" i="14"/>
  <c r="D12" i="45"/>
  <c r="E139" i="45"/>
  <c r="E123" i="14"/>
  <c r="E123" i="45"/>
  <c r="E91" i="14"/>
  <c r="E91" i="45"/>
  <c r="E83" i="14"/>
  <c r="E83" i="45"/>
  <c r="E75" i="45"/>
  <c r="E75" i="14"/>
  <c r="E134" i="14"/>
  <c r="E133" i="14" s="1"/>
  <c r="C68" i="14"/>
  <c r="C68" i="45"/>
  <c r="E62" i="45"/>
  <c r="E62" i="14"/>
  <c r="D57" i="14"/>
  <c r="D57" i="45"/>
  <c r="C53" i="14"/>
  <c r="C53" i="45"/>
  <c r="C49" i="45"/>
  <c r="C49" i="14"/>
  <c r="C45" i="14"/>
  <c r="C45" i="45"/>
  <c r="C41" i="45"/>
  <c r="C41" i="14"/>
  <c r="C37" i="14"/>
  <c r="C37" i="45"/>
  <c r="C33" i="45"/>
  <c r="C33" i="14"/>
  <c r="C29" i="45"/>
  <c r="C29" i="14"/>
  <c r="C25" i="45"/>
  <c r="C25" i="14"/>
  <c r="C21" i="45"/>
  <c r="C21" i="14"/>
  <c r="C17" i="45"/>
  <c r="C13" i="45"/>
  <c r="C13" i="14"/>
  <c r="E10" i="14"/>
  <c r="E10" i="45"/>
  <c r="D9" i="14"/>
  <c r="D9" i="45"/>
  <c r="C8" i="14"/>
  <c r="C8" i="45"/>
  <c r="E6" i="45"/>
  <c r="E135" i="45"/>
  <c r="E131" i="14"/>
  <c r="E131" i="45"/>
  <c r="E115" i="45"/>
  <c r="C98" i="45"/>
  <c r="E87" i="45"/>
  <c r="E87" i="14"/>
  <c r="E79" i="45"/>
  <c r="E79" i="14"/>
  <c r="E71" i="14"/>
  <c r="E71" i="45"/>
  <c r="D65" i="14"/>
  <c r="D65" i="45"/>
  <c r="C60" i="45"/>
  <c r="C60" i="14"/>
  <c r="C55" i="45"/>
  <c r="C55" i="14"/>
  <c r="C51" i="14"/>
  <c r="C51" i="45"/>
  <c r="C47" i="14"/>
  <c r="C47" i="45"/>
  <c r="C43" i="45"/>
  <c r="C43" i="14"/>
  <c r="C39" i="45"/>
  <c r="C39" i="14"/>
  <c r="C35" i="45"/>
  <c r="C35" i="14"/>
  <c r="C31" i="45"/>
  <c r="C31" i="14"/>
  <c r="C27" i="14"/>
  <c r="C27" i="45"/>
  <c r="C23" i="45"/>
  <c r="C19" i="14"/>
  <c r="C19" i="45"/>
  <c r="C15" i="45"/>
  <c r="C15" i="14"/>
  <c r="D11" i="14"/>
  <c r="D11" i="45"/>
  <c r="C10" i="14"/>
  <c r="C10" i="45"/>
  <c r="E8" i="45"/>
  <c r="E8" i="14"/>
  <c r="D7" i="14"/>
  <c r="D7" i="45"/>
  <c r="C6" i="45"/>
  <c r="E127" i="14"/>
  <c r="E127" i="45"/>
  <c r="E111" i="14"/>
  <c r="E111" i="45"/>
  <c r="C94" i="45"/>
  <c r="C94" i="14"/>
  <c r="E85" i="45"/>
  <c r="E85" i="14"/>
  <c r="E77" i="14"/>
  <c r="E77" i="45"/>
  <c r="E69" i="45"/>
  <c r="E69" i="14"/>
  <c r="C64" i="45"/>
  <c r="C64" i="14"/>
  <c r="E58" i="14"/>
  <c r="E58" i="45"/>
  <c r="C54" i="14"/>
  <c r="C54" i="45"/>
  <c r="C50" i="14"/>
  <c r="C50" i="45"/>
  <c r="C46" i="45"/>
  <c r="C46" i="14"/>
  <c r="C42" i="14"/>
  <c r="C42" i="45"/>
  <c r="C38" i="14"/>
  <c r="C38" i="45"/>
  <c r="C34" i="45"/>
  <c r="C34" i="14"/>
  <c r="C30" i="45"/>
  <c r="C30" i="14"/>
  <c r="C26" i="14"/>
  <c r="C26" i="45"/>
  <c r="C22" i="14"/>
  <c r="C22" i="45"/>
  <c r="C18" i="14"/>
  <c r="C18" i="45"/>
  <c r="C14" i="45"/>
  <c r="C14" i="14"/>
  <c r="C11" i="14"/>
  <c r="C11" i="45"/>
  <c r="E9" i="45"/>
  <c r="E9" i="14"/>
  <c r="D8" i="45"/>
  <c r="D8" i="14"/>
  <c r="C7" i="45"/>
  <c r="C7" i="14"/>
  <c r="E119" i="45"/>
  <c r="E119" i="14"/>
  <c r="C102" i="45"/>
  <c r="E73" i="45"/>
  <c r="E73" i="14"/>
  <c r="C52" i="45"/>
  <c r="C36" i="45"/>
  <c r="C36" i="14"/>
  <c r="C20" i="45"/>
  <c r="C9" i="45"/>
  <c r="C9" i="14"/>
  <c r="D61" i="14"/>
  <c r="D61" i="45"/>
  <c r="D10" i="45"/>
  <c r="D10" i="14"/>
  <c r="D6" i="45"/>
  <c r="E66" i="45"/>
  <c r="E66" i="14"/>
  <c r="C48" i="14"/>
  <c r="C48" i="45"/>
  <c r="C32" i="14"/>
  <c r="C32" i="45"/>
  <c r="C16" i="45"/>
  <c r="C16" i="14"/>
  <c r="E7" i="45"/>
  <c r="C56" i="45"/>
  <c r="C56" i="14"/>
  <c r="C44" i="14"/>
  <c r="C44" i="45"/>
  <c r="E81" i="45"/>
  <c r="E81" i="14"/>
  <c r="C28" i="45"/>
  <c r="C28" i="14"/>
  <c r="C12" i="45"/>
  <c r="C12" i="14"/>
  <c r="F38" i="14"/>
  <c r="F37" i="14" s="1"/>
  <c r="C40" i="45"/>
  <c r="C40" i="14"/>
  <c r="E89" i="14"/>
  <c r="E89" i="45"/>
  <c r="E118" i="14"/>
  <c r="E117" i="14" s="1"/>
  <c r="C24" i="14"/>
  <c r="C24" i="45"/>
  <c r="C134" i="14"/>
  <c r="C133" i="14" s="1"/>
  <c r="F9" i="14"/>
  <c r="D134" i="14"/>
  <c r="D133" i="14" s="1"/>
  <c r="E110" i="14"/>
  <c r="E109" i="14" s="1"/>
  <c r="D105" i="45"/>
  <c r="E106" i="45"/>
  <c r="E107" i="45"/>
  <c r="F8" i="14"/>
  <c r="F18" i="14" s="1"/>
  <c r="F17" i="14" s="1"/>
  <c r="D118" i="14"/>
  <c r="D117" i="14" s="1"/>
  <c r="D110" i="14"/>
  <c r="D109" i="14" s="1"/>
  <c r="C110" i="14"/>
  <c r="C109" i="14" s="1"/>
  <c r="C118" i="14"/>
  <c r="C117" i="14" s="1"/>
  <c r="F58" i="14"/>
  <c r="F57" i="14" s="1"/>
  <c r="F3" i="15"/>
  <c r="F3" i="14"/>
  <c r="F23" i="40"/>
  <c r="C105" i="15"/>
  <c r="D105" i="15"/>
  <c r="F19" i="40"/>
  <c r="F17" i="40"/>
  <c r="E106" i="49"/>
  <c r="E107" i="49"/>
  <c r="F22" i="40"/>
  <c r="F20" i="40"/>
  <c r="C52" i="14"/>
  <c r="E115" i="14"/>
  <c r="D37" i="14"/>
  <c r="F69" i="14"/>
  <c r="F113" i="14"/>
  <c r="F42" i="24"/>
  <c r="E115" i="24"/>
  <c r="E64" i="24"/>
  <c r="F64" i="24"/>
  <c r="F68" i="14"/>
  <c r="F68" i="24"/>
  <c r="C102" i="14"/>
  <c r="C17" i="14"/>
  <c r="D24" i="14"/>
  <c r="D64" i="14"/>
  <c r="E41" i="14"/>
  <c r="E64" i="14"/>
  <c r="E68" i="14"/>
  <c r="F13" i="14"/>
  <c r="F15" i="14"/>
  <c r="F25" i="14"/>
  <c r="F39" i="14"/>
  <c r="F44" i="14"/>
  <c r="F46" i="14"/>
  <c r="F48" i="14"/>
  <c r="C71" i="14"/>
  <c r="F76" i="14"/>
  <c r="F88" i="14"/>
  <c r="D72" i="14"/>
  <c r="D85" i="14"/>
  <c r="F114" i="14"/>
  <c r="F25" i="24"/>
  <c r="D72" i="24"/>
  <c r="C23" i="24"/>
  <c r="C6" i="24"/>
  <c r="F85" i="24"/>
  <c r="F85" i="14"/>
  <c r="F110" i="14"/>
  <c r="F109" i="14" s="1"/>
  <c r="F110" i="24"/>
  <c r="F77" i="14"/>
  <c r="F77" i="24"/>
  <c r="F72" i="24"/>
  <c r="F71" i="24"/>
  <c r="F72" i="14"/>
  <c r="F71" i="14" s="1"/>
  <c r="F115" i="14"/>
  <c r="F115" i="24"/>
  <c r="F64" i="14"/>
  <c r="E7" i="14"/>
  <c r="E7" i="24"/>
  <c r="F24" i="24"/>
  <c r="F24" i="14"/>
  <c r="C23" i="14"/>
  <c r="C117" i="24"/>
  <c r="F41" i="24"/>
  <c r="D108" i="24"/>
  <c r="E23" i="24"/>
  <c r="C98" i="24"/>
  <c r="C108" i="24"/>
  <c r="D23" i="14"/>
  <c r="D23" i="24"/>
  <c r="D20" i="24"/>
  <c r="D20" i="14"/>
  <c r="D71" i="24"/>
  <c r="D71" i="14"/>
  <c r="E109" i="24"/>
  <c r="F109" i="24"/>
  <c r="E19" i="14"/>
  <c r="E19" i="24"/>
  <c r="F80" i="24"/>
  <c r="F80" i="14"/>
  <c r="E22" i="24"/>
  <c r="E22" i="14"/>
  <c r="E23" i="14"/>
  <c r="D6" i="24"/>
  <c r="D105" i="24"/>
  <c r="F20" i="24"/>
  <c r="F22" i="24"/>
  <c r="F23" i="14"/>
  <c r="F23" i="24"/>
  <c r="F19" i="24"/>
  <c r="E17" i="24"/>
  <c r="E20" i="24"/>
  <c r="E20" i="14"/>
  <c r="F108" i="24"/>
  <c r="E108" i="24"/>
  <c r="E6" i="24"/>
  <c r="E105" i="24"/>
  <c r="F17" i="24"/>
  <c r="F105" i="24"/>
  <c r="F6" i="24"/>
  <c r="I29" i="53"/>
  <c r="F6" i="15"/>
  <c r="F105" i="15"/>
  <c r="E106" i="15"/>
  <c r="E107" i="15"/>
  <c r="F6" i="31"/>
  <c r="F6" i="40"/>
  <c r="L21" i="15"/>
  <c r="J20" i="15"/>
  <c r="L20" i="15"/>
  <c r="J17" i="15"/>
  <c r="L18" i="15"/>
  <c r="E6" i="16"/>
  <c r="E6" i="14"/>
  <c r="E17" i="14"/>
  <c r="K23" i="15"/>
  <c r="K105" i="15"/>
  <c r="F6" i="4"/>
  <c r="F6" i="34"/>
  <c r="F105" i="16"/>
  <c r="F105" i="14"/>
  <c r="F6" i="16"/>
  <c r="F6" i="14"/>
  <c r="D6" i="14"/>
  <c r="J23" i="15"/>
  <c r="L23" i="15"/>
  <c r="D108" i="4"/>
  <c r="E20" i="31"/>
  <c r="E20" i="40"/>
  <c r="E17" i="31"/>
  <c r="L73" i="15"/>
  <c r="L49" i="15"/>
  <c r="K29" i="53"/>
  <c r="J10" i="52"/>
  <c r="J28" i="52"/>
  <c r="E6" i="31"/>
  <c r="E6" i="40"/>
  <c r="E17" i="40"/>
  <c r="J6" i="15"/>
  <c r="L6" i="15"/>
  <c r="L17" i="15"/>
  <c r="J105" i="15"/>
  <c r="L105" i="15"/>
  <c r="D3" i="4" l="1"/>
  <c r="D3" i="34" s="1"/>
  <c r="F5" i="40"/>
  <c r="D105" i="4"/>
  <c r="D105" i="34" s="1"/>
  <c r="E5" i="40"/>
  <c r="E106" i="37"/>
  <c r="E107" i="37" s="1"/>
  <c r="E3" i="31"/>
  <c r="E3" i="40" s="1"/>
  <c r="F105" i="31"/>
  <c r="F105" i="40" s="1"/>
  <c r="D5" i="40"/>
  <c r="D105" i="31"/>
  <c r="C105" i="31"/>
  <c r="C105" i="40" s="1"/>
  <c r="C5" i="40"/>
  <c r="C105" i="16"/>
  <c r="C105" i="14" s="1"/>
  <c r="C5" i="14"/>
  <c r="E3" i="16"/>
  <c r="E3" i="14" s="1"/>
  <c r="F105" i="4"/>
  <c r="F105" i="34" s="1"/>
  <c r="E106" i="34" s="1"/>
  <c r="E107" i="34" s="1"/>
  <c r="E5" i="34"/>
  <c r="E3" i="4"/>
  <c r="E3" i="34" s="1"/>
  <c r="C105" i="4"/>
  <c r="C105" i="34" s="1"/>
  <c r="C3" i="4"/>
  <c r="C3" i="34" s="1"/>
  <c r="F5" i="34"/>
  <c r="E105" i="16"/>
  <c r="E105" i="14" s="1"/>
  <c r="D5" i="14"/>
  <c r="D105" i="16"/>
  <c r="E106" i="24"/>
  <c r="E107" i="24" s="1"/>
  <c r="F21" i="14"/>
  <c r="F20" i="14" s="1"/>
  <c r="C108" i="14"/>
  <c r="F108" i="14"/>
  <c r="D108" i="14"/>
  <c r="E108" i="14"/>
  <c r="F19" i="14"/>
  <c r="F22" i="14"/>
  <c r="D105" i="40" l="1"/>
  <c r="E106" i="40" s="1"/>
  <c r="E107" i="40" s="1"/>
  <c r="E106" i="31"/>
  <c r="E107" i="31" s="1"/>
  <c r="E106" i="4"/>
  <c r="E107" i="4" s="1"/>
  <c r="E106" i="16"/>
  <c r="E107" i="16" s="1"/>
  <c r="D105" i="14"/>
  <c r="E106" i="14" s="1"/>
  <c r="E107" i="14" s="1"/>
</calcChain>
</file>

<file path=xl/comments1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10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11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2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3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4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5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6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7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8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comments9.xml><?xml version="1.0" encoding="utf-8"?>
<comments xmlns="http://schemas.openxmlformats.org/spreadsheetml/2006/main">
  <authors>
    <author>maie</author>
  </authors>
  <commentList>
    <comment ref="F2" authorId="0">
      <text>
        <r>
          <rPr>
            <b/>
            <sz val="8"/>
            <color indexed="81"/>
            <rFont val="Tahoma"/>
            <family val="2"/>
            <charset val="186"/>
          </rPr>
          <t>maie:</t>
        </r>
        <r>
          <rPr>
            <sz val="8"/>
            <color indexed="81"/>
            <rFont val="Tahoma"/>
            <family val="2"/>
            <charset val="186"/>
          </rPr>
          <t xml:space="preserve">
siin täita lisatotluse summa, mis peab kajastuma ka tulbas E.
</t>
        </r>
      </text>
    </comment>
  </commentList>
</comments>
</file>

<file path=xl/sharedStrings.xml><?xml version="1.0" encoding="utf-8"?>
<sst xmlns="http://schemas.openxmlformats.org/spreadsheetml/2006/main" count="26870" uniqueCount="1844">
  <si>
    <t>2011.a. kinnitatud eelarve    (ilma sihtlaeku-misteta ja ületoomis-teta)</t>
  </si>
  <si>
    <t>2010.eel-arve täitmine- eurodes</t>
  </si>
  <si>
    <t>Kulud elektrile</t>
  </si>
  <si>
    <t>55113</t>
  </si>
  <si>
    <t>Kulud veele ja kanalisatsioonile</t>
  </si>
  <si>
    <t>55114</t>
  </si>
  <si>
    <t>Kulud korrashoiule</t>
  </si>
  <si>
    <t>55115</t>
  </si>
  <si>
    <t>Kulud valvele</t>
  </si>
  <si>
    <t>55116</t>
  </si>
  <si>
    <t>Kulud jooksvale remondile</t>
  </si>
  <si>
    <t>55117</t>
  </si>
  <si>
    <t>Kindlustusmaksed</t>
  </si>
  <si>
    <t>55118</t>
  </si>
  <si>
    <t>Üüri- ja rendimaksed</t>
  </si>
  <si>
    <t>55119</t>
  </si>
  <si>
    <t>Muud majandamiskulud</t>
  </si>
  <si>
    <r>
      <t>5512</t>
    </r>
    <r>
      <rPr>
        <b/>
        <sz val="8"/>
        <rFont val="Arial"/>
        <family val="2"/>
      </rPr>
      <t>(55124-55129)</t>
    </r>
  </si>
  <si>
    <t>Rajatiste majandamiskulud</t>
  </si>
  <si>
    <t>55124</t>
  </si>
  <si>
    <t>55125</t>
  </si>
  <si>
    <t>55126</t>
  </si>
  <si>
    <t>55129</t>
  </si>
  <si>
    <r>
      <t>5513</t>
    </r>
    <r>
      <rPr>
        <b/>
        <sz val="8"/>
        <rFont val="Arial"/>
        <family val="2"/>
      </rPr>
      <t>(55131-55136)</t>
    </r>
  </si>
  <si>
    <t>Sõidukite ülalpidamise kulud, v.a kaitseotstarbelised kulud</t>
  </si>
  <si>
    <t>55131</t>
  </si>
  <si>
    <t>Kulud kütusele</t>
  </si>
  <si>
    <t>55132</t>
  </si>
  <si>
    <t>Kulud remondile ja hooldusele</t>
  </si>
  <si>
    <t>55133</t>
  </si>
  <si>
    <t>55134</t>
  </si>
  <si>
    <t>55135</t>
  </si>
  <si>
    <t>Isikliku sõiduauto kasuamise kulud</t>
  </si>
  <si>
    <t>55136</t>
  </si>
  <si>
    <t>Muud sõidukite ülalpidamise kulud</t>
  </si>
  <si>
    <r>
      <t>5514</t>
    </r>
    <r>
      <rPr>
        <b/>
        <sz val="8"/>
        <rFont val="Arial"/>
        <family val="2"/>
      </rPr>
      <t>(55141-55146)</t>
    </r>
  </si>
  <si>
    <t>Info- ja kommunikatsioonitehnoloogia kulud</t>
  </si>
  <si>
    <t>55141</t>
  </si>
  <si>
    <t>Kulud riist- ja tarkvara ostmiseks</t>
  </si>
  <si>
    <t>55142</t>
  </si>
  <si>
    <t>Kulud riistvara remondile ja hooldusele</t>
  </si>
  <si>
    <t>55143</t>
  </si>
  <si>
    <t>Kulud riist- ja tarkvara rendile</t>
  </si>
  <si>
    <t>55144</t>
  </si>
  <si>
    <t>Kulud andmesidele</t>
  </si>
  <si>
    <t>55145</t>
  </si>
  <si>
    <t>Muud info ja kommunikatsioonitehnoloogia kulud</t>
  </si>
  <si>
    <t>55146</t>
  </si>
  <si>
    <t>Telefonide ost</t>
  </si>
  <si>
    <r>
      <t>5515</t>
    </r>
    <r>
      <rPr>
        <b/>
        <sz val="8"/>
        <rFont val="Arial"/>
        <family val="2"/>
      </rPr>
      <t>(55151-55159)</t>
    </r>
  </si>
  <si>
    <t>Inventari kulud, v.a infotehnoloogia ja kaitseotstarbelised kulud</t>
  </si>
  <si>
    <t>55151</t>
  </si>
  <si>
    <t>Ruumide sisustus, mööbel</t>
  </si>
  <si>
    <t>55152</t>
  </si>
  <si>
    <t>Büroomasinad, olmetehnika</t>
  </si>
  <si>
    <t>põhjendused muutuste ja lisataotluste kohta</t>
  </si>
  <si>
    <t>2012.a.eel-arve projekt koos lisataotlus-tega</t>
  </si>
  <si>
    <t>riigirahade muudatus</t>
  </si>
  <si>
    <t>Kulude suurendus</t>
  </si>
  <si>
    <t xml:space="preserve">KOKKU   HARIDUS     2012.a. eelarve projekt </t>
  </si>
  <si>
    <t>Haridusüritused  2012.a. eelarve projekt</t>
  </si>
  <si>
    <t xml:space="preserve">  Muud hariduskulud 2012.a. eelarve projekt</t>
  </si>
  <si>
    <t xml:space="preserve">Waldorfühing  2012.a. eelarve projekt </t>
  </si>
  <si>
    <t xml:space="preserve">LA  KOKKU     2012.a. eelarve projekt </t>
  </si>
  <si>
    <t>Kokku  huvikoolid    2012.a. eelarve projekt</t>
  </si>
  <si>
    <t>Tulude muudatus</t>
  </si>
  <si>
    <t>Kokku kulude suurendus</t>
  </si>
  <si>
    <t>Kokku  tulude muudatus(vähenemine)</t>
  </si>
  <si>
    <t>kokku kulude muudatus</t>
  </si>
  <si>
    <t>projekti raha jääk ületoodud</t>
  </si>
  <si>
    <t>55153</t>
  </si>
  <si>
    <t>Inventari remondikulud</t>
  </si>
  <si>
    <t>55154</t>
  </si>
  <si>
    <t>Inventari rent</t>
  </si>
  <si>
    <t>55155</t>
  </si>
  <si>
    <t>Õppeotstarbeline inventar</t>
  </si>
  <si>
    <t>55159</t>
  </si>
  <si>
    <t>Muud inventarikulud</t>
  </si>
  <si>
    <t>5516</t>
  </si>
  <si>
    <t>Masinate ja seadm. ülalpidam.kulud, v.a. infotehn. ja kaitseotstarb. kulud</t>
  </si>
  <si>
    <t>5521</t>
  </si>
  <si>
    <t>Toiduained ja toitlustusteenused</t>
  </si>
  <si>
    <r>
      <t>5522</t>
    </r>
    <r>
      <rPr>
        <b/>
        <sz val="8"/>
        <rFont val="Arial"/>
        <family val="2"/>
      </rPr>
      <t>(55221-55223)</t>
    </r>
  </si>
  <si>
    <t>Meditsiinikulud ja hügieenitarbed</t>
  </si>
  <si>
    <t>55221</t>
  </si>
  <si>
    <t>Hügieenitarbed</t>
  </si>
  <si>
    <t>55222</t>
  </si>
  <si>
    <t>Ravimid, töökaitsevahendid</t>
  </si>
  <si>
    <t>55223</t>
  </si>
  <si>
    <t>Tervisekontroll</t>
  </si>
  <si>
    <t>5523</t>
  </si>
  <si>
    <t>Teavikud ja kunstiesemed</t>
  </si>
  <si>
    <r>
      <t>5524</t>
    </r>
    <r>
      <rPr>
        <b/>
        <sz val="8"/>
        <rFont val="Arial"/>
        <family val="2"/>
      </rPr>
      <t>(55241-55245)</t>
    </r>
  </si>
  <si>
    <t>Õppevahendid</t>
  </si>
  <si>
    <t>55241</t>
  </si>
  <si>
    <t>Kulud õpikutele</t>
  </si>
  <si>
    <t>55242</t>
  </si>
  <si>
    <t>Kulud õpikutele tasandusfondist</t>
  </si>
  <si>
    <t>55243</t>
  </si>
  <si>
    <t>Kulud muudele õppevahenditele</t>
  </si>
  <si>
    <t>55244</t>
  </si>
  <si>
    <t>Kulud kolmandate isikute koolitusele</t>
  </si>
  <si>
    <t>55245</t>
  </si>
  <si>
    <t>Töövihikud</t>
  </si>
  <si>
    <t>55251</t>
  </si>
  <si>
    <t>Kommunikatsiooni-,kultuuri-ja vaba aja sisustamise kulud</t>
  </si>
  <si>
    <t>55266</t>
  </si>
  <si>
    <t>Nõustamisteenus</t>
  </si>
  <si>
    <t>5539</t>
  </si>
  <si>
    <t>Muu erivarustus ja erimaterjalid(kemikaalid)</t>
  </si>
  <si>
    <t>5540</t>
  </si>
  <si>
    <t>Muud mitmesugused majanduskulud</t>
  </si>
  <si>
    <t>6011</t>
  </si>
  <si>
    <t>Käibemaksukulu</t>
  </si>
  <si>
    <t>6502</t>
  </si>
  <si>
    <t>Intressi- ja viivisekulud kapitaliliisingult</t>
  </si>
  <si>
    <t>1551</t>
  </si>
  <si>
    <t>Rajatiste ja hoonete soetamine ja renoveerimine</t>
  </si>
  <si>
    <t>1554</t>
  </si>
  <si>
    <t>Masinate ja seadmete, sh transpordivahendite soetamine ja renoveerimine</t>
  </si>
  <si>
    <t>1555</t>
  </si>
  <si>
    <t>taotlused, valemi viga rajatiste maj.kuludes</t>
  </si>
  <si>
    <t>lumesaan</t>
  </si>
  <si>
    <t>lumetõrjekulud</t>
  </si>
  <si>
    <t>Info- ja kommunikatsioonitehnoloogia seadmete soetamine ja renoveerimine</t>
  </si>
  <si>
    <t>2082</t>
  </si>
  <si>
    <t>Kapitaliliisingu maksed</t>
  </si>
  <si>
    <t>KULUD JA FINANTSEERIMISTEHINGUD KOKKU</t>
  </si>
  <si>
    <t xml:space="preserve">TULUD  KOKKU    </t>
  </si>
  <si>
    <t>Kaupade ja teenuste müük</t>
  </si>
  <si>
    <t>personali toiduraha</t>
  </si>
  <si>
    <t>töövihikute müük</t>
  </si>
  <si>
    <t>Toetused</t>
  </si>
  <si>
    <t>Kultuurkapital</t>
  </si>
  <si>
    <t>Kultuuriministeerium</t>
  </si>
  <si>
    <t>Maavalitsus</t>
  </si>
  <si>
    <t>muud residendid, sponsorid</t>
  </si>
  <si>
    <t xml:space="preserve">Haridus- ja Teadusministeerium </t>
  </si>
  <si>
    <t xml:space="preserve">                                           s.h. linn</t>
  </si>
  <si>
    <t xml:space="preserve">                                         kokku riik</t>
  </si>
  <si>
    <t>Linna pool lasteaia kohamaksuks  2000.-kr.</t>
  </si>
  <si>
    <t>Kooliõpilase kohamaks linna pool  565.-kr.</t>
  </si>
  <si>
    <t>linna pool lastea.kohamaks 127,82€</t>
  </si>
  <si>
    <t>kooli kohamaks linna pool  36,11 €</t>
  </si>
  <si>
    <t>kokku linna pool</t>
  </si>
  <si>
    <t xml:space="preserve">Viljandist koolis, 10.09.10 seisuga </t>
  </si>
  <si>
    <t>riigi poolt täpsustatakse</t>
  </si>
  <si>
    <t>hiljem täpsustatakse</t>
  </si>
  <si>
    <t>2011.a.-st laekunud,kuid kasutamata jääk</t>
  </si>
  <si>
    <t>Keskkonnainvesteeringute Keskus  KIK</t>
  </si>
  <si>
    <t>Muud tulud</t>
  </si>
  <si>
    <t>Käibemaksu tagastamine</t>
  </si>
  <si>
    <t>2010.a. kinnitatud eelarve(ilma sihtlaekumisteta ja ületoomisteta)</t>
  </si>
  <si>
    <t>2009.a.eel-arve täitmine</t>
  </si>
  <si>
    <t>Viljandimaa Omavalitsuste Liit</t>
  </si>
  <si>
    <t>32</t>
  </si>
  <si>
    <t>35</t>
  </si>
  <si>
    <t>38</t>
  </si>
  <si>
    <t>3220 1</t>
  </si>
  <si>
    <t>3220 2</t>
  </si>
  <si>
    <t>3220 3</t>
  </si>
  <si>
    <t>3220 4</t>
  </si>
  <si>
    <t>3220 9</t>
  </si>
  <si>
    <t>3220 5</t>
  </si>
  <si>
    <t>3220 6</t>
  </si>
  <si>
    <t xml:space="preserve">Vanemate poolt kaetav osa õppekuludes </t>
  </si>
  <si>
    <t>lasteaedade toiduraha</t>
  </si>
  <si>
    <t>kaotatud õpikud, raamatud,teenused,kursused</t>
  </si>
  <si>
    <t>haridusasutuste ruumide üüritulu, kommunaalteenused</t>
  </si>
  <si>
    <t>3888 1</t>
  </si>
  <si>
    <t>Kokku</t>
  </si>
  <si>
    <t>3500 02</t>
  </si>
  <si>
    <t>3500 00</t>
  </si>
  <si>
    <t>3500 03</t>
  </si>
  <si>
    <t>3500 8</t>
  </si>
  <si>
    <t xml:space="preserve">muud tulud haridusalasest tegevusest,maagümn. kunstiringitasu </t>
  </si>
  <si>
    <t>4134</t>
  </si>
  <si>
    <t>Õppetoetused (koolipiim)</t>
  </si>
  <si>
    <t>Materiaalse ja immateriaalse vara soetamine ja renoveerimine</t>
  </si>
  <si>
    <t>Muud eraldised</t>
  </si>
  <si>
    <t>155</t>
  </si>
  <si>
    <t>Finantseerimistehingud</t>
  </si>
  <si>
    <t>Personalikulud</t>
  </si>
  <si>
    <t>50</t>
  </si>
  <si>
    <t>Majandamiskulud</t>
  </si>
  <si>
    <t>55</t>
  </si>
  <si>
    <t>41, 45</t>
  </si>
  <si>
    <t>Muud kulud</t>
  </si>
  <si>
    <t>60,65</t>
  </si>
  <si>
    <t>Laste arv eelarve aluseks</t>
  </si>
  <si>
    <t>õpilaste arv eelarve aluseks</t>
  </si>
  <si>
    <t>SA Archimedes</t>
  </si>
  <si>
    <t xml:space="preserve">SA Archimedes ületulnud kasutamata jääk LA Midrimaa </t>
  </si>
  <si>
    <t xml:space="preserve">2011.a. kulueelarve kontrollarv </t>
  </si>
  <si>
    <t>Kaitseministeerium</t>
  </si>
  <si>
    <t>Tiigrihüpe SA</t>
  </si>
  <si>
    <t>3500 99</t>
  </si>
  <si>
    <t>Eesti Rahvuskultuuri Fond SA</t>
  </si>
  <si>
    <t>kaotatud õpikud, raamatud</t>
  </si>
  <si>
    <t>SA Innove Elukestva Õppe Arendamise SA-Valuoja PK</t>
  </si>
  <si>
    <t>Õppelaenud</t>
  </si>
  <si>
    <t>Omavalitsuste Liit</t>
  </si>
  <si>
    <t xml:space="preserve">laste arv koolis kokku </t>
  </si>
  <si>
    <t>laste arv lasteaias kokku</t>
  </si>
  <si>
    <t>Viljandist lasteaias</t>
  </si>
  <si>
    <t>4502</t>
  </si>
  <si>
    <t>Finantseerimine Helile kõik kokku</t>
  </si>
  <si>
    <t>s.h.õpetajatele</t>
  </si>
  <si>
    <t>Investeeringud</t>
  </si>
  <si>
    <t>lasteaiaõpet.koolitus</t>
  </si>
  <si>
    <t>koolilõuna</t>
  </si>
  <si>
    <t>26</t>
  </si>
  <si>
    <t>Teenuste eest Lasteabikeskusele</t>
  </si>
  <si>
    <t>Lapsehoiuteenus</t>
  </si>
  <si>
    <t>Õpilaste sõidusoodustused</t>
  </si>
  <si>
    <t>1-9 kl.õpilaste toitlustamine</t>
  </si>
  <si>
    <t>Kooliminekutoetus</t>
  </si>
  <si>
    <t>Parimate koolilõpetajate tunnustamine</t>
  </si>
  <si>
    <t xml:space="preserve">             </t>
  </si>
  <si>
    <t>Strassburgist laekub loodetavasti 5752€</t>
  </si>
  <si>
    <t>Viljandi Linna Kultuuri-ja spordipreemiad</t>
  </si>
  <si>
    <t>Viljandi Linna Teatripreemia</t>
  </si>
  <si>
    <t>Viljandi Linna Aastapreemia</t>
  </si>
  <si>
    <t>Viljandi Linna Elutöö preemia</t>
  </si>
  <si>
    <t>Viljandi Linna Aasta Noore preemia</t>
  </si>
  <si>
    <t>Loomestipendiumid</t>
  </si>
  <si>
    <t>Reklaam,trükised</t>
  </si>
  <si>
    <t>Eesti Vabariigi aastapäev</t>
  </si>
  <si>
    <t>Võidupüha/jaanipäev,</t>
  </si>
  <si>
    <t>Hansapäevad Viljandis</t>
  </si>
  <si>
    <t>Kultuuri reserv</t>
  </si>
  <si>
    <t>Jõuluüritused</t>
  </si>
  <si>
    <t>Muusikaüritused</t>
  </si>
  <si>
    <t>Koolid kokku  2012.a. eelarve projekt</t>
  </si>
  <si>
    <t>Hansapäevade spordiprogramm</t>
  </si>
  <si>
    <t>55110</t>
  </si>
  <si>
    <t>Lumetõrje kulud</t>
  </si>
  <si>
    <t>Rahvaspordiüritused</t>
  </si>
  <si>
    <t>Noorsportlaste tervisekontroll</t>
  </si>
  <si>
    <t>Spordistipendiumid</t>
  </si>
  <si>
    <t>Lasteturvakodu kulud</t>
  </si>
  <si>
    <t>Sünnitoetused</t>
  </si>
  <si>
    <t>2011..eelarve projekt eurodes</t>
  </si>
  <si>
    <t>muudatus</t>
  </si>
  <si>
    <t>Pensionärid üle 65 tasuta sõit linnaliinidel</t>
  </si>
  <si>
    <t>tegelik kulu kroonides</t>
  </si>
  <si>
    <t>tegelik kulu eurodes</t>
  </si>
  <si>
    <t>Hooldajatoetus</t>
  </si>
  <si>
    <t>Puuetega laste hooldajatoetus</t>
  </si>
  <si>
    <t>Kadunukeste vedu, matused</t>
  </si>
  <si>
    <t>Sündmused, tähtpäevad</t>
  </si>
  <si>
    <t>Sotsiaaltöötajate päev</t>
  </si>
  <si>
    <t>Eakate päev</t>
  </si>
  <si>
    <t>Kolimistoetus sundüürnikele</t>
  </si>
  <si>
    <t>eelarve kontrollarv</t>
  </si>
  <si>
    <t>summa, mille võrra kontrollarvu ületatakse</t>
  </si>
  <si>
    <t>Tugiisikuteenus</t>
  </si>
  <si>
    <t>Eakate päevatuba Maksimarketis</t>
  </si>
  <si>
    <t>3221 4</t>
  </si>
  <si>
    <t>rikutud raamatud, viivised</t>
  </si>
  <si>
    <t>3221 3</t>
  </si>
  <si>
    <t>tasulised teenused</t>
  </si>
  <si>
    <t>3221 6</t>
  </si>
  <si>
    <t xml:space="preserve"> ruumide üür</t>
  </si>
  <si>
    <t>3221 5</t>
  </si>
  <si>
    <t>3221 2</t>
  </si>
  <si>
    <t>piletitulu</t>
  </si>
  <si>
    <t>3221 1</t>
  </si>
  <si>
    <t>ringitasu</t>
  </si>
  <si>
    <t>kommunaalteenused</t>
  </si>
  <si>
    <t>KIK</t>
  </si>
  <si>
    <t>Eesti Koolispordi Liit</t>
  </si>
  <si>
    <t>Eesti Olümpiakomitee</t>
  </si>
  <si>
    <t>klubidelt noorsoospordiks</t>
  </si>
  <si>
    <t>muud residendid, eraisik, sponsorid</t>
  </si>
  <si>
    <t>Eesti Noorsootöökeskus-Har.-ja Teadusministeerium</t>
  </si>
  <si>
    <t>3221 9</t>
  </si>
  <si>
    <t>muud tulud kultuurialasest tegevusest</t>
  </si>
  <si>
    <t>3221 7</t>
  </si>
  <si>
    <t>laagrid, lastevanemate osamaks</t>
  </si>
  <si>
    <t>3221 0</t>
  </si>
  <si>
    <t>Veetorni annetused</t>
  </si>
  <si>
    <t>ruumide üür</t>
  </si>
  <si>
    <t>3222 4</t>
  </si>
  <si>
    <t>3224 4</t>
  </si>
  <si>
    <t>Inkeri toit</t>
  </si>
  <si>
    <t>3224 5</t>
  </si>
  <si>
    <t>Supiköök</t>
  </si>
  <si>
    <t>3224 6</t>
  </si>
  <si>
    <t>Inkeri teenused</t>
  </si>
  <si>
    <t>muud mitteresidendid</t>
  </si>
  <si>
    <t>3222 3</t>
  </si>
  <si>
    <t>kommunaalteenused spordikuplilt</t>
  </si>
  <si>
    <t>Eestimaa spordiliit Jõud</t>
  </si>
  <si>
    <r>
      <t>Toetused</t>
    </r>
    <r>
      <rPr>
        <b/>
        <sz val="10"/>
        <color indexed="10"/>
        <rFont val="Arial"/>
        <family val="2"/>
      </rPr>
      <t>(2010 ilma ületulnud jäägita)</t>
    </r>
  </si>
  <si>
    <t>kontrollarvu kontroll</t>
  </si>
  <si>
    <t>Hüvitised (koondamine)</t>
  </si>
  <si>
    <t>36,11*17*12=7366,44</t>
  </si>
  <si>
    <t>127,82*24*12=36812,16</t>
  </si>
  <si>
    <t>õppekulud</t>
  </si>
  <si>
    <t>Õppeotstarbeline inventar LTT</t>
  </si>
  <si>
    <r>
      <t>5002</t>
    </r>
    <r>
      <rPr>
        <b/>
        <sz val="8"/>
        <rFont val="Arial"/>
        <family val="2"/>
        <charset val="186"/>
      </rPr>
      <t>(50020-50023)</t>
    </r>
  </si>
  <si>
    <r>
      <t>5063</t>
    </r>
    <r>
      <rPr>
        <b/>
        <sz val="8"/>
        <rFont val="Arial"/>
        <family val="2"/>
        <charset val="186"/>
      </rPr>
      <t>(50630-50631)</t>
    </r>
  </si>
  <si>
    <r>
      <t>5064</t>
    </r>
    <r>
      <rPr>
        <b/>
        <sz val="8"/>
        <rFont val="Arial"/>
        <family val="2"/>
        <charset val="186"/>
      </rPr>
      <t>(50640-50641)</t>
    </r>
  </si>
  <si>
    <r>
      <t>5500</t>
    </r>
    <r>
      <rPr>
        <b/>
        <sz val="8"/>
        <rFont val="Arial"/>
        <family val="2"/>
        <charset val="186"/>
      </rPr>
      <t>(55000-55009)</t>
    </r>
  </si>
  <si>
    <r>
      <t>5503</t>
    </r>
    <r>
      <rPr>
        <b/>
        <sz val="8"/>
        <rFont val="Arial"/>
        <family val="2"/>
        <charset val="186"/>
      </rPr>
      <t>(550301-550302)</t>
    </r>
  </si>
  <si>
    <r>
      <t>5504</t>
    </r>
    <r>
      <rPr>
        <b/>
        <sz val="8"/>
        <rFont val="Arial"/>
        <family val="2"/>
        <charset val="186"/>
      </rPr>
      <t>(55041-55043)</t>
    </r>
  </si>
  <si>
    <r>
      <t>5511</t>
    </r>
    <r>
      <rPr>
        <b/>
        <sz val="8"/>
        <rFont val="Arial"/>
        <family val="2"/>
        <charset val="186"/>
      </rPr>
      <t>(55111-55119)</t>
    </r>
  </si>
  <si>
    <r>
      <t>5512</t>
    </r>
    <r>
      <rPr>
        <b/>
        <sz val="8"/>
        <rFont val="Arial"/>
        <family val="2"/>
        <charset val="186"/>
      </rPr>
      <t>(55124-55129)</t>
    </r>
  </si>
  <si>
    <r>
      <t>5513</t>
    </r>
    <r>
      <rPr>
        <b/>
        <sz val="8"/>
        <rFont val="Arial"/>
        <family val="2"/>
        <charset val="186"/>
      </rPr>
      <t>(55131-55136)</t>
    </r>
  </si>
  <si>
    <r>
      <t>5514</t>
    </r>
    <r>
      <rPr>
        <b/>
        <sz val="8"/>
        <rFont val="Arial"/>
        <family val="2"/>
        <charset val="186"/>
      </rPr>
      <t>(55141-55146)</t>
    </r>
  </si>
  <si>
    <r>
      <t>5515</t>
    </r>
    <r>
      <rPr>
        <b/>
        <sz val="8"/>
        <rFont val="Arial"/>
        <family val="2"/>
        <charset val="186"/>
      </rPr>
      <t>(55151-55159)</t>
    </r>
  </si>
  <si>
    <r>
      <t>5522</t>
    </r>
    <r>
      <rPr>
        <b/>
        <sz val="8"/>
        <rFont val="Arial"/>
        <family val="2"/>
        <charset val="186"/>
      </rPr>
      <t>(55221-55223)</t>
    </r>
  </si>
  <si>
    <r>
      <t>5524</t>
    </r>
    <r>
      <rPr>
        <b/>
        <sz val="8"/>
        <rFont val="Arial"/>
        <family val="2"/>
        <charset val="186"/>
      </rPr>
      <t>(55241-55245)</t>
    </r>
  </si>
  <si>
    <t>s.h.lisa-taotlused</t>
  </si>
  <si>
    <t>2010.a.-st laekunud,kuid kasutamata jääk</t>
  </si>
  <si>
    <t>taotlus lumetõrje kuludeks</t>
  </si>
  <si>
    <t>elamust rem.tööline- palk+maksud</t>
  </si>
  <si>
    <t>muud taotlused</t>
  </si>
  <si>
    <t>tuludes vähendamine seoses toiduraha soodustusega</t>
  </si>
  <si>
    <t>2011.a.eelarve projekt</t>
  </si>
  <si>
    <t>KULUD MAJANDUSLIKU SISU JÄRGI</t>
  </si>
  <si>
    <t>4500</t>
  </si>
  <si>
    <t>Sihtotstarbelised eraldised jooksvateks kuludeks</t>
  </si>
  <si>
    <r>
      <t>5002</t>
    </r>
    <r>
      <rPr>
        <b/>
        <sz val="8"/>
        <rFont val="Arial"/>
        <family val="2"/>
      </rPr>
      <t>(50020-50023)</t>
    </r>
  </si>
  <si>
    <t>Töötajate töötasu</t>
  </si>
  <si>
    <t>50020</t>
  </si>
  <si>
    <t>Õpetajate töötasu üldhariduskoolides(hariduse tasandusfondist)</t>
  </si>
  <si>
    <t>50021</t>
  </si>
  <si>
    <t>Töötajate töötasu v.a õpetajad</t>
  </si>
  <si>
    <t>50022</t>
  </si>
  <si>
    <t>Hüvised (koondamine)</t>
  </si>
  <si>
    <t>50023</t>
  </si>
  <si>
    <t>Muud töötasudena käsitletavad toetused</t>
  </si>
  <si>
    <t>5005</t>
  </si>
  <si>
    <t>Töövõtulepingu alusel füüsilistele isikutele makstav tasu</t>
  </si>
  <si>
    <t>5051</t>
  </si>
  <si>
    <t>5053</t>
  </si>
  <si>
    <t>Erisoodustuse sõidukulud</t>
  </si>
  <si>
    <t>5061</t>
  </si>
  <si>
    <t>Sotsiaalmaks erisoodustustelt</t>
  </si>
  <si>
    <t>5062</t>
  </si>
  <si>
    <t>Tulumaks erisoodustustelt</t>
  </si>
  <si>
    <r>
      <t>5063</t>
    </r>
    <r>
      <rPr>
        <b/>
        <sz val="8"/>
        <rFont val="Arial"/>
        <family val="2"/>
      </rPr>
      <t>(50630-50631)</t>
    </r>
  </si>
  <si>
    <t>Sotsiaalmaksu kulu, v.a erisoodustustelt ja erijuhtudel</t>
  </si>
  <si>
    <t>50630</t>
  </si>
  <si>
    <t>Õpetajate sotsiaalmaks(hariduse tasandusfondist)</t>
  </si>
  <si>
    <t>50631</t>
  </si>
  <si>
    <t>Töötajate v.a. õpetajad sotsiaalmaks</t>
  </si>
  <si>
    <r>
      <t>5064</t>
    </r>
    <r>
      <rPr>
        <b/>
        <sz val="8"/>
        <rFont val="Arial"/>
        <family val="2"/>
      </rPr>
      <t>(50640-50641)</t>
    </r>
  </si>
  <si>
    <t>Töötuskindlustusmakse kulu</t>
  </si>
  <si>
    <t>50640</t>
  </si>
  <si>
    <t xml:space="preserve">Õpetajate töötuskindlustus(hariduse tasandusfondist) </t>
  </si>
  <si>
    <t>50641</t>
  </si>
  <si>
    <t>Töötajate v.a. õpetajate töötuskindlustusmakse</t>
  </si>
  <si>
    <r>
      <t>5500</t>
    </r>
    <r>
      <rPr>
        <b/>
        <sz val="8"/>
        <rFont val="Arial"/>
        <family val="2"/>
      </rPr>
      <t>(55000-55009)</t>
    </r>
  </si>
  <si>
    <t>Administreerimiskulud</t>
  </si>
  <si>
    <t>55000</t>
  </si>
  <si>
    <t>Bürookulud</t>
  </si>
  <si>
    <t>55001</t>
  </si>
  <si>
    <t>Raamatud, ajalehed, ajakirjad, muud trükised</t>
  </si>
  <si>
    <t>55002</t>
  </si>
  <si>
    <t>Paljundus- ja printimiskulud</t>
  </si>
  <si>
    <t>55003</t>
  </si>
  <si>
    <t>Sidekulud</t>
  </si>
  <si>
    <t>55004</t>
  </si>
  <si>
    <t>Postikulud</t>
  </si>
  <si>
    <t>55005</t>
  </si>
  <si>
    <t>Esindus ja vastuvõtukulud</t>
  </si>
  <si>
    <t>55006</t>
  </si>
  <si>
    <t>Kingitused ja auhinnad kolmandatele isikutele</t>
  </si>
  <si>
    <t>55008</t>
  </si>
  <si>
    <t>Kulud info- ja Rp teenustele k.a. ajalehekuulutused</t>
  </si>
  <si>
    <t>55009</t>
  </si>
  <si>
    <t>Muud admisnistreerimisekulud</t>
  </si>
  <si>
    <r>
      <t>5503</t>
    </r>
    <r>
      <rPr>
        <b/>
        <sz val="8"/>
        <rFont val="Arial"/>
        <family val="2"/>
      </rPr>
      <t>(550301-550302)</t>
    </r>
  </si>
  <si>
    <t>Lähetuskulud</t>
  </si>
  <si>
    <t>550301</t>
  </si>
  <si>
    <t>Kodumaised lähetused</t>
  </si>
  <si>
    <t>550302</t>
  </si>
  <si>
    <t>Välismaised lähetused</t>
  </si>
  <si>
    <r>
      <t>5504</t>
    </r>
    <r>
      <rPr>
        <b/>
        <sz val="8"/>
        <rFont val="Arial"/>
        <family val="2"/>
      </rPr>
      <t>(55041-55043)</t>
    </r>
  </si>
  <si>
    <t>Koolituskulud oma töötajatele</t>
  </si>
  <si>
    <t>55041</t>
  </si>
  <si>
    <t>Koolituskulud</t>
  </si>
  <si>
    <t>55042</t>
  </si>
  <si>
    <t>Koolituskulud tasandusfondist</t>
  </si>
  <si>
    <t>55043</t>
  </si>
  <si>
    <t>Koolituslähetused</t>
  </si>
  <si>
    <r>
      <t>5511</t>
    </r>
    <r>
      <rPr>
        <b/>
        <sz val="8"/>
        <rFont val="Arial"/>
        <family val="2"/>
      </rPr>
      <t>(55111-55119)</t>
    </r>
  </si>
  <si>
    <t>Kinnistute, hoonete ja ruumide majandamiskulud</t>
  </si>
  <si>
    <t>55111</t>
  </si>
  <si>
    <t>Kulud küttele</t>
  </si>
  <si>
    <t>55112</t>
  </si>
  <si>
    <t xml:space="preserve">KOKKU  KULTUUR  2012.a. eelarve projekt </t>
  </si>
  <si>
    <t xml:space="preserve">Kultuuriüritused.      2012.a. eelarve projekt </t>
  </si>
  <si>
    <t>laekumised eraisikutelt hooldusravi katteks</t>
  </si>
  <si>
    <t>3224</t>
  </si>
  <si>
    <t>Spordiüritused           2012.a. eelarve projekt</t>
  </si>
  <si>
    <t xml:space="preserve">Kokku  SOTSIAAL  2012.a. eelarve projekt </t>
  </si>
  <si>
    <t xml:space="preserve">Kokku  SPORT     2012.a. eelarve projekt </t>
  </si>
  <si>
    <t>2010. eel-arve täitmine</t>
  </si>
  <si>
    <t>2011. a kinnitatud eelarve    (sihtlaeku-misteta ja ületoomis-teta)</t>
  </si>
  <si>
    <t>asutuse nimetus</t>
  </si>
  <si>
    <t>jrk.nr.</t>
  </si>
  <si>
    <t>ringitundide, pikapäeva-rühma tundide arv koolis</t>
  </si>
  <si>
    <t>ameti-koha suurus</t>
  </si>
  <si>
    <t>lisa-tasu</t>
  </si>
  <si>
    <t>Kokku kinnitatud palk</t>
  </si>
  <si>
    <t>valem</t>
  </si>
  <si>
    <t>Kokku kuu</t>
  </si>
  <si>
    <t>* lisada vajalik arv ridu</t>
  </si>
  <si>
    <t>(asutuse nimetus)</t>
  </si>
  <si>
    <t>Jrk. nr</t>
  </si>
  <si>
    <t>ametijärk</t>
  </si>
  <si>
    <t>palga-määr</t>
  </si>
  <si>
    <t>Töötasu Kokku</t>
  </si>
  <si>
    <t>õpetaja</t>
  </si>
  <si>
    <t>pedagoog</t>
  </si>
  <si>
    <t>summa</t>
  </si>
  <si>
    <t>* tabeli täitmisel palun näide kustutada</t>
  </si>
  <si>
    <t>ALLASUTUSE NIMETUS:</t>
  </si>
  <si>
    <t>1. Investeeringuprojekti nimetus:</t>
  </si>
  <si>
    <t>2. Seos arengukavaga (näidata peatükk, punkt, lk vm)</t>
  </si>
  <si>
    <t>5. Investeeringu alustamise aasta:</t>
  </si>
  <si>
    <t>6. Investeeringu lõpetamise aasta:</t>
  </si>
  <si>
    <t>7. Investeeringuprojekti kogumaksumus:</t>
  </si>
  <si>
    <t>EUR</t>
  </si>
  <si>
    <t>8. Välisrahastusest planeeritud kokku:</t>
  </si>
  <si>
    <t xml:space="preserve">    Rahastaja:</t>
  </si>
  <si>
    <t>9. Omafinantseering kokku:</t>
  </si>
  <si>
    <t xml:space="preserve">     põhivara soetamine (so kapitaliseeriv osa):</t>
  </si>
  <si>
    <t xml:space="preserve">     tegevuskulud:</t>
  </si>
  <si>
    <t>19. Investeeringuprojekti eesmärk, põhjendus, miks ja milleks seda vaja on:</t>
  </si>
  <si>
    <t xml:space="preserve">kas leping on sõlmitud, kes on peatöövõtja. Välisrahastusega projekti korral märkida, kas välisrahastuse positiivne otsus on olemas)  </t>
  </si>
  <si>
    <t xml:space="preserve">Lasteaed:  </t>
  </si>
  <si>
    <t>Õppemaks alampalgast</t>
  </si>
  <si>
    <t>Klassi aste</t>
  </si>
  <si>
    <t>Õpilaste arv</t>
  </si>
  <si>
    <t>Klassikompl. arv</t>
  </si>
  <si>
    <t>s.h.õpilasi koduõppel</t>
  </si>
  <si>
    <t>Õpilaste arv õhtuõppes</t>
  </si>
  <si>
    <t>Õpilaste arv kaugõppes</t>
  </si>
  <si>
    <t>Rühmade, huviringide arv</t>
  </si>
  <si>
    <t>Alampalk</t>
  </si>
  <si>
    <t>Rühmade arv kokku</t>
  </si>
  <si>
    <t>I</t>
  </si>
  <si>
    <t>Muusikakool</t>
  </si>
  <si>
    <t>Laste arv kokku</t>
  </si>
  <si>
    <t>II</t>
  </si>
  <si>
    <t>Muusikakooli eelkool</t>
  </si>
  <si>
    <t xml:space="preserve">                        sh.  Viljandist</t>
  </si>
  <si>
    <t>III</t>
  </si>
  <si>
    <t>IV</t>
  </si>
  <si>
    <t>Huvikool</t>
  </si>
  <si>
    <t xml:space="preserve">                                          noorema ja keskmise rühma lapsi</t>
  </si>
  <si>
    <t>V</t>
  </si>
  <si>
    <t xml:space="preserve">                                          eelkoolilapsi</t>
  </si>
  <si>
    <t>VI</t>
  </si>
  <si>
    <t>Spordikool</t>
  </si>
  <si>
    <t xml:space="preserve">                                          osalise ajaga lapsi</t>
  </si>
  <si>
    <t>VII</t>
  </si>
  <si>
    <t xml:space="preserve">                                          erirühmalapsi</t>
  </si>
  <si>
    <t>VIII</t>
  </si>
  <si>
    <t xml:space="preserve">                                   s.h. erirühma lapsed, kelle elukoht ei ole Viljandi linn </t>
  </si>
  <si>
    <t>IX</t>
  </si>
  <si>
    <t>Kunstikool</t>
  </si>
  <si>
    <t>perekonnast 3 või enam last lasteaias</t>
  </si>
  <si>
    <t>perekonnast 2 last lasteaias, neist teine laps, v.a. LA Männimäe sõimerühmas</t>
  </si>
  <si>
    <t xml:space="preserve">Kokku </t>
  </si>
  <si>
    <t>s.h.pikapäevarühmas</t>
  </si>
  <si>
    <t>perekonnast 2 last lasteaias, neist teine laps LA Männimäe sõimerühmas</t>
  </si>
  <si>
    <t>eriklassid</t>
  </si>
  <si>
    <t>abiklassid/kerge puue -  Kaare Kool</t>
  </si>
  <si>
    <t>toimetulekutoetust saavate perede lapsi lasteaias</t>
  </si>
  <si>
    <t xml:space="preserve">Õppekulu arvestus </t>
  </si>
  <si>
    <t>toimetulekuklassid - Kaare Kool</t>
  </si>
  <si>
    <t>Õppekulu maksmise vabastus</t>
  </si>
  <si>
    <t>1.Viljandi linnas alaliselt elavale lapsele,kes on toimetulekutoetust saavast perest,</t>
  </si>
  <si>
    <t>toimetulekutoetuse saamisele järgneval kuul</t>
  </si>
  <si>
    <t xml:space="preserve">2.Viljandi linna lapsed ühest perest 3 või enam last lasteaias </t>
  </si>
  <si>
    <t>arvestatakse toidupäevade päevade arv 165</t>
  </si>
  <si>
    <t>Kõik kokku</t>
  </si>
  <si>
    <t>Lisa 28</t>
  </si>
  <si>
    <t>VASTUTAVA ALLASUTUSE või AMETI NIMETUS:</t>
  </si>
  <si>
    <t>Meede või programm, kust rahastust planeeritakse, finantseerija nimi:</t>
  </si>
  <si>
    <t>Projekti, tegevuse nimetus, kirjeldus:</t>
  </si>
  <si>
    <t>Projekti, tegevuse algus:</t>
  </si>
  <si>
    <t>Projekti, tegevuse lõpp:</t>
  </si>
  <si>
    <t>Projekti kogumaksumus</t>
  </si>
  <si>
    <t>Välisrahastusest laekub kokku:</t>
  </si>
  <si>
    <t>Omafinantseering kokku:</t>
  </si>
  <si>
    <t>Lisainfo, märkused:</t>
  </si>
  <si>
    <t>Lepingu sõlminud linna asutus, organ:</t>
  </si>
  <si>
    <t>Finantseerimistehingu sisu:</t>
  </si>
  <si>
    <t>Linna asutuste omavahelised tehingud</t>
  </si>
  <si>
    <t>Asutus:</t>
  </si>
  <si>
    <t>Teenus, mille eest arve esitatakse</t>
  </si>
  <si>
    <t>Tulusumma aastas</t>
  </si>
  <si>
    <t>Kulusumma aastas</t>
  </si>
  <si>
    <t>KOKKU:</t>
  </si>
  <si>
    <t>Lisainfo ja põhjendused:</t>
  </si>
  <si>
    <t>Rmp jääkväärtus</t>
  </si>
  <si>
    <t>Planeeritav müügihind</t>
  </si>
  <si>
    <t>Müügi põhjus</t>
  </si>
  <si>
    <t>Lisainfo</t>
  </si>
  <si>
    <t>KU208</t>
  </si>
  <si>
    <t>Turism kodulehekülg</t>
  </si>
  <si>
    <t>KU209</t>
  </si>
  <si>
    <t>Turism foto-video ja muud kulud</t>
  </si>
  <si>
    <t>KU210</t>
  </si>
  <si>
    <t>Turism - Linnatund</t>
  </si>
  <si>
    <t>KU211</t>
  </si>
  <si>
    <t>Turism - Viljandi Teataja</t>
  </si>
  <si>
    <t>KU212</t>
  </si>
  <si>
    <t>Turism suhted sõpruslinnadega</t>
  </si>
  <si>
    <t>KU213</t>
  </si>
  <si>
    <t>Turism rahvusvahelised Hansapäevad</t>
  </si>
  <si>
    <t>KU214</t>
  </si>
  <si>
    <t>Turism giidi-tuur</t>
  </si>
  <si>
    <t>KU215</t>
  </si>
  <si>
    <t>KU216</t>
  </si>
  <si>
    <t>KU217</t>
  </si>
  <si>
    <t>Turism BNS uudisteportaal</t>
  </si>
  <si>
    <t>KU218</t>
  </si>
  <si>
    <t xml:space="preserve">Turism UBC </t>
  </si>
  <si>
    <t>KU219</t>
  </si>
  <si>
    <t>Turism Mardilaat, TourEst</t>
  </si>
  <si>
    <t>KU220</t>
  </si>
  <si>
    <t>Turism sümboolika, trükised</t>
  </si>
  <si>
    <t>KU240</t>
  </si>
  <si>
    <t>Piletimajandus</t>
  </si>
  <si>
    <t>KU225</t>
  </si>
  <si>
    <t xml:space="preserve">Linnaplaneeringud </t>
  </si>
  <si>
    <t>KU161</t>
  </si>
  <si>
    <t>Mõõdistamine</t>
  </si>
  <si>
    <t>KU171</t>
  </si>
  <si>
    <t>Teede hooldus leping</t>
  </si>
  <si>
    <t>KU172</t>
  </si>
  <si>
    <t>Teede remont reserv</t>
  </si>
  <si>
    <t>KU174</t>
  </si>
  <si>
    <t>Teede remont aukude lappimine</t>
  </si>
  <si>
    <t>KU175</t>
  </si>
  <si>
    <t>KU176</t>
  </si>
  <si>
    <t>KU201</t>
  </si>
  <si>
    <t>Liikluskorraldus lepingud</t>
  </si>
  <si>
    <t>KU203</t>
  </si>
  <si>
    <t>Liikluskorraldus muud kulud</t>
  </si>
  <si>
    <t>KU238</t>
  </si>
  <si>
    <t>Linna vara haldus - adminkulu</t>
  </si>
  <si>
    <t>KU241</t>
  </si>
  <si>
    <t xml:space="preserve">Ettenägemata tööd </t>
  </si>
  <si>
    <t>KU242</t>
  </si>
  <si>
    <t>KU249</t>
  </si>
  <si>
    <t>Elektripaigaldiste kontrollmõõtmised</t>
  </si>
  <si>
    <t>KU254</t>
  </si>
  <si>
    <t>Avalikud WC'd</t>
  </si>
  <si>
    <t>KU257</t>
  </si>
  <si>
    <t>Jäätmehoolduse korraldamine</t>
  </si>
  <si>
    <t>KU261</t>
  </si>
  <si>
    <t>Kevadine ja sügisene prügivedu</t>
  </si>
  <si>
    <t>KU264</t>
  </si>
  <si>
    <t>Tuletõrjehüdrantide hooldus</t>
  </si>
  <si>
    <t>KU265</t>
  </si>
  <si>
    <t>Sadevete kanalisatsiooni hooldus</t>
  </si>
  <si>
    <t>KU270</t>
  </si>
  <si>
    <t>Parkide hooldus ja haljastus</t>
  </si>
  <si>
    <t>KU271</t>
  </si>
  <si>
    <t>KU272</t>
  </si>
  <si>
    <t>KU274</t>
  </si>
  <si>
    <t>Järvejooksu võitja plaat</t>
  </si>
  <si>
    <t>KU275</t>
  </si>
  <si>
    <t>Puude mahavõtmine/istutamine</t>
  </si>
  <si>
    <t>KU278</t>
  </si>
  <si>
    <t>Pargipinkide ost ja paigaldus</t>
  </si>
  <si>
    <t>KU279</t>
  </si>
  <si>
    <t>Puude ja hekkide kujunduslõikus</t>
  </si>
  <si>
    <t>KU282</t>
  </si>
  <si>
    <t>Ujumiskohtade niitmine</t>
  </si>
  <si>
    <t>KU289</t>
  </si>
  <si>
    <t>Pärimusmuusikafestivali täiendav jäätmemajandus</t>
  </si>
  <si>
    <t>KU293</t>
  </si>
  <si>
    <t>KU294</t>
  </si>
  <si>
    <t>Linna üüri- ja rendipindade kaasfinantseerimine</t>
  </si>
  <si>
    <t>KU304</t>
  </si>
  <si>
    <t>Purskkaevude hooldus</t>
  </si>
  <si>
    <t>KU308</t>
  </si>
  <si>
    <t>Tänavavalgustus korrashoid</t>
  </si>
  <si>
    <t>KU316</t>
  </si>
  <si>
    <t>Kalmistute hooldamine</t>
  </si>
  <si>
    <t>KU317</t>
  </si>
  <si>
    <t>Kalmistute register</t>
  </si>
  <si>
    <t>KU321</t>
  </si>
  <si>
    <t>Lemmikloomade varjupaik</t>
  </si>
  <si>
    <t>KU309</t>
  </si>
  <si>
    <t>E - adminkulud</t>
  </si>
  <si>
    <t>KU310</t>
  </si>
  <si>
    <t>KU311</t>
  </si>
  <si>
    <t>E - kinnistute, hoonete kulud linna kanda</t>
  </si>
  <si>
    <t>KU326</t>
  </si>
  <si>
    <t>KU336</t>
  </si>
  <si>
    <t>Laste mänguväljakud</t>
  </si>
  <si>
    <t>Suvised õppepäevad</t>
  </si>
  <si>
    <t>Isikliku sõiduauto kasutamise kulud</t>
  </si>
  <si>
    <t>Viljandi Lasteaed Krõll</t>
  </si>
  <si>
    <t>Lasteaedade toiduraha</t>
  </si>
  <si>
    <t>Kommunikatsiooni-, kultuuri- ja vaba aja sisustamise kulud</t>
  </si>
  <si>
    <t>Muu erivarustus ja erimaterjalid (kemikaalid)</t>
  </si>
  <si>
    <t>Muudatusettepaneku põhjendus</t>
  </si>
  <si>
    <t>Muudatus-ettepanek        (+ või - summa)</t>
  </si>
  <si>
    <t>12 kuu koosseisu töötasufond kokku</t>
  </si>
  <si>
    <t>haridus (pedag. töötajatel)</t>
  </si>
  <si>
    <t>Linna teine munitsipaal-asutus, millele esitatakse arve või mis esitab arve</t>
  </si>
  <si>
    <t>kinnita-tud kuu töötasu</t>
  </si>
  <si>
    <t>kuu töötasu-määr 1,0 kohale</t>
  </si>
  <si>
    <t>ametikoha nimetus,   koolides pedagoogi ametijärk</t>
  </si>
  <si>
    <t>Märkused, sh lisatasu kohta</t>
  </si>
  <si>
    <t>sotsiaalmaks</t>
  </si>
  <si>
    <t>töötuskindlustusmaks</t>
  </si>
  <si>
    <r>
      <t>Õppekulu tasumise soodustus</t>
    </r>
    <r>
      <rPr>
        <b/>
        <sz val="10"/>
        <color indexed="10"/>
        <rFont val="Times New Roman"/>
        <family val="1"/>
        <charset val="186"/>
      </rPr>
      <t xml:space="preserve"> 50% </t>
    </r>
    <r>
      <rPr>
        <b/>
        <sz val="10"/>
        <rFont val="Times New Roman"/>
        <family val="1"/>
        <charset val="186"/>
      </rPr>
      <t xml:space="preserve">                                                                                  </t>
    </r>
  </si>
  <si>
    <t>laste arvust kokku:         sõimelapsi</t>
  </si>
  <si>
    <t xml:space="preserve">Toidupäeva arvestus </t>
  </si>
  <si>
    <t>Üksikaine õppijad</t>
  </si>
  <si>
    <t>Kool:</t>
  </si>
  <si>
    <t xml:space="preserve">Huvikool: </t>
  </si>
  <si>
    <t>tavaklassid:</t>
  </si>
  <si>
    <t>tasandusklassid - Paalalinna Kool</t>
  </si>
  <si>
    <t>s.h.õpil.arv mitte Viljandist</t>
  </si>
  <si>
    <t xml:space="preserve">                                hommikusöök</t>
  </si>
  <si>
    <t xml:space="preserve">                                lõunasöök</t>
  </si>
  <si>
    <t xml:space="preserve">                                õhtueine</t>
  </si>
  <si>
    <t>Söögikorra</t>
  </si>
  <si>
    <t xml:space="preserve"> maksumus:</t>
  </si>
  <si>
    <t>Sööjate</t>
  </si>
  <si>
    <t>arv:</t>
  </si>
  <si>
    <t>Kokku toiduraha arvestuslik tulu aastas</t>
  </si>
  <si>
    <t>p.s.ekstern-õpe</t>
  </si>
  <si>
    <t>3. Investeeringuobjekti asukoht:</t>
  </si>
  <si>
    <r>
      <t xml:space="preserve">4. Investeeringu liik: </t>
    </r>
    <r>
      <rPr>
        <i/>
        <sz val="10"/>
        <rFont val="Times New Roman"/>
        <family val="1"/>
        <charset val="186"/>
      </rPr>
      <t>kas uusehitus - rekonstrueerimine - renoveerimine - soetus</t>
    </r>
  </si>
  <si>
    <r>
      <t xml:space="preserve">20. Investeeringuprojekti kirjeldus: </t>
    </r>
    <r>
      <rPr>
        <sz val="8"/>
        <rFont val="Times New Roman"/>
        <family val="1"/>
        <charset val="186"/>
      </rPr>
      <t>(mis aastal milliseid töid tehakse koos orienteeruva maksumusega, kas riigihange on korraldatud,</t>
    </r>
  </si>
  <si>
    <r>
      <t xml:space="preserve">22. Millised tegevuskulud kaasnevad investeeringu valmimisel </t>
    </r>
    <r>
      <rPr>
        <sz val="8"/>
        <rFont val="Times New Roman"/>
        <family val="1"/>
        <charset val="186"/>
      </rPr>
      <t>(majandusliku sisu järgi, eurodes aasta kohta):</t>
    </r>
  </si>
  <si>
    <t>Lisa 24</t>
  </si>
  <si>
    <t>Lisa 23</t>
  </si>
  <si>
    <t>Lisa 25</t>
  </si>
  <si>
    <t>Lisa 26</t>
  </si>
  <si>
    <t>Lepingu sõlmimise kuu:</t>
  </si>
  <si>
    <t>Liisingu, rendi vms periood kuudes:</t>
  </si>
  <si>
    <t>Eeldatav intressi-määr:</t>
  </si>
  <si>
    <t>Eeldatav kogumaksumus (ilma intressita) kokku:</t>
  </si>
  <si>
    <t>Lisa 34</t>
  </si>
  <si>
    <t>Viljandi Lasteaed Karlsson</t>
  </si>
  <si>
    <t>Viljandi Lasteaed Midrimaa</t>
  </si>
  <si>
    <t>1.        Viljandi Lasteaed Krõlli eelarve projekt</t>
  </si>
  <si>
    <t>2.        Viljandi Lasteaed Karlssoni eelarve projekt</t>
  </si>
  <si>
    <t>3.        Viljandi Lasteaed Midrimaa eelarve projekt</t>
  </si>
  <si>
    <t>4.        Viljandi Lasteaed Männimäe eelarve projekt</t>
  </si>
  <si>
    <t>5.        Viljandi Lasteaed Mängupesa eelarve projekt</t>
  </si>
  <si>
    <t>6.        Viljandi Lasteaed Mesimummi eelarve projekt</t>
  </si>
  <si>
    <t>7.        Viljandi Jakobsoni Kooli eelarve projekt</t>
  </si>
  <si>
    <t>8.        Viljandi Kaare Kooli eelarve projekt</t>
  </si>
  <si>
    <t>9.        Viljandi Kesklinna Kooli eelarve projekt</t>
  </si>
  <si>
    <t>10.    Viljandi Paalalinna Kooli eelarve projekt</t>
  </si>
  <si>
    <t>11.    Viljandi Täiskasvanute Gümnaasiumi eelarve projekt</t>
  </si>
  <si>
    <t>12.    Viljandi Spordikooli eelarve projekt</t>
  </si>
  <si>
    <t>13.    Viljandi Muusikakooli eelarve projekt</t>
  </si>
  <si>
    <t>14.    Viljandi Huvikooli eelarve projekt</t>
  </si>
  <si>
    <t>15.    Viljandi Kunstikooli eelarve projekt</t>
  </si>
  <si>
    <t>16.    Viljandi Spordikeskuse eelarve projekt</t>
  </si>
  <si>
    <t>18.    Viljandi Nukuteatri eelarve projekt</t>
  </si>
  <si>
    <t>19.    Viljandi Linnaraamatukogu eelarve projekt</t>
  </si>
  <si>
    <t>Viljandi Lasteaed Männimäe</t>
  </si>
  <si>
    <t>Viljandi Lasteaed Mängupesa</t>
  </si>
  <si>
    <t>Viljandi Lasteaed Mesimumm</t>
  </si>
  <si>
    <t>Viljandi Jakobsoni Kool</t>
  </si>
  <si>
    <t>Viljandi Kaare Kool</t>
  </si>
  <si>
    <t>Viljandi Kesklinna Kool</t>
  </si>
  <si>
    <t>Viljandi Paalalinna Kool</t>
  </si>
  <si>
    <t>Viljandi Täiskasvanute Gümnaasium</t>
  </si>
  <si>
    <t>Viljandi Spordikool</t>
  </si>
  <si>
    <t>Viljandi Muusikakool</t>
  </si>
  <si>
    <t>Viljandi Huvikool</t>
  </si>
  <si>
    <t>Viljandi Kunstikool</t>
  </si>
  <si>
    <t>Viljandi Spordikeskus</t>
  </si>
  <si>
    <t>Viljandi Nukuteater</t>
  </si>
  <si>
    <t>Viljandi Linnaraamatukogu</t>
  </si>
  <si>
    <t>Viljandi Päevakeskus</t>
  </si>
  <si>
    <t>Päevakeskuse Supiköögi tulu</t>
  </si>
  <si>
    <t>Päevakeskuse teenused</t>
  </si>
  <si>
    <t>Muud tulud kultuurialasest tegevusest</t>
  </si>
  <si>
    <t>Kommunaalteenused</t>
  </si>
  <si>
    <t>5052</t>
  </si>
  <si>
    <t>KU074</t>
  </si>
  <si>
    <t>4528</t>
  </si>
  <si>
    <t>Turism - MTÜ-le Viljandimaa Turism</t>
  </si>
  <si>
    <t>KU223</t>
  </si>
  <si>
    <t>Viljandi Rahvusvahelised Hansapäevad  2015</t>
  </si>
  <si>
    <t>Videovalve linnas</t>
  </si>
  <si>
    <t>4139</t>
  </si>
  <si>
    <t>KU306</t>
  </si>
  <si>
    <t>Tänavavalgustuse elekter</t>
  </si>
  <si>
    <t>KU267</t>
  </si>
  <si>
    <t>Lillede istutus, hooldus</t>
  </si>
  <si>
    <t>KU286</t>
  </si>
  <si>
    <t>Võsa raie ja niitmine</t>
  </si>
  <si>
    <t>KU250</t>
  </si>
  <si>
    <t>KU550</t>
  </si>
  <si>
    <t>KU552</t>
  </si>
  <si>
    <t>KU558</t>
  </si>
  <si>
    <t>KU560</t>
  </si>
  <si>
    <t>Vähekindlustatud perede laste koolitoit-sotsiaalameti haldusala</t>
  </si>
  <si>
    <t>KU563</t>
  </si>
  <si>
    <t>Kutseõppe stipendium</t>
  </si>
  <si>
    <t>KU564</t>
  </si>
  <si>
    <t>Nimelised stipendiumid</t>
  </si>
  <si>
    <t>KU565</t>
  </si>
  <si>
    <t>KU618</t>
  </si>
  <si>
    <t>Õppestipendiumid</t>
  </si>
  <si>
    <t>KU619</t>
  </si>
  <si>
    <t>Vähekindlustatud perede üliõpilaste toetus</t>
  </si>
  <si>
    <t>KU609</t>
  </si>
  <si>
    <t>Õpetajate päeva tähistamine</t>
  </si>
  <si>
    <t>KU625</t>
  </si>
  <si>
    <t>Hariduse reserv</t>
  </si>
  <si>
    <t>KU553</t>
  </si>
  <si>
    <t>KU554</t>
  </si>
  <si>
    <t>KU555</t>
  </si>
  <si>
    <t>KU556</t>
  </si>
  <si>
    <t>Lasteaiateenus eest tasumine</t>
  </si>
  <si>
    <t>KU557</t>
  </si>
  <si>
    <t>Kooliteenuse eest tasumine</t>
  </si>
  <si>
    <t>KU584</t>
  </si>
  <si>
    <t>A.Maramaa nim.matemaatikavõistlus</t>
  </si>
  <si>
    <t>KU604</t>
  </si>
  <si>
    <t>Täiskasvanute koolituse toetuseks</t>
  </si>
  <si>
    <t>KU607</t>
  </si>
  <si>
    <t>Hariduskonverents</t>
  </si>
  <si>
    <t>KU610</t>
  </si>
  <si>
    <t>Projekt "Koolide uksed lahti, aknad valgeks"</t>
  </si>
  <si>
    <t>KU613</t>
  </si>
  <si>
    <t>Nõustamisteenuse ostmine</t>
  </si>
  <si>
    <t>KU614</t>
  </si>
  <si>
    <t>Muud hariduskulud</t>
  </si>
  <si>
    <t>KU487</t>
  </si>
  <si>
    <t>KU488</t>
  </si>
  <si>
    <t>KU490</t>
  </si>
  <si>
    <t>KU491</t>
  </si>
  <si>
    <t>KU492</t>
  </si>
  <si>
    <t>KU493</t>
  </si>
  <si>
    <t>KU438</t>
  </si>
  <si>
    <t>KU439</t>
  </si>
  <si>
    <t>KU440</t>
  </si>
  <si>
    <t>KU442</t>
  </si>
  <si>
    <t>KU480</t>
  </si>
  <si>
    <t>KU481</t>
  </si>
  <si>
    <t>KU482</t>
  </si>
  <si>
    <t>KU486</t>
  </si>
  <si>
    <t>KU352</t>
  </si>
  <si>
    <t>KU374</t>
  </si>
  <si>
    <t>Paistu vallale Tervisekeskuse toetus</t>
  </si>
  <si>
    <t>KU399</t>
  </si>
  <si>
    <t>KU384</t>
  </si>
  <si>
    <t>KU408</t>
  </si>
  <si>
    <t>Linna esindavad võistkonnad</t>
  </si>
  <si>
    <t>KU376</t>
  </si>
  <si>
    <t>KU382</t>
  </si>
  <si>
    <t>Südamenädala üritused</t>
  </si>
  <si>
    <t>KU396</t>
  </si>
  <si>
    <t>KU413</t>
  </si>
  <si>
    <t xml:space="preserve">Spordivaldkonna reserv </t>
  </si>
  <si>
    <t>KU665</t>
  </si>
  <si>
    <t>KU669</t>
  </si>
  <si>
    <t>Tasuta sõit 4 ja enam lapsega peredele</t>
  </si>
  <si>
    <t>KU675</t>
  </si>
  <si>
    <t>Toimetulekutoetus</t>
  </si>
  <si>
    <t>KU639</t>
  </si>
  <si>
    <t>KU642</t>
  </si>
  <si>
    <t>KU643</t>
  </si>
  <si>
    <t>Hooldajatoetus maksud</t>
  </si>
  <si>
    <t>KU656</t>
  </si>
  <si>
    <t>KU680</t>
  </si>
  <si>
    <t>Toetused eraisikutele</t>
  </si>
  <si>
    <t>KU685</t>
  </si>
  <si>
    <t>Ravikindlustuseta isikute ravi - linnaarst - ravimid jms</t>
  </si>
  <si>
    <t>KU687</t>
  </si>
  <si>
    <t>KU689</t>
  </si>
  <si>
    <t>KU677</t>
  </si>
  <si>
    <t>KU678</t>
  </si>
  <si>
    <t>KU679</t>
  </si>
  <si>
    <t>KU691</t>
  </si>
  <si>
    <t>KU692</t>
  </si>
  <si>
    <t>KU694</t>
  </si>
  <si>
    <t>Sotsiaalvaldkonna reserv erakorraline</t>
  </si>
  <si>
    <t>KU726</t>
  </si>
  <si>
    <t>Elektriautode kindlustus</t>
  </si>
  <si>
    <t>KU725</t>
  </si>
  <si>
    <t>Muud sõidukite ülalpidamise kulud - elektriauto laadimine</t>
  </si>
  <si>
    <t>KU637</t>
  </si>
  <si>
    <t>Invatakso kulud arvetega</t>
  </si>
  <si>
    <t>KU651</t>
  </si>
  <si>
    <t>Tasuline hooldus</t>
  </si>
  <si>
    <t>KU653</t>
  </si>
  <si>
    <t>Tasuline hooldusravi</t>
  </si>
  <si>
    <t>KU657</t>
  </si>
  <si>
    <t>KU658</t>
  </si>
  <si>
    <t>KU660</t>
  </si>
  <si>
    <t>KU666</t>
  </si>
  <si>
    <t>KU667</t>
  </si>
  <si>
    <t>KU670</t>
  </si>
  <si>
    <t>KU676</t>
  </si>
  <si>
    <t>KU681</t>
  </si>
  <si>
    <t>Toetused arvetega</t>
  </si>
  <si>
    <t>KU693</t>
  </si>
  <si>
    <t>KU652</t>
  </si>
  <si>
    <t>Tasuline hooldus SA Viljandimaa Hoolekandekeskuses</t>
  </si>
  <si>
    <t>KU633</t>
  </si>
  <si>
    <t>KU671</t>
  </si>
  <si>
    <t>KU696</t>
  </si>
  <si>
    <t>KU697</t>
  </si>
  <si>
    <t>Projekt "Tööharjutus"</t>
  </si>
  <si>
    <t>KU719</t>
  </si>
  <si>
    <t>KU720</t>
  </si>
  <si>
    <t>SAKALA KESKUS - Kondase Keskus</t>
  </si>
  <si>
    <t>Eesnimi</t>
  </si>
  <si>
    <t>Perekonnanimi</t>
  </si>
  <si>
    <t>liselt rahandusametile</t>
  </si>
  <si>
    <t>32201</t>
  </si>
  <si>
    <t>32202</t>
  </si>
  <si>
    <t>32203</t>
  </si>
  <si>
    <t>32204</t>
  </si>
  <si>
    <t>32205</t>
  </si>
  <si>
    <t>32206</t>
  </si>
  <si>
    <t>32209</t>
  </si>
  <si>
    <t>350000</t>
  </si>
  <si>
    <t>350002</t>
  </si>
  <si>
    <t>350003</t>
  </si>
  <si>
    <t>350099</t>
  </si>
  <si>
    <t>38881</t>
  </si>
  <si>
    <t>413404</t>
  </si>
  <si>
    <t>50024</t>
  </si>
  <si>
    <t>32213</t>
  </si>
  <si>
    <t>32219</t>
  </si>
  <si>
    <t>32229</t>
  </si>
  <si>
    <t>413405</t>
  </si>
  <si>
    <t>32211</t>
  </si>
  <si>
    <t>32212</t>
  </si>
  <si>
    <t>32214</t>
  </si>
  <si>
    <t>32215</t>
  </si>
  <si>
    <t>32216</t>
  </si>
  <si>
    <t>32224</t>
  </si>
  <si>
    <t>55269</t>
  </si>
  <si>
    <t>32221</t>
  </si>
  <si>
    <t>32227</t>
  </si>
  <si>
    <t>50025</t>
  </si>
  <si>
    <t>50635</t>
  </si>
  <si>
    <t>50645</t>
  </si>
  <si>
    <t>Õppetoetused (koolipuuvili)</t>
  </si>
  <si>
    <t>32244</t>
  </si>
  <si>
    <t>32245</t>
  </si>
  <si>
    <t>32246</t>
  </si>
  <si>
    <t>17.    Sakala Keskuse noorsootöö eelarve projekt</t>
  </si>
  <si>
    <t>21.    Viljandi Päevakeskuse eelarve projekt</t>
  </si>
  <si>
    <t xml:space="preserve">töötasu </t>
  </si>
  <si>
    <t>lisatasu</t>
  </si>
  <si>
    <t>Selgitused, märkused</t>
  </si>
  <si>
    <t>Näide-Eesnimi</t>
  </si>
  <si>
    <t>Näide-Perekonnanimi</t>
  </si>
  <si>
    <t>ametikoha nimetus</t>
  </si>
  <si>
    <t>* Objektide nimekirja võib pikendada.</t>
  </si>
  <si>
    <t>22.    Viljandi Linnahoolduse eelarve projekt</t>
  </si>
  <si>
    <t>23.    Asutuste vaheliste tehingute eelarve projekt</t>
  </si>
  <si>
    <t>24.    Hallatava asutuse koosseis</t>
  </si>
  <si>
    <t>25.    Pedagoogide tarifikatsioon</t>
  </si>
  <si>
    <t>26.    Laste arv hallatavas asutuses</t>
  </si>
  <si>
    <t>27.    Hallatava asutuse investeeringute eelarve projekt</t>
  </si>
  <si>
    <t>28.    Välisrahastusega tegevuste eelarve projekt</t>
  </si>
  <si>
    <t>29.    Hallatavate asutuse liisingud, üürid, rendid</t>
  </si>
  <si>
    <t>Viljandi Linnahooldus</t>
  </si>
  <si>
    <t>SAKALA KESKUS - Vana Veetorn</t>
  </si>
  <si>
    <t>SAKALA KESKUS - Lauluväljak</t>
  </si>
  <si>
    <t>5059</t>
  </si>
  <si>
    <t>Toitlustamiskulud</t>
  </si>
  <si>
    <t>Muud erisoodustused</t>
  </si>
  <si>
    <t>5505</t>
  </si>
  <si>
    <t>Koolituskulud  hariduse toetusfondist</t>
  </si>
  <si>
    <t>eelarvetabelisse siit</t>
  </si>
  <si>
    <r>
      <rPr>
        <b/>
        <sz val="10"/>
        <rFont val="Times New Roman"/>
        <family val="1"/>
        <charset val="186"/>
      </rPr>
      <t>Lisa 27</t>
    </r>
    <r>
      <rPr>
        <sz val="10"/>
        <rFont val="Times New Roman"/>
        <family val="1"/>
        <charset val="186"/>
      </rPr>
      <t xml:space="preserve">, </t>
    </r>
    <r>
      <rPr>
        <sz val="10"/>
        <color indexed="10"/>
        <rFont val="Times New Roman"/>
        <family val="1"/>
        <charset val="186"/>
      </rPr>
      <t>esitatakse elektrooni-</t>
    </r>
  </si>
  <si>
    <t>Kulud 2015.aastal:</t>
  </si>
  <si>
    <t>Tulud 2015.aastal:</t>
  </si>
  <si>
    <t>Lisa 29</t>
  </si>
  <si>
    <t>Rea nimetus</t>
  </si>
  <si>
    <t>Põhitegevuse kulud</t>
  </si>
  <si>
    <t>Haridus- ja kultuuriameti juhataja</t>
  </si>
  <si>
    <t>4139-Preemiad ja stipendiumid (va haridusalased stipendiumid)</t>
  </si>
  <si>
    <t>4500-Antud sihtfinantseerimine tegevuskuludeks</t>
  </si>
  <si>
    <t>Viljandimaa Singel MTÜ</t>
  </si>
  <si>
    <t>5005-Ajutiste lepinguliste töötajate töötasu</t>
  </si>
  <si>
    <t xml:space="preserve">5059-Esindus ja vastuvõtukulud </t>
  </si>
  <si>
    <t>Kultuuri reserv erisoodustus</t>
  </si>
  <si>
    <t>Reklaam,trükised erisoodustus</t>
  </si>
  <si>
    <t>5061-Sotsiaalmaks erisoodustustelt</t>
  </si>
  <si>
    <t>Kultuuri reserv erisoodustuse sm</t>
  </si>
  <si>
    <t>Reklaam,trükised erisoodustuse sm</t>
  </si>
  <si>
    <t>5062-Tulumaks erisoodustustelt</t>
  </si>
  <si>
    <t>Kultuuri reserv erisoodustuse tm</t>
  </si>
  <si>
    <t>Reklaam,trükised erisoodustuse tm</t>
  </si>
  <si>
    <t>5500-Administreerimiskulud</t>
  </si>
  <si>
    <t>Tähtpäevad</t>
  </si>
  <si>
    <t>5525-Kommunikatsiooni-, kultuuri- ja vaba aja sisustamise kulud</t>
  </si>
  <si>
    <t>Põhitegevuse kulud Kokku</t>
  </si>
  <si>
    <t>Põhitegevuse tulud</t>
  </si>
  <si>
    <t>3221-Tulud kultuuri- ja kunstialasest tegevusest</t>
  </si>
  <si>
    <t>TU056</t>
  </si>
  <si>
    <t>Rahvusvahelised Hansapäevad 2015 tulud teenuste müügist</t>
  </si>
  <si>
    <t>3222-Tulud spordi- ja puhkealasest tegevusest</t>
  </si>
  <si>
    <t xml:space="preserve">3500-Saadud tegevuskulude sihtfinantseerimine </t>
  </si>
  <si>
    <t>Rahvusvahelised Hansapäevad 2015 tulud sponsoritelt</t>
  </si>
  <si>
    <t>TU176</t>
  </si>
  <si>
    <t>Sihtfinantseerimine muudelt residentidelt, eraisikutelt, sponsoritelt</t>
  </si>
  <si>
    <t>TU206</t>
  </si>
  <si>
    <t>Haridus- ja Teadusministeeriumilt projektidele</t>
  </si>
  <si>
    <t>Eesti Noorsootöö Keskuselt projektidele</t>
  </si>
  <si>
    <t>Kultuurkapitalilt projektidele</t>
  </si>
  <si>
    <t>Majandusameti juhataja</t>
  </si>
  <si>
    <t>Põhitegevuse tulud Kokku</t>
  </si>
  <si>
    <t>Tegevus-suund</t>
  </si>
  <si>
    <t xml:space="preserve">4130-Peretoetused </t>
  </si>
  <si>
    <t>4134-Õppetoetused</t>
  </si>
  <si>
    <t>Nõustamisteenuse ostmine lepinguline tasu</t>
  </si>
  <si>
    <t>Õpetajate päeva tähistamine erisoodustus</t>
  </si>
  <si>
    <t>5063-Sotsiaalmaks töötasudelt ja toetustelt</t>
  </si>
  <si>
    <t>Nõustamisteenuse ostmine sotsiaalmaks</t>
  </si>
  <si>
    <t>5064-Töötuskindlustusmakse</t>
  </si>
  <si>
    <t>Nõustamisteenuse ostmine töötuskindlustus</t>
  </si>
  <si>
    <t>5503-Lähetuskulud (v.a.koolituslähetus)</t>
  </si>
  <si>
    <t>5504-Koolituskulud (s.h.koolituslähetus)</t>
  </si>
  <si>
    <t>5511-Kinnistute, hoonete ja ruumide majandamiskulud</t>
  </si>
  <si>
    <t xml:space="preserve">5514-Info- ja kommunikatsioonitehnoloogia kulud </t>
  </si>
  <si>
    <t>5521-Toiduained ja toitlustusteenused</t>
  </si>
  <si>
    <t>5524-Õppevahendite ja koolituse kulud</t>
  </si>
  <si>
    <t>5526-Sotsiaalteenused</t>
  </si>
  <si>
    <t>KU732</t>
  </si>
  <si>
    <t xml:space="preserve">Projekt "Koolirahu" </t>
  </si>
  <si>
    <t>Sotsiaalameti juhataja</t>
  </si>
  <si>
    <t>KU727</t>
  </si>
  <si>
    <t>3220-Tulud haridusalasest tegevusest</t>
  </si>
  <si>
    <t>TU019</t>
  </si>
  <si>
    <t>Alusharidusteenus teistele omavalitsustele</t>
  </si>
  <si>
    <t>TU020</t>
  </si>
  <si>
    <t>Haridusteenus teistele omavalitsustele</t>
  </si>
  <si>
    <t>TU064</t>
  </si>
  <si>
    <t>Kunstikooli teenus teistele omavalitsustele</t>
  </si>
  <si>
    <t>TU070</t>
  </si>
  <si>
    <t>Muusikakooli teenus teistele omavalitsustele</t>
  </si>
  <si>
    <t>TU079</t>
  </si>
  <si>
    <t>Huvikooli teenus teistele KOV-idele</t>
  </si>
  <si>
    <t>TU080</t>
  </si>
  <si>
    <t>Spordikooli teenus teistele KOV-idele</t>
  </si>
  <si>
    <t>3232-Tulud muudelt majandusaladelt</t>
  </si>
  <si>
    <t>Maavalitsuselt projektidele</t>
  </si>
  <si>
    <t>TU179</t>
  </si>
  <si>
    <t xml:space="preserve">Tegevuseks välismaalt </t>
  </si>
  <si>
    <t>TU181</t>
  </si>
  <si>
    <t>TU211</t>
  </si>
  <si>
    <t>Põllumajandusministeeriumilt koolipiim</t>
  </si>
  <si>
    <t>TU21P</t>
  </si>
  <si>
    <t>Põllumajandusministeeriumilt koolipuuvili</t>
  </si>
  <si>
    <t xml:space="preserve">3520-Riigieelarvest kohaliku omavalituse eelarve tasandusfondi </t>
  </si>
  <si>
    <t>TU202</t>
  </si>
  <si>
    <t>Haridustoetus</t>
  </si>
  <si>
    <t>Viljandi Jäähall SA</t>
  </si>
  <si>
    <t>KU377</t>
  </si>
  <si>
    <t>Saavutussportlaste tunnustamine</t>
  </si>
  <si>
    <t>5512-Rajatiste majandamiskulud</t>
  </si>
  <si>
    <t>5515-Inventari majandamiskulud</t>
  </si>
  <si>
    <t>5522-Meditsiinikulud ja hügieenikulud</t>
  </si>
  <si>
    <t>KU672</t>
  </si>
  <si>
    <t>Vajaduspõhine peretoetus</t>
  </si>
  <si>
    <t>4131-Toimetulekutoetus ja täiendavad sotsiaaltoetused</t>
  </si>
  <si>
    <t>4133-Toetused puudega inimestele ja nende hooldajatele</t>
  </si>
  <si>
    <t>4137-Erijuhtudel riigi poolt makstav sotsiaalmaks</t>
  </si>
  <si>
    <t xml:space="preserve">4138-Muud sotsiaalabitoetused </t>
  </si>
  <si>
    <t>KU629</t>
  </si>
  <si>
    <t>Päevakeskus Vinger MTÜ</t>
  </si>
  <si>
    <t>Viljandimaa Naiste Varjupaik MTÜ</t>
  </si>
  <si>
    <t>5001-Avaliku teenistuse ametnike töötasu</t>
  </si>
  <si>
    <t>Vajaduspõhise peretoetuse väljamaksmise korraldamine töötasu</t>
  </si>
  <si>
    <t>Toetusfondist - Sotsiaalteenuste korraldamise kulud töötasu</t>
  </si>
  <si>
    <t>Toetusfondist - Sotsiaalteenuste korraldamise kulud - töötasu</t>
  </si>
  <si>
    <t>Lepinguline töötasu - tugiisikuteenus</t>
  </si>
  <si>
    <t>Lepinguline töötasu - lapsehoiuteenus puuetega lastele</t>
  </si>
  <si>
    <t>Ravikondlustuseta isikute ravi - linnaarst töövõtuleping</t>
  </si>
  <si>
    <t>Sotsiaalmaks tugiisikuteenus</t>
  </si>
  <si>
    <t>Sotsiaalmaks lapsehoiuteenus puuetega lastele</t>
  </si>
  <si>
    <t>Vajaduspõhise peretoetuse väljamaksmise korraldamine sotsiaalmaks</t>
  </si>
  <si>
    <t>Toetusfondist - Sotsiaalteenuste korraldamise kulud - sotsiaalmaks</t>
  </si>
  <si>
    <t>Sotsiaalmaks - linnaarst töövõtuleping</t>
  </si>
  <si>
    <t>Töötuskindlustusmaks  tugiisikuteenus</t>
  </si>
  <si>
    <t>Töötuskindlustusmaks lapsehoiuteenus puuetega lastele</t>
  </si>
  <si>
    <t>Vajaduspõhise peretoetuse väljamaksmise korraldamine töötuskindl</t>
  </si>
  <si>
    <t>Toetusfondist - Sotsiaalteenuste korraldamise kulud - töötuskindlustusmaks</t>
  </si>
  <si>
    <t>Töötuskindlustusmakse - linnaarst töövõtuleping</t>
  </si>
  <si>
    <t>Toetusfondist - Sotsiaalteenuste korraldamise kulud</t>
  </si>
  <si>
    <t>5513-Sõidukite majandamiskulud</t>
  </si>
  <si>
    <t>Elektriautode hoolduskulud</t>
  </si>
  <si>
    <t>KU661</t>
  </si>
  <si>
    <t>Kogukonnas elamise teenus</t>
  </si>
  <si>
    <t>Maavalitsuselt puuetega laste lapsehoiuteenuseks kulud</t>
  </si>
  <si>
    <t>Sotsiaalvaldkonna projektide kaasfiantseerimine</t>
  </si>
  <si>
    <t>KU730</t>
  </si>
  <si>
    <t>Tööalase nõustamisteenuse ostmine sots.ametile</t>
  </si>
  <si>
    <t>KU731</t>
  </si>
  <si>
    <t>Tööalane koolitus sotsiaalameti töötajatele (kogu kollektiiv)</t>
  </si>
  <si>
    <t>KU733</t>
  </si>
  <si>
    <t>Kurtide tõlketeenus</t>
  </si>
  <si>
    <t>KU734</t>
  </si>
  <si>
    <t>Projekt "Medi häirenupp"</t>
  </si>
  <si>
    <t>6014-Riigilõivud</t>
  </si>
  <si>
    <t>KU686</t>
  </si>
  <si>
    <t>Riigilõivud, sotsiaalameti teenused</t>
  </si>
  <si>
    <t>3224-Tulud sotsiaalabialasest tegevusest</t>
  </si>
  <si>
    <t>TU081</t>
  </si>
  <si>
    <t>Laekumine hooldusravi katteks, pensioni 90%</t>
  </si>
  <si>
    <t>TU082</t>
  </si>
  <si>
    <t>Sotsiaalameti muud tulud</t>
  </si>
  <si>
    <t>TU119</t>
  </si>
  <si>
    <t>Bussikaartide jagamine</t>
  </si>
  <si>
    <t>Maavalitsuselt puuetega laste lapsehoiuteenuseks</t>
  </si>
  <si>
    <t>TU213</t>
  </si>
  <si>
    <t>TU220</t>
  </si>
  <si>
    <t>TU222</t>
  </si>
  <si>
    <t>Eesti Töötukassalt projektidele</t>
  </si>
  <si>
    <t>Sotsiaalteenuste korraldamise toetus</t>
  </si>
  <si>
    <t>Peretoetuste väljamaksmise korraldamise toetus</t>
  </si>
  <si>
    <t>Saun Kaalu tn 9</t>
  </si>
  <si>
    <t>5002-Töötajate töötasu</t>
  </si>
  <si>
    <t>5540-Mitmesugused majanduskulud</t>
  </si>
  <si>
    <t>3202-Muud riigilõivud F-J</t>
  </si>
  <si>
    <t>TU012</t>
  </si>
  <si>
    <t>Riigilõiv ehituslubade eest</t>
  </si>
  <si>
    <t>3203-Muud riigilõivud K-L</t>
  </si>
  <si>
    <t>TU013</t>
  </si>
  <si>
    <t>Riigilõiv kasutuslubade eest</t>
  </si>
  <si>
    <t>TU014</t>
  </si>
  <si>
    <t>Riigilõiv kirjaliku nõusoleku eest</t>
  </si>
  <si>
    <t>3225-Elamu- ja kommunaaltegevuse tulud</t>
  </si>
  <si>
    <t>TU101</t>
  </si>
  <si>
    <t>E - üür eluruumidelt KVI</t>
  </si>
  <si>
    <t>TU102</t>
  </si>
  <si>
    <t>E - üür sotsiaalkorteritelt ja KÜ Riia 38</t>
  </si>
  <si>
    <t>TU103</t>
  </si>
  <si>
    <t>E - kommunaalmaksete laekumine</t>
  </si>
  <si>
    <t>TU105</t>
  </si>
  <si>
    <t>E - haldustasu</t>
  </si>
  <si>
    <t>3229-Tulud üldvalitsemisest</t>
  </si>
  <si>
    <t>TU107</t>
  </si>
  <si>
    <t>E - jaanuari üürilaekumine Elamult</t>
  </si>
  <si>
    <t>3233 Üüritulud toodetud materiaalsetelt ja im</t>
  </si>
  <si>
    <t>TU126</t>
  </si>
  <si>
    <t>E - üür äriruumidelt KVI</t>
  </si>
  <si>
    <t>TU127</t>
  </si>
  <si>
    <t>E - üür linna hoonetelt</t>
  </si>
  <si>
    <t>TU128</t>
  </si>
  <si>
    <t>muud tulud mitteeluruumidelt</t>
  </si>
  <si>
    <t>3237-Õiguste müük</t>
  </si>
  <si>
    <t>TU130</t>
  </si>
  <si>
    <t>Hoonestusõigus lepingute järgi</t>
  </si>
  <si>
    <t>TU131</t>
  </si>
  <si>
    <t>Hoonestus eramajad ja Kösti kvartal</t>
  </si>
  <si>
    <t>TU132</t>
  </si>
  <si>
    <t>Jakobsoni 75A  Leola Kinnisvara</t>
  </si>
  <si>
    <t>TU133</t>
  </si>
  <si>
    <t>Karja 2 Vikerkardin</t>
  </si>
  <si>
    <t>TU134</t>
  </si>
  <si>
    <t>TU135</t>
  </si>
  <si>
    <t>TU136</t>
  </si>
  <si>
    <t>Tartu 102 AS Järvejaam</t>
  </si>
  <si>
    <t>TU137</t>
  </si>
  <si>
    <t>Tallinna 7 Centrum</t>
  </si>
  <si>
    <t>TU140</t>
  </si>
  <si>
    <t>TU149</t>
  </si>
  <si>
    <t>TU151</t>
  </si>
  <si>
    <t>TU152</t>
  </si>
  <si>
    <t>TU161</t>
  </si>
  <si>
    <t>Maa kasutamisõiguse tasu</t>
  </si>
  <si>
    <t>TU163</t>
  </si>
  <si>
    <t>Maasoojuspumba kollektori talumise tasu</t>
  </si>
  <si>
    <t>KU268</t>
  </si>
  <si>
    <t>Maastikukaitseala kaitsekorralduslike tööde  elluviimine KIK</t>
  </si>
  <si>
    <t>Haljastute hooldamise muud kulud</t>
  </si>
  <si>
    <t>6013-Muud maksud</t>
  </si>
  <si>
    <t>KU259</t>
  </si>
  <si>
    <t>Saastetasu (prügila gaasipõleti)</t>
  </si>
  <si>
    <t>TU232</t>
  </si>
  <si>
    <t>TU309</t>
  </si>
  <si>
    <t>3825-Tulud loodusressursside kasutamisest</t>
  </si>
  <si>
    <t>TU275</t>
  </si>
  <si>
    <t>Vee erikasutuse tasu</t>
  </si>
  <si>
    <t>3882-Saastetasud ja keskkonnale tekitatud kahju hüvitis</t>
  </si>
  <si>
    <t>TU281</t>
  </si>
  <si>
    <t>Saastetasu jäätmete viimisel keskkonda</t>
  </si>
  <si>
    <t>5052-Muud erisoodustused</t>
  </si>
  <si>
    <t>Linna vara haldus - administreerimiskulu, sh maamaksuvabastuse rakendamine</t>
  </si>
  <si>
    <t>Kindlustusmaksed hooned, rajatised</t>
  </si>
  <si>
    <t>5516-Töömasinate ja seadmete majandamiskulud</t>
  </si>
  <si>
    <t>Kindlustusmaksed seadmed</t>
  </si>
  <si>
    <t>TU111</t>
  </si>
  <si>
    <t xml:space="preserve">Muud tulud </t>
  </si>
  <si>
    <t>TU113</t>
  </si>
  <si>
    <t>Enampakkumiste tasu</t>
  </si>
  <si>
    <t>TU117</t>
  </si>
  <si>
    <t>TU210</t>
  </si>
  <si>
    <t>3880-Trahvid ja muud varalised karistused</t>
  </si>
  <si>
    <t>TU277</t>
  </si>
  <si>
    <t>Trahvid</t>
  </si>
  <si>
    <t>TU278</t>
  </si>
  <si>
    <t>Viivistasud</t>
  </si>
  <si>
    <t>3888-Eespool nimetamata muud tulud</t>
  </si>
  <si>
    <t>TU279</t>
  </si>
  <si>
    <t>Muud laekumised</t>
  </si>
  <si>
    <t>Kahjutasud</t>
  </si>
  <si>
    <t>TU294</t>
  </si>
  <si>
    <t>TU295</t>
  </si>
  <si>
    <t>TU296</t>
  </si>
  <si>
    <t>TU298</t>
  </si>
  <si>
    <t>TU302</t>
  </si>
  <si>
    <t xml:space="preserve">Kindlustushüvitus </t>
  </si>
  <si>
    <t>Avalike suhete ja turismiameti juhataja</t>
  </si>
  <si>
    <t>4529-Muu mittesihtotstarbeline finantseerimine</t>
  </si>
  <si>
    <t xml:space="preserve">3045-Teede ja tänavate sulgemise maks </t>
  </si>
  <si>
    <t>TU005</t>
  </si>
  <si>
    <t>Teede ja tänavate sulgemise maks</t>
  </si>
  <si>
    <t>4528-Liikmemaksud</t>
  </si>
  <si>
    <t>5051-Õppelaenu kustutamine</t>
  </si>
  <si>
    <t>17.  Sakala Keskuse kultuuritöö eelarve projekt</t>
  </si>
  <si>
    <t>17.  Sakala Keskuse Vana Veetorni eelarve projekt</t>
  </si>
  <si>
    <t>17.  Sakala Keskuse Lauluväljaku eelarve projekt</t>
  </si>
  <si>
    <t>20.    Sakala Keskuse Kondase Keskuse eelarve projekt</t>
  </si>
  <si>
    <t>08107-Noorsootöö ja noortekeskused</t>
  </si>
  <si>
    <t xml:space="preserve">Mikromulk OÜ </t>
  </si>
  <si>
    <t>KU416</t>
  </si>
  <si>
    <t>KU422</t>
  </si>
  <si>
    <t>Noorte suverühmad</t>
  </si>
  <si>
    <t>KU423</t>
  </si>
  <si>
    <t>KU424</t>
  </si>
  <si>
    <t>KU425</t>
  </si>
  <si>
    <t>KU429</t>
  </si>
  <si>
    <t>Noorte nädal</t>
  </si>
  <si>
    <t>KU431</t>
  </si>
  <si>
    <t>Noorsootöö projektid</t>
  </si>
  <si>
    <t>KU433</t>
  </si>
  <si>
    <t>Asutuse koosseis  2016. a eelarves (koolides linna poolt finantseeritav  koosseis)</t>
  </si>
  <si>
    <t>Üldhariduskoolide direktorite, asetäitjate õppealal ja pedagoogilise personali töötasu arvestamise alused 2015/2016 õppeaastal</t>
  </si>
  <si>
    <t>Lasteaia õppekulu ja toiduraha arvestus 2016. a eelarvesse</t>
  </si>
  <si>
    <t>Õpilaste ja klasside arv koolides seisuga 10. september 2015. a</t>
  </si>
  <si>
    <t>Huvikoolide õpilaste arvud seisuga 10. september 2015. a</t>
  </si>
  <si>
    <t>Laste arv seisuga 10.09.15.a.</t>
  </si>
  <si>
    <t>Vanema poolt kaetava õppekulu suuruse kehtestamine Viljandi linna koolieelses lasteasutuses</t>
  </si>
  <si>
    <t>sõimerühm,lasteaia noorem, keskmine ja vanem rühm 12% alampalgast</t>
  </si>
  <si>
    <t>sõimerühm,lasteaia noorem, keskmine ja vanem rühm 13% alampalgast</t>
  </si>
  <si>
    <t xml:space="preserve">osaajaline koht 6%  </t>
  </si>
  <si>
    <t>suvelasteaia koht kõikidele 12% (juuni,juuli,august)</t>
  </si>
  <si>
    <t>ujulaga lasteaia (LA Männimäe) sõimerühma lapsele 12%</t>
  </si>
  <si>
    <t>Viljandi linna  lapsed ühest perest 2 last lasteaias,neist teisele lapsele 50% (kui õppekulu 12%)</t>
  </si>
  <si>
    <t>Viljandi linna  lapsed ühest perest 2 last lasteaias,neist teisele lapsele 50%  (kui õppekulu 13%)</t>
  </si>
  <si>
    <t>Kokku arvestuslik õppekulu laekumine aastas</t>
  </si>
  <si>
    <t>Arvestuslik ringitasude laekumine 2016. a</t>
  </si>
  <si>
    <t>Hallatava asutuse taotlus investeeringuteks 2016. aastal</t>
  </si>
  <si>
    <t>*täita juhul, kui 2016 planeeritakse tulusid või kulusid</t>
  </si>
  <si>
    <t>10. Kulud kokku 2015. aasta lõpuks (tehtud/tehtavad väljamaksed):</t>
  </si>
  <si>
    <t>11. Tulud kokku 2015.aasta lõpuks (laekunud/laekuvad summad):</t>
  </si>
  <si>
    <t>12. Kulud (planeeritavad väljamaksed) 2016.aastal:</t>
  </si>
  <si>
    <t>13. Tulud (planeeritavad laekumised) 2016.aastal:</t>
  </si>
  <si>
    <t>14. Kulud kokku 2017. ja järgnevatel aastatel:</t>
  </si>
  <si>
    <t>15. Tulud kokku 2017. ja järgnevatel aastatel:</t>
  </si>
  <si>
    <t xml:space="preserve">16. 2016. a tööde mahust moodustab:  </t>
  </si>
  <si>
    <t>17. 2016. a väljamaksed kulude eest (näidata kuu(d)):</t>
  </si>
  <si>
    <t>18. 2016. a välisrahastuse planeeritav laekumine (näidata kuu(d)):</t>
  </si>
  <si>
    <t>21. 2016.aasta tööde täpsem kirjeldus: (kirjeldada 2016. aasta tegevuskava kvartalite lõikes)</t>
  </si>
  <si>
    <t>*(v.a. investeeringud (need on lisas 27); täita juhul, kui 2016 on teada sihtrahastuse tulusid või kulusid)</t>
  </si>
  <si>
    <t>Välisrahastusega, sihtfinantseerimisega tegevused</t>
  </si>
  <si>
    <t>Kulud 2014.aasta lõpuks:</t>
  </si>
  <si>
    <t>Tulud 2014.aasta lõpuks:</t>
  </si>
  <si>
    <t>Kulud 2016.aastal:</t>
  </si>
  <si>
    <t>Tulud 2016.aastal:</t>
  </si>
  <si>
    <t>Kulud 2017. ja järgnevatel aastatel:</t>
  </si>
  <si>
    <t>Tulud 2017. ja järgnevatel aastatel:</t>
  </si>
  <si>
    <t>2016. a välisrahastuse planeeritav laekumine (näidata kuu(d)):</t>
  </si>
  <si>
    <t>2016. a väljamaksed kulude eest (näidata kuu(d)):</t>
  </si>
  <si>
    <t>Liisingud, rendid jm finantseerimistehingud, mis on plaanis sõlmida 2016. aastal</t>
  </si>
  <si>
    <t>2016. a investeeringuobjektide koondnimekiri</t>
  </si>
  <si>
    <t>Prioriteetsuse järjekorras, LV otsuse alusel</t>
  </si>
  <si>
    <t>Kogumaksumus</t>
  </si>
  <si>
    <t>Väljamaksed 2016</t>
  </si>
  <si>
    <t>sh linnaeelarvest</t>
  </si>
  <si>
    <t>Sihtraha laekumine 2016</t>
  </si>
  <si>
    <t>sh siht-rahastusest</t>
  </si>
  <si>
    <t>sh linna-eelarvest</t>
  </si>
  <si>
    <t>Kulud 2017. a</t>
  </si>
  <si>
    <t>Objekti nimetus</t>
  </si>
  <si>
    <t>Sihtraha eraldaja nimetus</t>
  </si>
  <si>
    <t>* Majandusamet esitab tabeli rahandusametile hiljemalt 7. oktoobril 2015.</t>
  </si>
  <si>
    <t>Linnavara müük 2016. a</t>
  </si>
  <si>
    <t>Objekt   (nimi, asukoht, lühikirjeldus)</t>
  </si>
  <si>
    <t>Kokku 2016 planeeritav müük:</t>
  </si>
  <si>
    <t>*Andmed esitada 2016. a müügi tõenäosuse järjekorras.</t>
  </si>
  <si>
    <t>SAKALA KESKUS - Kultuuritöö</t>
  </si>
  <si>
    <t>SAKALA KESKUS - Noorsootöö</t>
  </si>
  <si>
    <t>Tulude või kulude grupp</t>
  </si>
  <si>
    <t>Kontoklassi nimi</t>
  </si>
  <si>
    <t>Rea kood ja nimi</t>
  </si>
  <si>
    <t>Tunnus</t>
  </si>
  <si>
    <t>2014. a eelarve täitmine</t>
  </si>
  <si>
    <t>2015. a eelarve</t>
  </si>
  <si>
    <t>41-Sotsiaaltoetused ja preemiad</t>
  </si>
  <si>
    <t>41-Sotsiaaltoetused ja preemiad Kokku</t>
  </si>
  <si>
    <t>45-Muud toetused</t>
  </si>
  <si>
    <t>Liikmemaksud</t>
  </si>
  <si>
    <t>45-Muud toetused Kokku</t>
  </si>
  <si>
    <t>50-Tööjõukulud</t>
  </si>
  <si>
    <t>Õpetajate töötasu üldhariduskoolides (hariduse toetusfondist)</t>
  </si>
  <si>
    <t>Õpetajate töötasu üldhariduskoolides (hariduse toetusfondist) gümn osa</t>
  </si>
  <si>
    <t>Õpetajate töötasu üldhariduskoolides (hariduse toetusfondist) põhikooli osa</t>
  </si>
  <si>
    <t>Õpetajate lahkumishüvitised</t>
  </si>
  <si>
    <t>Juhtide töötasu (hariduse toetusfondist)</t>
  </si>
  <si>
    <t>50027</t>
  </si>
  <si>
    <t>Tugispetsialistide töötasu (hariduse toetusfondist)</t>
  </si>
  <si>
    <t>5002-Töötajate töötasu Kokku</t>
  </si>
  <si>
    <t>5005-Ajutiste lepinguliste töötajate töötasu Kokku</t>
  </si>
  <si>
    <t>5052-Toitlustamiskulud</t>
  </si>
  <si>
    <t>506 ja 505 - Erisoodustused Kokku</t>
  </si>
  <si>
    <t>Õpetajate sotsiaalmaks (hariduse toetusfondist)</t>
  </si>
  <si>
    <t xml:space="preserve">Õpetajate sotsiaalmaks (hariduse toetusfondist) gümn osa </t>
  </si>
  <si>
    <t>Õpetajate sotsiaalmaks (hariduse toetusfondist) põhikooli osa</t>
  </si>
  <si>
    <t>Juhtide sotsiaalmaks (hariduse toetusfondist)</t>
  </si>
  <si>
    <t>5063-Sotsiaalmaks töötasudelt ja toetustelt Kokku</t>
  </si>
  <si>
    <t xml:space="preserve">Õpetajate töötuskindlustus (hariduse toetusfondist) </t>
  </si>
  <si>
    <t>Õpetajate töötuskindlustus (hariduse toetusfondist) gümn osa</t>
  </si>
  <si>
    <t>Õpetajate töötuskindlustus (hariduse toetusfondist) põhikooli osa</t>
  </si>
  <si>
    <t>Juhtide töötuskindlustusmaks (hariduse toetusfondist)</t>
  </si>
  <si>
    <t>5064-Töötuskindlustusmakse Kokku</t>
  </si>
  <si>
    <t>50-Tööjõukulud Kokku</t>
  </si>
  <si>
    <t>55-Majandamiskulud</t>
  </si>
  <si>
    <t>Kulud info- ja PR teenustele k.a. ajalehekuulutused</t>
  </si>
  <si>
    <t>Muud administreerimiskulud</t>
  </si>
  <si>
    <t>5500-Administreerimiskulud Kokku</t>
  </si>
  <si>
    <t>5503-Lähetuskulud (v.a.koolituslähetus) Kokku</t>
  </si>
  <si>
    <t>5504-Koolituskulud (s.h.koolituslähetus) Kokku</t>
  </si>
  <si>
    <t>5505-Koolituskulud hariduse toetusfondist</t>
  </si>
  <si>
    <t>5511-Kinnistute, hoonete ja ruumide majandamiskulud Kokku</t>
  </si>
  <si>
    <t>55122</t>
  </si>
  <si>
    <t>55123</t>
  </si>
  <si>
    <t>5512-Rajatiste majandamiskulud Kokku</t>
  </si>
  <si>
    <t>55139</t>
  </si>
  <si>
    <t>5513-Sõidukite majandamiskulud Kokku</t>
  </si>
  <si>
    <t>5514-Info- ja kommunikatsioonitehnoloogia kulud Kokku</t>
  </si>
  <si>
    <t>55156</t>
  </si>
  <si>
    <t>Hooldustehnika</t>
  </si>
  <si>
    <t>5515-Inventari majandamiskulud Kokku</t>
  </si>
  <si>
    <t>Masinate ja seadm. ülalpidam.kulud, v.a. infotehn.</t>
  </si>
  <si>
    <t>Töökaitsevahendid, tööriietus jms</t>
  </si>
  <si>
    <t>55224</t>
  </si>
  <si>
    <t>Riskianalüüs</t>
  </si>
  <si>
    <t>5522-Meditsiinikulud ja hügieenikulud Kokku</t>
  </si>
  <si>
    <t>5523-Teavikute ja kunstiesemete kulud</t>
  </si>
  <si>
    <t>Kulud õpikutele toetusfondist</t>
  </si>
  <si>
    <t>Õppevahendid hariduse toetusfondist</t>
  </si>
  <si>
    <t>Õppevahendid hariduse toetusfondist gümn osa</t>
  </si>
  <si>
    <t>Õppevahendid hariduse toetusfondist põhikooli osa</t>
  </si>
  <si>
    <t>55247</t>
  </si>
  <si>
    <t>Tugispetsialisti teenused</t>
  </si>
  <si>
    <t>55248</t>
  </si>
  <si>
    <t>Koolitusteenused õppekava täitmiseks</t>
  </si>
  <si>
    <t>5524-Õppevahendite ja koolituse kulud Kokku</t>
  </si>
  <si>
    <t>Rahvusvahelised hansapäevad 2015 kulud</t>
  </si>
  <si>
    <t>5525-Kommunikatsiooni-, kultuuri- ja vaba aja sisustamise kulud Kokku</t>
  </si>
  <si>
    <t>Muud sotsiaalkulud</t>
  </si>
  <si>
    <t>5539-Muu erivarustus ja materjalid</t>
  </si>
  <si>
    <t>55-Majandamiskulud Kokku</t>
  </si>
  <si>
    <t>Investeerimistegevuse kulud</t>
  </si>
  <si>
    <t>65-Finantskulud</t>
  </si>
  <si>
    <t>6502-Intressi-, viivise- ja kohustistasu kulu kapitalirendilt</t>
  </si>
  <si>
    <t>65-Finantskulud Kokku</t>
  </si>
  <si>
    <t>Laenude tagasimaksmine</t>
  </si>
  <si>
    <t>20-Laenud, kapitaliliisingud, tagatisrahad</t>
  </si>
  <si>
    <t>2082-Kapitalirendikohustused</t>
  </si>
  <si>
    <t>2586</t>
  </si>
  <si>
    <t>20-Laenud, kapitaliliisingud, tagatisrahad Kokku</t>
  </si>
  <si>
    <t>32-Kaupade ja teenuste müük</t>
  </si>
  <si>
    <t xml:space="preserve">Töövihikute müük </t>
  </si>
  <si>
    <t>Kaotatud õpikud; teenused; kursused</t>
  </si>
  <si>
    <t>muud tulud haridusalasest tegevusest, üritused, teenused</t>
  </si>
  <si>
    <t>Ringitasu</t>
  </si>
  <si>
    <t>Meenete müük Veetornis ja muuseumis</t>
  </si>
  <si>
    <t>Piletitulu</t>
  </si>
  <si>
    <t>Tasulised teenused</t>
  </si>
  <si>
    <t>Rikutud raamatud, viivised</t>
  </si>
  <si>
    <t>Ruumide üüritulu, kommunaalteenused</t>
  </si>
  <si>
    <t>Laagrid, osalustasu</t>
  </si>
  <si>
    <t>3232</t>
  </si>
  <si>
    <t>Tulud muudelt majandusaladelt</t>
  </si>
  <si>
    <t>32-Kaupade ja teenuste müük Kokku</t>
  </si>
  <si>
    <t>35-Saadud toetused</t>
  </si>
  <si>
    <t>Sihtfin Spordikoolile spordiühingutelt</t>
  </si>
  <si>
    <t>Kultuuriministeerium Raamatukogu tegevustoetus + teavikud</t>
  </si>
  <si>
    <t>Kultuuriministeeriumilt projektidele</t>
  </si>
  <si>
    <t xml:space="preserve"> Innove SA</t>
  </si>
  <si>
    <t>Hariduse Infotehnoloogia SA</t>
  </si>
  <si>
    <t>Muudelt mitteresidentidelt</t>
  </si>
  <si>
    <t xml:space="preserve">SA Archimedes </t>
  </si>
  <si>
    <t>USA saatkond Linnaraamatukogule</t>
  </si>
  <si>
    <t>35-Saadud toetused Kokku</t>
  </si>
  <si>
    <t>38-Muud tulud</t>
  </si>
  <si>
    <t>38885</t>
  </si>
  <si>
    <t>38-Muud tulud Kokku</t>
  </si>
  <si>
    <t>2016. a eelarve projekt kokku</t>
  </si>
  <si>
    <t>2016. a eelarve projekt</t>
  </si>
  <si>
    <t>2016. a kontroll-number</t>
  </si>
  <si>
    <t>Peab võrduma koosseisutabelis tooduga</t>
  </si>
  <si>
    <t>Tegevusala kood ja nimetus</t>
  </si>
  <si>
    <t>Rahvusvahelised Hansapäevad 2015 tulud Hasartmängumaksu Nõukogult</t>
  </si>
  <si>
    <t>Rahvusvahelised Hansapäevad 2015 tulud Kultuuriministeeriumilt</t>
  </si>
  <si>
    <t>Rahvusvahelised Hansapäevad 2015 tulud Kultuurkapitalilt</t>
  </si>
  <si>
    <t>SA Archimedes- Erasmus+programm - "Rahuklassi tasememäng"</t>
  </si>
  <si>
    <t xml:space="preserve">08102-Sporditegevus </t>
  </si>
  <si>
    <t>Viljandi Linna spordipreemiad</t>
  </si>
  <si>
    <t>08102-Sporditegevus  Kokku</t>
  </si>
  <si>
    <t>08105-Laste muusika- ja kunstikoolid</t>
  </si>
  <si>
    <t>Muusikakooli teenus teistelt KOV-idelt</t>
  </si>
  <si>
    <t>08105-Laste muusika- ja kunstikoolid Kokku</t>
  </si>
  <si>
    <t>08106-Laste huvialamajad ja keskused</t>
  </si>
  <si>
    <t>Huvikooli teenus teistelt KOV-idelt</t>
  </si>
  <si>
    <t>08106-Laste huvialamajad ja keskused Kokku</t>
  </si>
  <si>
    <t>KU427</t>
  </si>
  <si>
    <t>08107-Noorsootöö ja noortekeskused Kokku</t>
  </si>
  <si>
    <t>08109-Vaba aja üritused</t>
  </si>
  <si>
    <t>08109-Vaba aja üritused Kokku</t>
  </si>
  <si>
    <t>08208-Kultuuriüritused</t>
  </si>
  <si>
    <t>Laulu- ja tantsupeost osavõtt</t>
  </si>
  <si>
    <t>Viljandi Linna kultuuripreemiad</t>
  </si>
  <si>
    <t>08208-Kultuuriüritused Kokku</t>
  </si>
  <si>
    <t>09110-Alusharidus (lasteaiad)</t>
  </si>
  <si>
    <t>(tühi)</t>
  </si>
  <si>
    <t>09110-Alusharidus (lasteaiad) Kokku</t>
  </si>
  <si>
    <t>09212-Põhihariduse otsekulud</t>
  </si>
  <si>
    <t>09212-Põhihariduse otsekulud Kokku</t>
  </si>
  <si>
    <t>09213-Üldkeskhariduse otsekulud</t>
  </si>
  <si>
    <t>09213-Üldkeskhariduse otsekulud Kokku</t>
  </si>
  <si>
    <t>09220-Põhi- ja üldkeskhariduse kaudsed kulud</t>
  </si>
  <si>
    <t>09220-Põhi- ja üldkeskhariduse kaudsed kulud Kokku</t>
  </si>
  <si>
    <t>09221-Täiskasvanute gümnaasiumite kaudsed kulud</t>
  </si>
  <si>
    <t>09221-Täiskasvanute gümnaasiumite kaudsed kulud Kokku</t>
  </si>
  <si>
    <t>09222-Kutseõppeasutused</t>
  </si>
  <si>
    <t>09222-Kutseõppeasutused Kokku</t>
  </si>
  <si>
    <t>09400-Kolmanda taseme haridus (kõrgkoolid)</t>
  </si>
  <si>
    <t>09400-Kolmanda taseme haridus (kõrgkoolid) Kokku</t>
  </si>
  <si>
    <t xml:space="preserve">09500-Taseme alusel mittemääratletav haridus </t>
  </si>
  <si>
    <t>09500-Taseme alusel mittemääratletav haridus  Kokku</t>
  </si>
  <si>
    <t>09600-Koolitransport</t>
  </si>
  <si>
    <t>09600-Koolitransport Kokku</t>
  </si>
  <si>
    <t>09601-Koolitoit</t>
  </si>
  <si>
    <t>09601-Koolitoit Kokku</t>
  </si>
  <si>
    <t>09609-Muud hariduse abiteenused</t>
  </si>
  <si>
    <t xml:space="preserve">Aasta õpetaja stipendium </t>
  </si>
  <si>
    <t>Projekt "Koolirahu" , töövõtulepingud</t>
  </si>
  <si>
    <t>Projekt "Koolirahu", töötuskindlustusmakse</t>
  </si>
  <si>
    <t>Projekt "Koolirahu" , sotsiaalmaks</t>
  </si>
  <si>
    <t>09609-Muud hariduse abiteenused Kokku</t>
  </si>
  <si>
    <t>09800-Muu haridus, sh hariduse haldus</t>
  </si>
  <si>
    <t>Hariduse reserv (toetusfondi kasutamata osa)</t>
  </si>
  <si>
    <t>09800-Muu haridus, sh hariduse haldus Kokku</t>
  </si>
  <si>
    <t>Kogusumma</t>
  </si>
  <si>
    <t>Eelarveridade eest vastutaja:</t>
  </si>
  <si>
    <t>Tulud</t>
  </si>
  <si>
    <t>Tulud Kokku</t>
  </si>
  <si>
    <t>Kulude eelarved kokku</t>
  </si>
  <si>
    <t>08400-Religiooni- ja muud ühiskonnateenused</t>
  </si>
  <si>
    <t>Antavad toetused - komisjoni otsustuspädevus, kontrollsummad</t>
  </si>
  <si>
    <t>Kultuurivaldkond kokku</t>
  </si>
  <si>
    <t>Haridusvaldkond kokku</t>
  </si>
  <si>
    <t>10121-Muu puuetega inimeste sotsiaalne kaitse</t>
  </si>
  <si>
    <t>10201-Muu eakate sotsiaalne kaitse</t>
  </si>
  <si>
    <t>10402-Muu perekondade ja laste sotsiaalne kaitse</t>
  </si>
  <si>
    <t>10702-Muu sotsiaalsete riskirühmade kaitse</t>
  </si>
  <si>
    <t>10900-Muu sotsiaalne kaitse, sh sotsiaalse kaitse haldus</t>
  </si>
  <si>
    <t>Sotsiaalvaldkond kokku</t>
  </si>
  <si>
    <t>Puudega laste hooldajatoetus kuludokumendi alusel</t>
  </si>
  <si>
    <t>Puudega laste hooldajatoetus kuludokumendi alusel, maksud</t>
  </si>
  <si>
    <t>10200-Eakate sotsiaalhoolekandeasutused</t>
  </si>
  <si>
    <t>KU654</t>
  </si>
  <si>
    <t>Toetus MTGle maakonnaliinide toimimiseks 2014</t>
  </si>
  <si>
    <t>10400-Laste ja noorte sotsiaalhoolekandeasutused</t>
  </si>
  <si>
    <t>Töötasu - lapsehoiuteenus puuetega lastele</t>
  </si>
  <si>
    <t>Toetused peredele (Sarap)</t>
  </si>
  <si>
    <t>Huvihariduse toetamise kulud Jõulutunnelilt</t>
  </si>
  <si>
    <t>10701-Riiklik toimetulekutoetus</t>
  </si>
  <si>
    <t>Jalgrataste parklate rajamine koolidesse ja lasteaedadesse  PR061</t>
  </si>
  <si>
    <t>Maakorralduse jm majanduse teenused</t>
  </si>
  <si>
    <t>Maasika 41</t>
  </si>
  <si>
    <t>TU150</t>
  </si>
  <si>
    <t>Hiie pst 6</t>
  </si>
  <si>
    <t>Hiie pst 10</t>
  </si>
  <si>
    <t>Hiie pst 8</t>
  </si>
  <si>
    <t>Riigilt teedehoiuks</t>
  </si>
  <si>
    <t>TU216</t>
  </si>
  <si>
    <t>Siseministeeriumilt liivakastikateteks</t>
  </si>
  <si>
    <t>Nõukogudeaegse Viljandi linaketramis-ja kudumisvabriku veehoidla lammutustööd KIK  PR063</t>
  </si>
  <si>
    <t>Rohevetika järvepall Aeg. Linn. Elupaiga hooldustööd Viljandi järvel</t>
  </si>
  <si>
    <t>Viljandi maastikukaitseala kaitsekorralduslike tööde elluviimine KIK</t>
  </si>
  <si>
    <t>TU262</t>
  </si>
  <si>
    <t>3811-Kasum/kahjum materiaalse põhivara müügist</t>
  </si>
  <si>
    <t xml:space="preserve">Kinnisvara müük </t>
  </si>
  <si>
    <t>TU263</t>
  </si>
  <si>
    <t>Sunniraha</t>
  </si>
  <si>
    <t>TU306</t>
  </si>
  <si>
    <t>3502-Saadud sihtfinantseerimine põhivara soetuseks</t>
  </si>
  <si>
    <t>Viljandi Lauluväljaku rekonstrueerimine EAS</t>
  </si>
  <si>
    <t>TU308</t>
  </si>
  <si>
    <t>Spordihoone lift</t>
  </si>
  <si>
    <t>TU310</t>
  </si>
  <si>
    <t>Kantremaa tööstuspiirkonna liiklusohutuse suurendamine  PR014</t>
  </si>
  <si>
    <t>Tööstuspiirkondade arendamine (sh Männimäe)</t>
  </si>
  <si>
    <t>TU314</t>
  </si>
  <si>
    <t>Sihtfinantseerimine petangiväljaku rajamiseks</t>
  </si>
  <si>
    <t>01112-Valla- ja linnavalitsus</t>
  </si>
  <si>
    <t>KU121</t>
  </si>
  <si>
    <t>1551-Hooned ja rajatised</t>
  </si>
  <si>
    <t>Raekoja elektripaigaldise renoveerimine</t>
  </si>
  <si>
    <t>KU122</t>
  </si>
  <si>
    <t>Laidoneri pl 5 fassaad ja hoov</t>
  </si>
  <si>
    <t>KU123</t>
  </si>
  <si>
    <t>Raekoja invatõstuk ja välisuksed</t>
  </si>
  <si>
    <t>01112-Valla- ja linnavalitsus Kokku</t>
  </si>
  <si>
    <t>04510-Maanteetransport</t>
  </si>
  <si>
    <t>Teede remont, pindamine</t>
  </si>
  <si>
    <t>KU184</t>
  </si>
  <si>
    <t>Reinu tee vaegtööd</t>
  </si>
  <si>
    <t>KU185</t>
  </si>
  <si>
    <t>Vaksali tn viadukti remont (nõlvad, kõnnitee, veetõkked)</t>
  </si>
  <si>
    <t>KU187</t>
  </si>
  <si>
    <t>Oru tänava rekonstrueerimine</t>
  </si>
  <si>
    <t>KU189</t>
  </si>
  <si>
    <t>Kooli tänava kõnnitee</t>
  </si>
  <si>
    <t>KU190</t>
  </si>
  <si>
    <t>Kauba tn kõnni- ja sõidutee</t>
  </si>
  <si>
    <t>KU191</t>
  </si>
  <si>
    <t>Karja tänava ehitus</t>
  </si>
  <si>
    <t>KU192</t>
  </si>
  <si>
    <t>Oja tee rekonstrueerimine</t>
  </si>
  <si>
    <t>KU193</t>
  </si>
  <si>
    <t>Ülekäiguradade ohutustamine</t>
  </si>
  <si>
    <t>KU194</t>
  </si>
  <si>
    <t>Tasuja pst rekonstrueerimine</t>
  </si>
  <si>
    <t>KU195</t>
  </si>
  <si>
    <t>Uue tänava sõidutee katendi vahetus</t>
  </si>
  <si>
    <t>KU198</t>
  </si>
  <si>
    <t>KU200</t>
  </si>
  <si>
    <t>Kantremaa tööstuspiirkonna liiklusohutuse suurendamine PR014</t>
  </si>
  <si>
    <t>Raua ja Metsküla tee</t>
  </si>
  <si>
    <t>KU202</t>
  </si>
  <si>
    <t xml:space="preserve">Fooride korrastamine </t>
  </si>
  <si>
    <t>04510-Maanteetransport Kokku</t>
  </si>
  <si>
    <t>04740-Üldmajanduslikud arendusprojektid</t>
  </si>
  <si>
    <t>KU186</t>
  </si>
  <si>
    <t>Linna sissesõidud</t>
  </si>
  <si>
    <t>KU233</t>
  </si>
  <si>
    <t>Investeeringute reserv</t>
  </si>
  <si>
    <t>Investeeringud 2016. a</t>
  </si>
  <si>
    <t>KU775</t>
  </si>
  <si>
    <t>Kõnniteede rekonstrueerimine</t>
  </si>
  <si>
    <t>KU782</t>
  </si>
  <si>
    <t>Raekoja ja Köleri pargi kõnniteed, valgustus, haljastus</t>
  </si>
  <si>
    <t>KU783</t>
  </si>
  <si>
    <t>Rannapromenaadi lõpetamine Pika tänava otsas</t>
  </si>
  <si>
    <t>KU785</t>
  </si>
  <si>
    <t>Väike-Turu, Kauba, Sepa, Munga tn katendi taastamine ja tänavavalgustus</t>
  </si>
  <si>
    <t>KU786</t>
  </si>
  <si>
    <t>Värvilise purskkaevu remont</t>
  </si>
  <si>
    <t>KU790</t>
  </si>
  <si>
    <t>Kaasava eelarve menetluse tulemusel rajatav objekt</t>
  </si>
  <si>
    <t>04740-Üldmajanduslikud arendusprojektid Kokku</t>
  </si>
  <si>
    <t>04900-Muu majandus (sh majanduse haldus)</t>
  </si>
  <si>
    <t>04900-Muu majandus (sh majanduse haldus) Kokku</t>
  </si>
  <si>
    <t>05100-Jäätmekäitlus (sh prügivedu)</t>
  </si>
  <si>
    <t>05100-Jäätmekäitlus (sh prügivedu) Kokku</t>
  </si>
  <si>
    <t>05200-Heitveekäitlus</t>
  </si>
  <si>
    <t>05200-Heitveekäitlus Kokku</t>
  </si>
  <si>
    <t>05400-Bioloogilise mitmekesisuse ja maastiku kaitse</t>
  </si>
  <si>
    <t>KU266</t>
  </si>
  <si>
    <t>Pärimusmuusika aida taguse nõlva korrastamine</t>
  </si>
  <si>
    <t>Varese ja Rippsilla remont Linnahooldusega</t>
  </si>
  <si>
    <t>Varese silla rekonstrueerimine (värv, laudis)</t>
  </si>
  <si>
    <t>KU269</t>
  </si>
  <si>
    <t>KU781</t>
  </si>
  <si>
    <t>Värvilise purskkaevu lammutamine</t>
  </si>
  <si>
    <t>05400-Bioloogilise mitmekesisuse ja maastiku kaitse Kokku</t>
  </si>
  <si>
    <t>06300-Veevarustus</t>
  </si>
  <si>
    <t>06300-Veevarustus Kokku</t>
  </si>
  <si>
    <t>06400-Tänavavalgustus</t>
  </si>
  <si>
    <t>KU307</t>
  </si>
  <si>
    <t>4502-Antud sihtfinantseerimine põhivara soetuseks</t>
  </si>
  <si>
    <t>Tänavavalgustus rekonstrueerimine</t>
  </si>
  <si>
    <t>06400-Tänavavalgustus Kokku</t>
  </si>
  <si>
    <t>06605-Muud elamu- ja kommunaalmajanduse tegevus</t>
  </si>
  <si>
    <t>Prügikogumissüsteemi juurutamine</t>
  </si>
  <si>
    <t>5512- Rajatiste</t>
  </si>
  <si>
    <t>Malmi tn 10-13 remont</t>
  </si>
  <si>
    <t>KU323</t>
  </si>
  <si>
    <t>Elektrivarustusega liitumine Hiie pst 6,8,10, Reinu tee 5</t>
  </si>
  <si>
    <t>06605-Muud elamu- ja kommunaalmajanduse tegevus Kokku</t>
  </si>
  <si>
    <t>KU546</t>
  </si>
  <si>
    <t>Liivakastikatted lasteaedadele</t>
  </si>
  <si>
    <t>KU544</t>
  </si>
  <si>
    <t>Jakobsoni Kooli küttelahenduse optimeerimine</t>
  </si>
  <si>
    <t>Turism Mulgi Mehe reklaamimaks</t>
  </si>
  <si>
    <t>04730 - Turism</t>
  </si>
  <si>
    <t>Peaarhitekt</t>
  </si>
  <si>
    <t>TU004</t>
  </si>
  <si>
    <t>3044-Reklaamimaks</t>
  </si>
  <si>
    <t>Reklaamimaks</t>
  </si>
  <si>
    <t>TU138</t>
  </si>
  <si>
    <t>TU209</t>
  </si>
  <si>
    <t>Kultuuriministeerium Lossivaremetele /Muinsuskaitseamet</t>
  </si>
  <si>
    <t>KU205</t>
  </si>
  <si>
    <t>Arheoloogilised väljakaevamised</t>
  </si>
  <si>
    <t>04730-Turism</t>
  </si>
  <si>
    <t>KU206</t>
  </si>
  <si>
    <t xml:space="preserve">Lossivaremete konserveerimine </t>
  </si>
  <si>
    <t>KU207</t>
  </si>
  <si>
    <t>Ajaloolise linnamüüri markeerimine</t>
  </si>
  <si>
    <t>04730-Turism Kokku</t>
  </si>
  <si>
    <t>KU160</t>
  </si>
  <si>
    <t>Muinsuskaitseameti halduslepingu täitmiseks</t>
  </si>
  <si>
    <t>KU226</t>
  </si>
  <si>
    <t xml:space="preserve">Linnaplaneeringud, kuulutused </t>
  </si>
  <si>
    <t>KU319</t>
  </si>
  <si>
    <t>Vana Kalmistu hauatähiste ja piirdeaedade restaureerimine</t>
  </si>
  <si>
    <t>KU329</t>
  </si>
  <si>
    <t>Männimäe linnaosa elukeskkonna kaasajastamine</t>
  </si>
  <si>
    <t>KU330</t>
  </si>
  <si>
    <t>KU331</t>
  </si>
  <si>
    <t>Konkursid "Värvid, lilled, valgus linna"</t>
  </si>
  <si>
    <t>KU334</t>
  </si>
  <si>
    <t>KU337</t>
  </si>
  <si>
    <t>Linnakujundus Sildimajandus</t>
  </si>
  <si>
    <t>KU338</t>
  </si>
  <si>
    <t>Linnakujundus Väikevormid</t>
  </si>
  <si>
    <t>KU339</t>
  </si>
  <si>
    <t>Linnakujundus Stendid lepinguline tasu</t>
  </si>
  <si>
    <t>Linnakujundus Stendid sotsmaks</t>
  </si>
  <si>
    <t>Linnakujundus Stendid töötuskindlustus</t>
  </si>
  <si>
    <t>Linnakujundus Stendid</t>
  </si>
  <si>
    <t>KU341</t>
  </si>
  <si>
    <t>Linnakujundus Jõulukaunistused</t>
  </si>
  <si>
    <t>KU342</t>
  </si>
  <si>
    <t>Restaureerimispreemiad, Värvid linna</t>
  </si>
  <si>
    <t>TU118</t>
  </si>
  <si>
    <t>Ahitektuurialased teenused</t>
  </si>
  <si>
    <t>Maasika 57</t>
  </si>
  <si>
    <t>Maramaa pst 14A</t>
  </si>
  <si>
    <t>Roheline 4</t>
  </si>
  <si>
    <t>Vesiflirdi 3</t>
  </si>
  <si>
    <t>Kulude Kogusumma</t>
  </si>
  <si>
    <t>Ettevõtluse spetsialist</t>
  </si>
  <si>
    <t>TU011</t>
  </si>
  <si>
    <t>3201-Muud riigilõivud A-E</t>
  </si>
  <si>
    <t>Riigilõiv kauplemisloa väljastamise eest</t>
  </si>
  <si>
    <t xml:space="preserve">Riigilõiv majandustegevustoimingutelt </t>
  </si>
  <si>
    <t>KU244</t>
  </si>
  <si>
    <t>Ettevõtlus</t>
  </si>
  <si>
    <t>Haldus- ja personalijuht</t>
  </si>
  <si>
    <t>TU015</t>
  </si>
  <si>
    <t>3205-Muud riigilõivud R-S</t>
  </si>
  <si>
    <t>Riigilõiv linnasekretäri toimingutelt</t>
  </si>
  <si>
    <t>TU182</t>
  </si>
  <si>
    <t>01111-Valla- ja linnavolikogu</t>
  </si>
  <si>
    <t>KU018</t>
  </si>
  <si>
    <t>KU021</t>
  </si>
  <si>
    <t>Külaliste vastuvõtt,vesi, lilled</t>
  </si>
  <si>
    <t>KU023</t>
  </si>
  <si>
    <t>Kuulutused</t>
  </si>
  <si>
    <t>KU026</t>
  </si>
  <si>
    <t>Personalikoolitus</t>
  </si>
  <si>
    <t>KU029</t>
  </si>
  <si>
    <t>KU062</t>
  </si>
  <si>
    <t>KU063</t>
  </si>
  <si>
    <t>Raamatud, ajalehed, ajakirjad</t>
  </si>
  <si>
    <t>KU064</t>
  </si>
  <si>
    <t>Trükitööd</t>
  </si>
  <si>
    <t>KU065</t>
  </si>
  <si>
    <t>ET leping</t>
  </si>
  <si>
    <t>KU066</t>
  </si>
  <si>
    <t>Paljundus- ja trükikulud</t>
  </si>
  <si>
    <t>KU067</t>
  </si>
  <si>
    <t>KU068</t>
  </si>
  <si>
    <t>Postikulu</t>
  </si>
  <si>
    <t>KU069</t>
  </si>
  <si>
    <t>Külaliste vastuvõtt</t>
  </si>
  <si>
    <t>KU072</t>
  </si>
  <si>
    <t>KU075</t>
  </si>
  <si>
    <t>KU076</t>
  </si>
  <si>
    <t>Riigisisesed lähetused</t>
  </si>
  <si>
    <t>KU077</t>
  </si>
  <si>
    <t>Välislähetused</t>
  </si>
  <si>
    <t>KU078</t>
  </si>
  <si>
    <t>KU079</t>
  </si>
  <si>
    <t>KU082</t>
  </si>
  <si>
    <t>KU083</t>
  </si>
  <si>
    <t>KU084</t>
  </si>
  <si>
    <t>KU085</t>
  </si>
  <si>
    <t>KU086</t>
  </si>
  <si>
    <t>KU087</t>
  </si>
  <si>
    <t>Valve</t>
  </si>
  <si>
    <t>KU088</t>
  </si>
  <si>
    <t>KU089</t>
  </si>
  <si>
    <t>Sõidukite kulud bensiin</t>
  </si>
  <si>
    <t>KU090</t>
  </si>
  <si>
    <t>Sõidukite remont, tehnohooldus jm</t>
  </si>
  <si>
    <t>KU091</t>
  </si>
  <si>
    <t>Sõidukite kindlustusmaksed</t>
  </si>
  <si>
    <t>KU092</t>
  </si>
  <si>
    <t>Sõidukite rent</t>
  </si>
  <si>
    <t>KU093</t>
  </si>
  <si>
    <t>KU094</t>
  </si>
  <si>
    <t>Muud sõidukite kulud (parkimine jm)</t>
  </si>
  <si>
    <t>KU095</t>
  </si>
  <si>
    <t>Kommunikatsioonivahendid - telefonid</t>
  </si>
  <si>
    <t>KU096</t>
  </si>
  <si>
    <t>KU097</t>
  </si>
  <si>
    <t>KU098</t>
  </si>
  <si>
    <t>KU099</t>
  </si>
  <si>
    <t>Ravimid, töökaitsevahendid (prillid)</t>
  </si>
  <si>
    <t>KU100</t>
  </si>
  <si>
    <t>Infotehnoloogia arendusspetsialist</t>
  </si>
  <si>
    <t>KU113</t>
  </si>
  <si>
    <t>Arvutite kasutusrent</t>
  </si>
  <si>
    <t>KU114</t>
  </si>
  <si>
    <t>Printerite kulumaterjalid</t>
  </si>
  <si>
    <t>KU115</t>
  </si>
  <si>
    <t>Riistvara hooldus</t>
  </si>
  <si>
    <t>KU116</t>
  </si>
  <si>
    <t>Riistvara soetamine</t>
  </si>
  <si>
    <t>KU117</t>
  </si>
  <si>
    <t>Tarkvara soetamine</t>
  </si>
  <si>
    <t>KU118</t>
  </si>
  <si>
    <t>IT hoolduslepingud</t>
  </si>
  <si>
    <t>KU119</t>
  </si>
  <si>
    <t>Andmeside</t>
  </si>
  <si>
    <t>KU120</t>
  </si>
  <si>
    <t>Muud infotehnoloogia kulud</t>
  </si>
  <si>
    <t>KU548</t>
  </si>
  <si>
    <t>Linnahoolduse IT soetamine/täiustamine</t>
  </si>
  <si>
    <t>Spordiasutuste IT soetamine/ täiustamine</t>
  </si>
  <si>
    <t>Kultuuriasutuste IT soetamine/ täiustamine</t>
  </si>
  <si>
    <t>08201-Raamatukogud</t>
  </si>
  <si>
    <t>08202-Rahva- ja kultuurimajad</t>
  </si>
  <si>
    <t>08234-Teatrid</t>
  </si>
  <si>
    <t>Haridusasutuste IT soetamine/ täiustamine</t>
  </si>
  <si>
    <t>KU549</t>
  </si>
  <si>
    <t>Andmesidevõrgu kuludeks</t>
  </si>
  <si>
    <t>Sotsiaalasutuste IT soetamine/ täiustamine</t>
  </si>
  <si>
    <t>Linnasekretär</t>
  </si>
  <si>
    <t>KU070</t>
  </si>
  <si>
    <t>Juriidilised teenused, õigusabi</t>
  </si>
  <si>
    <t>KU071</t>
  </si>
  <si>
    <t xml:space="preserve">Riigilõivud  </t>
  </si>
  <si>
    <t>Kantselei</t>
  </si>
  <si>
    <t>Kulude kogusumma</t>
  </si>
  <si>
    <t>Volikogu esimees</t>
  </si>
  <si>
    <t>KU001</t>
  </si>
  <si>
    <t>Noortevolikogu eraldis</t>
  </si>
  <si>
    <t>Noortevolikogu Sihtotstarbelised eraldised jooksvateks kuludeks</t>
  </si>
  <si>
    <t>Noortevolikogu erisoodustus</t>
  </si>
  <si>
    <t>Noortevolikogu Sotsmaks erisoodustuselt</t>
  </si>
  <si>
    <t>Noortevolikogu Tulumaks erisoodustuselt</t>
  </si>
  <si>
    <t>Noortevolikogu</t>
  </si>
  <si>
    <t>KU003</t>
  </si>
  <si>
    <t xml:space="preserve">Erakond Isamaa ja Res Publica Liit </t>
  </si>
  <si>
    <t>KU004</t>
  </si>
  <si>
    <t xml:space="preserve">Eesti Reformierakond </t>
  </si>
  <si>
    <t>KU006</t>
  </si>
  <si>
    <t>Sotsiaaldemokraatlik Erakond</t>
  </si>
  <si>
    <t>KU007</t>
  </si>
  <si>
    <t>Eesti Keskerakond</t>
  </si>
  <si>
    <t>KU009</t>
  </si>
  <si>
    <t>Volikogu komisjonid</t>
  </si>
  <si>
    <t>KU010</t>
  </si>
  <si>
    <t xml:space="preserve">5000-Valitavad ja ametisse nimetatavad ametnikud </t>
  </si>
  <si>
    <t>Volikogu tasu</t>
  </si>
  <si>
    <t>KU013</t>
  </si>
  <si>
    <t>Sotsiaalmaks</t>
  </si>
  <si>
    <t>KU015</t>
  </si>
  <si>
    <t>Volikogu liikmete toitlustamine, kingitused</t>
  </si>
  <si>
    <t>KU016</t>
  </si>
  <si>
    <t>KU017</t>
  </si>
  <si>
    <t>KU022</t>
  </si>
  <si>
    <t>Volikogu poolt ostetud teenused, sh otseülekanded, audiitorteenus</t>
  </si>
  <si>
    <t>KU024</t>
  </si>
  <si>
    <t>KU025</t>
  </si>
  <si>
    <t>KU028</t>
  </si>
  <si>
    <t>Transpordikulude hüvitus</t>
  </si>
  <si>
    <t>Linnapea</t>
  </si>
  <si>
    <t>FT023</t>
  </si>
  <si>
    <t>1502- Aktsiate müük</t>
  </si>
  <si>
    <t>Osade müük Polli Prügila OÜ</t>
  </si>
  <si>
    <t>TU214</t>
  </si>
  <si>
    <t xml:space="preserve">Linnastaadioni rekonstrueerimiseks Kultuuriministeeriumilt </t>
  </si>
  <si>
    <t>Viljandi Lauluväljaku rekonstrueerimine VOL</t>
  </si>
  <si>
    <t>KU049</t>
  </si>
  <si>
    <t>Linna avaliku teenistuse ametnike töötasu</t>
  </si>
  <si>
    <t>KU050</t>
  </si>
  <si>
    <t>Linna avaliku teenistuse ametnike toetused</t>
  </si>
  <si>
    <t>KU051</t>
  </si>
  <si>
    <t>Linna töötajate töötasu</t>
  </si>
  <si>
    <t>KU052</t>
  </si>
  <si>
    <t>Linna töötajate toetused</t>
  </si>
  <si>
    <t>KU053</t>
  </si>
  <si>
    <t>Ajutiste lepingutega töötajate töötasu</t>
  </si>
  <si>
    <t>KU054</t>
  </si>
  <si>
    <t>Linnapea ja linnavalitsuse liikmete töötasu</t>
  </si>
  <si>
    <t>KU057</t>
  </si>
  <si>
    <t>5053-Isikliku sõiduvahendi kasutamise hüvitis erisoodustusena</t>
  </si>
  <si>
    <t>Sõidukulud erisoodustusena</t>
  </si>
  <si>
    <t>KU058</t>
  </si>
  <si>
    <t>Linnavalitsuse liikmete toitlustamine, linnapea vastuvõtt</t>
  </si>
  <si>
    <t>KU059</t>
  </si>
  <si>
    <t>Tervisesport, kingitused jm erisoodustused LV ametnikele</t>
  </si>
  <si>
    <t>KU081</t>
  </si>
  <si>
    <t>Sotsmaks erisoodustuselt</t>
  </si>
  <si>
    <t>Tulumaks erisoodustuselt</t>
  </si>
  <si>
    <t>KU102</t>
  </si>
  <si>
    <t>KU104</t>
  </si>
  <si>
    <t>Töötuskindlustusmakse</t>
  </si>
  <si>
    <t>01600-Muud üldised valitsussektori teenused</t>
  </si>
  <si>
    <t>KU124</t>
  </si>
  <si>
    <t>Arengukava koostamine, menetlemine</t>
  </si>
  <si>
    <t>KU125</t>
  </si>
  <si>
    <t>KU129</t>
  </si>
  <si>
    <t>KU141</t>
  </si>
  <si>
    <t>4520-Kohalike omavalitsuste vahelised toetused</t>
  </si>
  <si>
    <t>Viljandimaa Omavalitsuste Liidu halduskulude liikmemaks</t>
  </si>
  <si>
    <t>KU142</t>
  </si>
  <si>
    <t>Linnade Liidu liikmemaks</t>
  </si>
  <si>
    <t>KU144</t>
  </si>
  <si>
    <t>Rahvusvaheliste organisatsioonide liikmemaks</t>
  </si>
  <si>
    <t>KU145</t>
  </si>
  <si>
    <t>Viljandimaa Omavalitsuste Liidu ühisürituste liikmemaks</t>
  </si>
  <si>
    <t>01800-Üldiseloomuga ülekanded valitsussektoris</t>
  </si>
  <si>
    <t>FT045</t>
  </si>
  <si>
    <t>101.1-Aktsiate ja osade ost</t>
  </si>
  <si>
    <t>Aktsiate ja osade ost</t>
  </si>
  <si>
    <t>KU221</t>
  </si>
  <si>
    <t>Projektide kaasfinantseerimine</t>
  </si>
  <si>
    <t>Majandusvaldkonna abilinnapea</t>
  </si>
  <si>
    <t xml:space="preserve">03100-Politsei </t>
  </si>
  <si>
    <t>KU154</t>
  </si>
  <si>
    <t>Korrakaitse Pärimusmuusikafestivalil</t>
  </si>
  <si>
    <t>KU155</t>
  </si>
  <si>
    <t>Toetus Politsei- ja Piirivalveametile</t>
  </si>
  <si>
    <t>KU230</t>
  </si>
  <si>
    <t>Viljandimaa Loomeinkubaatorid SA</t>
  </si>
  <si>
    <t>Ettevõtlusvaldkonna toetused</t>
  </si>
  <si>
    <t>Pearaamatupidaja</t>
  </si>
  <si>
    <t>KU073</t>
  </si>
  <si>
    <t>Pangateenused</t>
  </si>
  <si>
    <t>Rahandusameti juhataja</t>
  </si>
  <si>
    <t>FT033</t>
  </si>
  <si>
    <t>2081-Laenud</t>
  </si>
  <si>
    <t>Laenu võtmine</t>
  </si>
  <si>
    <t>Laenude refinantseerimine 2014</t>
  </si>
  <si>
    <t>TU001</t>
  </si>
  <si>
    <t xml:space="preserve">3000-Füüsilise isiku tulumaks </t>
  </si>
  <si>
    <t>Tulumaks</t>
  </si>
  <si>
    <t>TU002</t>
  </si>
  <si>
    <t xml:space="preserve">3030-Maamaks </t>
  </si>
  <si>
    <t>Maamaks</t>
  </si>
  <si>
    <t>TU201</t>
  </si>
  <si>
    <t>Riigitoetus lõige 1 - Tasandusfond</t>
  </si>
  <si>
    <t>TU212</t>
  </si>
  <si>
    <t>Rahandusministeeriumilt õppelaenude hüvitamiseks</t>
  </si>
  <si>
    <t>TU271</t>
  </si>
  <si>
    <t>655-Intressi-, viivise- ja kohustistasu tulu</t>
  </si>
  <si>
    <t>Finantstulud SEB</t>
  </si>
  <si>
    <t>TU272</t>
  </si>
  <si>
    <t>Finantstulud Swedbank</t>
  </si>
  <si>
    <t>FT020</t>
  </si>
  <si>
    <t>1001-Aastavahetuse jääk</t>
  </si>
  <si>
    <t>Aasta alguse jääk</t>
  </si>
  <si>
    <t>KU061</t>
  </si>
  <si>
    <t>KU080</t>
  </si>
  <si>
    <t>Sotsmaks erisoodustuselt õppelaenud</t>
  </si>
  <si>
    <t>Tulumaks erisoodustuselt õppelaenud</t>
  </si>
  <si>
    <t>01700-Valitsussektori võla teenindamine</t>
  </si>
  <si>
    <t>FT046</t>
  </si>
  <si>
    <t>Laenu tagasimakse Danskele</t>
  </si>
  <si>
    <t>Laenu tagasimakse Nordea Pangale</t>
  </si>
  <si>
    <t>Laenu tagasimakse SEB 1.469.968 (6kE+2,25%)</t>
  </si>
  <si>
    <t>Laenu tagasimakse Swedbank 1.494.000 (6kE+1,33%)</t>
  </si>
  <si>
    <t>Laenu tagasimaksed - uus laen 2014 ja 2015</t>
  </si>
  <si>
    <t>KU146</t>
  </si>
  <si>
    <t xml:space="preserve">6501-Intressi-, viivise- ja kohustistasu kulu võetud laenudelt </t>
  </si>
  <si>
    <t>Intressikulu Danske laen 3,9 milj</t>
  </si>
  <si>
    <t>Intressikulu SEB laen 1.469.968 (6kE+2,25%)</t>
  </si>
  <si>
    <t>KU147</t>
  </si>
  <si>
    <t>Intressikulu laen Swedbank    1.494.000 (6kE+1,33%)</t>
  </si>
  <si>
    <t>KU148</t>
  </si>
  <si>
    <t>Intressikulu Danske laen 1,1 milj ja uus laen 2015. a</t>
  </si>
  <si>
    <t>Intressikulu Nordea- laen 1.661.700 (6kE+3,0%)</t>
  </si>
  <si>
    <t>Intressikulu uus laen 2016</t>
  </si>
  <si>
    <t>KU149</t>
  </si>
  <si>
    <t>Laenulepingu sõlmimise tasu</t>
  </si>
  <si>
    <t>Kulud linnapea vastutusalas kokku</t>
  </si>
  <si>
    <t>Tulud linnapea vastutusalas kokku</t>
  </si>
  <si>
    <t>Kulud rahandusameti juhataja vastutusalas kokku</t>
  </si>
  <si>
    <t>Tulud rahandusameti juhataja vastutusalas kokku</t>
  </si>
  <si>
    <t>Kulud pearaamatupidaja vastutusalas kokku</t>
  </si>
  <si>
    <t>Kulud majandusvaldkonna abilinnapea vastutusalas kokku</t>
  </si>
  <si>
    <t>Tulud majandusvaldkonna abilinnapea vastutusalas kokku</t>
  </si>
  <si>
    <t>Tulud ettevõtluse spetsialisti vastutusalas kokku</t>
  </si>
  <si>
    <t>Kulud ettevõtluse spetsialisti vastutusalas kokku</t>
  </si>
  <si>
    <t>Tulud haldus- ja personalijuhi vastutusalas kokku</t>
  </si>
  <si>
    <t>Kulud haldus- ja personalijuhi vastutusalas kokku</t>
  </si>
  <si>
    <t>Kulud infotehnoloogia arendusspetsialisti vastutusalas kokku</t>
  </si>
  <si>
    <t>Kulud linnasekretäri vastutusalas kokku</t>
  </si>
  <si>
    <t>32.    Majandusameti juhataja vastutusala eelarve projekt</t>
  </si>
  <si>
    <t>31.   Sotsiaalameti juhataja vastutusala eelarve projekt</t>
  </si>
  <si>
    <t>33.    Avalike suhete ja turismiameti juhataja vastutusala eelarve projekt</t>
  </si>
  <si>
    <t>35.    Kantselei vastutusala eelarve projekt</t>
  </si>
  <si>
    <t>34.    Peaarhitekti vastutusala eelarve projekt</t>
  </si>
  <si>
    <t>37.    Valitsemise ja rahanduse eelarve projekt</t>
  </si>
  <si>
    <t>Lisa 38</t>
  </si>
  <si>
    <t>Lisa 39</t>
  </si>
  <si>
    <t>30.    Volikogu esimehe vastutusala eelarve projekt</t>
  </si>
  <si>
    <t>36.    Haridus- ja kultuuriameti juhataja vastutusala eelarve projekt</t>
  </si>
  <si>
    <t>38.   Vara müügi eelarve projekt</t>
  </si>
  <si>
    <t>39.   Investeeringute eelarve koondtabel</t>
  </si>
  <si>
    <t>Põhitegevuse tulud kokku</t>
  </si>
  <si>
    <t>Põhitegevuse kulud kokku</t>
  </si>
  <si>
    <t>Sisukord</t>
  </si>
  <si>
    <t>Klõpsa soovitud lingile!</t>
  </si>
  <si>
    <t>Linnapea, abilinnapea, pearaamatupidaja, rahandusameti juhataja</t>
  </si>
  <si>
    <t>01114-Kohaliku omavalitsuse üksuse reservfond</t>
  </si>
  <si>
    <t>RRE</t>
  </si>
  <si>
    <t>6080-Muud kulud - reservfond</t>
  </si>
  <si>
    <t>Reservfond (2015 toodud kasutamata osa)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</si>
</sst>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[$€-2]\ * #,##0.00_-;\-[$€-2]\ * #,##0.00_-;_-[$€-2]\ * &quot;-&quot;??_-;_-@_-"/>
    <numFmt numFmtId="165" formatCode="_(* #,##0_);_(* \(#,##0\);_(* &quot;-&quot;??_);_(@_)"/>
    <numFmt numFmtId="166" formatCode="0.0000"/>
    <numFmt numFmtId="167" formatCode="#,##0.000"/>
    <numFmt numFmtId="168" formatCode="_-* #,##0.00\ [$€-425]_-;\-* #,##0.00\ [$€-425]_-;_-* &quot;-&quot;??\ [$€-425]_-;_-@_-"/>
    <numFmt numFmtId="169" formatCode="_(* #,##0.00_);_(* \(#,##0.00\);_(* &quot;-&quot;??_);_(@_)"/>
    <numFmt numFmtId="170" formatCode="_(&quot;$&quot;* #,##0.00_);_(&quot;$&quot;* \(#,##0.00\);_(&quot;$&quot;* &quot;-&quot;??_);_(@_)"/>
    <numFmt numFmtId="171" formatCode="_-* #,##0.00&quot; kr&quot;_-;\-* #,##0.00&quot; kr&quot;_-;_-* \-??&quot; kr&quot;_-;_-@_-"/>
  </numFmts>
  <fonts count="119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  <charset val="186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Garamond"/>
      <family val="1"/>
    </font>
    <font>
      <b/>
      <sz val="8"/>
      <name val="Garamond"/>
      <family val="1"/>
    </font>
    <font>
      <b/>
      <sz val="8"/>
      <color indexed="12"/>
      <name val="Garamond"/>
      <family val="1"/>
    </font>
    <font>
      <b/>
      <sz val="8"/>
      <color indexed="12"/>
      <name val="Garamond"/>
      <family val="1"/>
      <charset val="186"/>
    </font>
    <font>
      <b/>
      <sz val="11"/>
      <name val="Garamond"/>
      <family val="1"/>
      <charset val="186"/>
    </font>
    <font>
      <sz val="10"/>
      <name val="Garamond"/>
      <family val="1"/>
    </font>
    <font>
      <sz val="8"/>
      <name val="Garamond"/>
      <family val="1"/>
    </font>
    <font>
      <sz val="10"/>
      <name val="Arial"/>
      <family val="2"/>
      <charset val="186"/>
    </font>
    <font>
      <b/>
      <sz val="8"/>
      <name val="Garamond"/>
      <family val="1"/>
      <charset val="186"/>
    </font>
    <font>
      <b/>
      <sz val="8"/>
      <color indexed="10"/>
      <name val="Garamond"/>
      <family val="1"/>
      <charset val="186"/>
    </font>
    <font>
      <sz val="10"/>
      <color indexed="12"/>
      <name val="Arial"/>
      <family val="2"/>
    </font>
    <font>
      <b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10"/>
      <name val="Times New Roman"/>
      <family val="1"/>
      <charset val="186"/>
    </font>
    <font>
      <b/>
      <sz val="10"/>
      <color indexed="12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10"/>
      <color indexed="11"/>
      <name val="Arial"/>
      <family val="2"/>
      <charset val="186"/>
    </font>
    <font>
      <b/>
      <sz val="10"/>
      <color indexed="10"/>
      <name val="Arial"/>
      <family val="2"/>
      <charset val="186"/>
    </font>
    <font>
      <sz val="7"/>
      <name val="Arial"/>
      <family val="2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sz val="10"/>
      <color indexed="12"/>
      <name val="Arial"/>
      <family val="2"/>
      <charset val="186"/>
    </font>
    <font>
      <sz val="9"/>
      <name val="Arial"/>
      <family val="2"/>
    </font>
    <font>
      <sz val="10"/>
      <color indexed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i/>
      <sz val="10"/>
      <color indexed="12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Cambria"/>
      <family val="1"/>
      <charset val="186"/>
      <scheme val="major"/>
    </font>
    <font>
      <sz val="10"/>
      <name val="Cambria"/>
      <family val="1"/>
      <charset val="186"/>
      <scheme val="major"/>
    </font>
    <font>
      <b/>
      <sz val="10"/>
      <name val="Cambria"/>
      <family val="1"/>
      <charset val="186"/>
      <scheme val="major"/>
    </font>
    <font>
      <i/>
      <sz val="9"/>
      <name val="Cambria"/>
      <family val="1"/>
      <charset val="186"/>
      <scheme val="major"/>
    </font>
    <font>
      <i/>
      <sz val="10"/>
      <name val="Cambria"/>
      <family val="1"/>
      <charset val="186"/>
      <scheme val="major"/>
    </font>
    <font>
      <b/>
      <sz val="10"/>
      <color indexed="12"/>
      <name val="Cambria"/>
      <family val="1"/>
      <charset val="186"/>
      <scheme val="major"/>
    </font>
    <font>
      <u/>
      <sz val="10"/>
      <color theme="1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sz val="11"/>
      <color indexed="20"/>
      <name val="Arial Narrow"/>
      <family val="2"/>
      <charset val="186"/>
    </font>
    <font>
      <sz val="11"/>
      <color indexed="60"/>
      <name val="Arial Narrow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u/>
      <sz val="11"/>
      <color indexed="12"/>
      <name val="Calibri"/>
      <family val="2"/>
      <charset val="186"/>
    </font>
    <font>
      <sz val="11"/>
      <color indexed="8"/>
      <name val="Arial Narrow"/>
      <family val="2"/>
      <charset val="186"/>
    </font>
    <font>
      <sz val="10"/>
      <name val="Arial"/>
      <family val="2"/>
      <charset val="1"/>
    </font>
    <font>
      <sz val="10"/>
      <color theme="1"/>
      <name val="Times New Roman"/>
      <family val="1"/>
      <charset val="186"/>
    </font>
    <font>
      <b/>
      <sz val="10.5"/>
      <name val="Times New Roman"/>
      <family val="1"/>
      <charset val="186"/>
    </font>
    <font>
      <sz val="10.5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b/>
      <sz val="10.5"/>
      <color theme="0"/>
      <name val="Times New Roman"/>
      <family val="1"/>
      <charset val="186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-0.249977111117893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double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double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double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double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medium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medium">
        <color theme="3" tint="0.7999816888943144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27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2" fillId="0" borderId="0"/>
    <xf numFmtId="0" fontId="2" fillId="0" borderId="0"/>
    <xf numFmtId="0" fontId="38" fillId="0" borderId="0"/>
    <xf numFmtId="0" fontId="62" fillId="0" borderId="0"/>
    <xf numFmtId="0" fontId="62" fillId="0" borderId="0"/>
    <xf numFmtId="0" fontId="12" fillId="0" borderId="0"/>
    <xf numFmtId="44" fontId="6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2" fillId="0" borderId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1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16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17" borderId="82" applyNumberFormat="0" applyAlignment="0" applyProtection="0"/>
    <xf numFmtId="0" fontId="91" fillId="30" borderId="83" applyNumberFormat="0" applyAlignment="0" applyProtection="0"/>
    <xf numFmtId="0" fontId="2" fillId="0" borderId="0"/>
    <xf numFmtId="0" fontId="92" fillId="0" borderId="0" applyNumberFormat="0" applyFill="0" applyBorder="0" applyAlignment="0" applyProtection="0"/>
    <xf numFmtId="0" fontId="85" fillId="9" borderId="0" applyNumberFormat="0" applyBorder="0" applyAlignment="0" applyProtection="0"/>
    <xf numFmtId="0" fontId="93" fillId="0" borderId="84" applyNumberFormat="0" applyFill="0" applyAlignment="0" applyProtection="0"/>
    <xf numFmtId="0" fontId="94" fillId="0" borderId="85" applyNumberFormat="0" applyFill="0" applyAlignment="0" applyProtection="0"/>
    <xf numFmtId="0" fontId="95" fillId="0" borderId="8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97" fillId="17" borderId="82" applyNumberFormat="0" applyAlignment="0" applyProtection="0"/>
    <xf numFmtId="43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8" fillId="0" borderId="8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05" fillId="0" borderId="0"/>
    <xf numFmtId="0" fontId="12" fillId="0" borderId="0"/>
    <xf numFmtId="0" fontId="1" fillId="0" borderId="0"/>
    <xf numFmtId="0" fontId="12" fillId="0" borderId="0"/>
    <xf numFmtId="0" fontId="10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2" fillId="32" borderId="88" applyNumberFormat="0" applyFont="0" applyAlignment="0" applyProtection="0"/>
    <xf numFmtId="0" fontId="100" fillId="17" borderId="89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0"/>
    <xf numFmtId="0" fontId="101" fillId="0" borderId="0" applyNumberFormat="0" applyFill="0" applyBorder="0" applyAlignment="0" applyProtection="0"/>
    <xf numFmtId="0" fontId="102" fillId="0" borderId="90" applyNumberFormat="0" applyFill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6" fillId="14" borderId="0" applyNumberFormat="0" applyBorder="0" applyAlignment="0" applyProtection="0"/>
    <xf numFmtId="0" fontId="107" fillId="31" borderId="0" applyNumberFormat="0" applyBorder="0" applyAlignment="0" applyProtection="0"/>
    <xf numFmtId="0" fontId="99" fillId="31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8" fillId="33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16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17" borderId="82" applyNumberFormat="0" applyAlignment="0" applyProtection="0"/>
    <xf numFmtId="0" fontId="108" fillId="14" borderId="0" applyNumberFormat="0" applyBorder="0" applyAlignment="0" applyProtection="0"/>
    <xf numFmtId="0" fontId="109" fillId="15" borderId="0" applyNumberFormat="0" applyBorder="0" applyAlignment="0" applyProtection="0"/>
    <xf numFmtId="0" fontId="108" fillId="14" borderId="0" applyNumberFormat="0" applyBorder="0" applyAlignment="0" applyProtection="0"/>
    <xf numFmtId="0" fontId="109" fillId="15" borderId="0" applyNumberFormat="0" applyBorder="0" applyAlignment="0" applyProtection="0"/>
    <xf numFmtId="0" fontId="10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2" fillId="0" borderId="90" applyNumberFormat="0" applyFill="0" applyAlignment="0" applyProtection="0"/>
    <xf numFmtId="0" fontId="91" fillId="30" borderId="83" applyNumberFormat="0" applyAlignment="0" applyProtection="0"/>
    <xf numFmtId="0" fontId="98" fillId="0" borderId="87" applyNumberFormat="0" applyFill="0" applyAlignment="0" applyProtection="0"/>
    <xf numFmtId="0" fontId="88" fillId="32" borderId="88" applyNumberFormat="0" applyFont="0" applyAlignment="0" applyProtection="0"/>
    <xf numFmtId="0" fontId="99" fillId="3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88" fillId="0" borderId="0"/>
    <xf numFmtId="0" fontId="111" fillId="0" borderId="0"/>
    <xf numFmtId="0" fontId="2" fillId="0" borderId="0"/>
    <xf numFmtId="0" fontId="93" fillId="0" borderId="84" applyNumberFormat="0" applyFill="0" applyAlignment="0" applyProtection="0"/>
    <xf numFmtId="0" fontId="94" fillId="0" borderId="85" applyNumberFormat="0" applyFill="0" applyAlignment="0" applyProtection="0"/>
    <xf numFmtId="0" fontId="95" fillId="0" borderId="86" applyNumberFormat="0" applyFill="0" applyAlignment="0" applyProtection="0"/>
    <xf numFmtId="0" fontId="9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7" fillId="34" borderId="82" applyNumberFormat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0" fillId="17" borderId="89" applyNumberFormat="0" applyAlignment="0" applyProtection="0"/>
    <xf numFmtId="0" fontId="87" fillId="12" borderId="0" applyNumberFormat="0" applyBorder="0" applyAlignment="0" applyProtection="0"/>
    <xf numFmtId="0" fontId="1" fillId="0" borderId="0"/>
    <xf numFmtId="0" fontId="86" fillId="10" borderId="0" applyNumberFormat="0" applyBorder="0" applyAlignment="0" applyProtection="0"/>
    <xf numFmtId="0" fontId="2" fillId="0" borderId="0"/>
    <xf numFmtId="0" fontId="1" fillId="0" borderId="0"/>
    <xf numFmtId="0" fontId="112" fillId="0" borderId="0"/>
    <xf numFmtId="171" fontId="1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9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3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wrapText="1"/>
    </xf>
    <xf numFmtId="3" fontId="11" fillId="0" borderId="0" xfId="0" applyNumberFormat="1" applyFont="1" applyFill="1" applyAlignment="1">
      <alignment horizontal="left"/>
    </xf>
    <xf numFmtId="0" fontId="12" fillId="0" borderId="0" xfId="0" applyFont="1"/>
    <xf numFmtId="49" fontId="12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13" fillId="0" borderId="0" xfId="0" applyFont="1" applyFill="1"/>
    <xf numFmtId="3" fontId="14" fillId="0" borderId="0" xfId="0" applyNumberFormat="1" applyFont="1" applyFill="1" applyAlignment="1">
      <alignment horizontal="left"/>
    </xf>
    <xf numFmtId="3" fontId="10" fillId="0" borderId="0" xfId="0" applyNumberFormat="1" applyFont="1" applyAlignment="1">
      <alignment horizontal="right"/>
    </xf>
    <xf numFmtId="49" fontId="12" fillId="2" borderId="0" xfId="0" applyNumberFormat="1" applyFont="1" applyFill="1" applyAlignment="1">
      <alignment horizontal="left"/>
    </xf>
    <xf numFmtId="0" fontId="12" fillId="2" borderId="0" xfId="0" applyFont="1" applyFill="1"/>
    <xf numFmtId="3" fontId="12" fillId="2" borderId="0" xfId="0" applyNumberFormat="1" applyFont="1" applyFill="1" applyAlignment="1">
      <alignment horizontal="right"/>
    </xf>
    <xf numFmtId="0" fontId="7" fillId="2" borderId="0" xfId="0" applyFont="1" applyFill="1"/>
    <xf numFmtId="3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3" fillId="0" borderId="0" xfId="0" applyFont="1" applyFill="1" applyAlignment="1"/>
    <xf numFmtId="3" fontId="13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left"/>
    </xf>
    <xf numFmtId="0" fontId="11" fillId="0" borderId="0" xfId="0" applyFont="1" applyFill="1"/>
    <xf numFmtId="3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3" fontId="17" fillId="0" borderId="0" xfId="0" applyNumberFormat="1" applyFont="1" applyAlignment="1">
      <alignment horizontal="right"/>
    </xf>
    <xf numFmtId="0" fontId="18" fillId="0" borderId="0" xfId="0" applyFont="1" applyFill="1"/>
    <xf numFmtId="49" fontId="11" fillId="0" borderId="0" xfId="0" applyNumberFormat="1" applyFont="1" applyFill="1" applyAlignment="1">
      <alignment horizontal="left"/>
    </xf>
    <xf numFmtId="3" fontId="11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/>
    <xf numFmtId="3" fontId="12" fillId="0" borderId="0" xfId="0" applyNumberFormat="1" applyFont="1"/>
    <xf numFmtId="49" fontId="18" fillId="0" borderId="0" xfId="0" applyNumberFormat="1" applyFont="1" applyFill="1" applyAlignment="1">
      <alignment horizontal="left"/>
    </xf>
    <xf numFmtId="0" fontId="12" fillId="0" borderId="0" xfId="0" applyFont="1" applyFill="1"/>
    <xf numFmtId="0" fontId="7" fillId="0" borderId="0" xfId="0" applyFont="1" applyFill="1" applyBorder="1"/>
    <xf numFmtId="0" fontId="19" fillId="0" borderId="0" xfId="0" applyFont="1" applyFill="1"/>
    <xf numFmtId="3" fontId="11" fillId="2" borderId="0" xfId="0" applyNumberFormat="1" applyFont="1" applyFill="1" applyAlignment="1">
      <alignment horizontal="right"/>
    </xf>
    <xf numFmtId="0" fontId="10" fillId="0" borderId="0" xfId="0" applyFont="1"/>
    <xf numFmtId="0" fontId="20" fillId="0" borderId="0" xfId="0" applyFont="1" applyFill="1"/>
    <xf numFmtId="49" fontId="20" fillId="0" borderId="0" xfId="0" applyNumberFormat="1" applyFont="1" applyFill="1" applyAlignment="1">
      <alignment horizontal="left"/>
    </xf>
    <xf numFmtId="0" fontId="20" fillId="0" borderId="0" xfId="0" applyFont="1"/>
    <xf numFmtId="3" fontId="10" fillId="0" borderId="0" xfId="0" applyNumberFormat="1" applyFont="1" applyFill="1"/>
    <xf numFmtId="3" fontId="11" fillId="0" borderId="0" xfId="0" applyNumberFormat="1" applyFont="1" applyFill="1"/>
    <xf numFmtId="3" fontId="20" fillId="0" borderId="0" xfId="0" applyNumberFormat="1" applyFont="1" applyFill="1"/>
    <xf numFmtId="3" fontId="12" fillId="0" borderId="0" xfId="0" applyNumberFormat="1" applyFont="1" applyFill="1"/>
    <xf numFmtId="3" fontId="12" fillId="2" borderId="0" xfId="0" applyNumberFormat="1" applyFont="1" applyFill="1"/>
    <xf numFmtId="3" fontId="12" fillId="2" borderId="0" xfId="0" applyNumberFormat="1" applyFont="1" applyFill="1" applyBorder="1"/>
    <xf numFmtId="3" fontId="21" fillId="0" borderId="0" xfId="0" applyNumberFormat="1" applyFont="1" applyFill="1" applyBorder="1"/>
    <xf numFmtId="3" fontId="14" fillId="0" borderId="0" xfId="0" applyNumberFormat="1" applyFont="1" applyFill="1"/>
    <xf numFmtId="3" fontId="15" fillId="0" borderId="0" xfId="0" applyNumberFormat="1" applyFont="1" applyFill="1"/>
    <xf numFmtId="3" fontId="7" fillId="2" borderId="0" xfId="0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/>
    <xf numFmtId="3" fontId="18" fillId="0" borderId="0" xfId="0" applyNumberFormat="1" applyFont="1" applyFill="1"/>
    <xf numFmtId="1" fontId="10" fillId="0" borderId="0" xfId="0" applyNumberFormat="1" applyFont="1" applyFill="1" applyBorder="1"/>
    <xf numFmtId="1" fontId="10" fillId="0" borderId="0" xfId="0" applyNumberFormat="1" applyFont="1" applyFill="1"/>
    <xf numFmtId="1" fontId="12" fillId="2" borderId="0" xfId="0" applyNumberFormat="1" applyFont="1" applyFill="1"/>
    <xf numFmtId="1" fontId="12" fillId="2" borderId="0" xfId="0" applyNumberFormat="1" applyFont="1" applyFill="1" applyBorder="1"/>
    <xf numFmtId="3" fontId="12" fillId="0" borderId="0" xfId="0" applyNumberFormat="1" applyFont="1" applyFill="1" applyBorder="1"/>
    <xf numFmtId="0" fontId="7" fillId="0" borderId="0" xfId="0" applyFont="1"/>
    <xf numFmtId="0" fontId="23" fillId="2" borderId="0" xfId="0" applyFont="1" applyFill="1"/>
    <xf numFmtId="3" fontId="17" fillId="0" borderId="0" xfId="0" applyNumberFormat="1" applyFont="1" applyFill="1"/>
    <xf numFmtId="0" fontId="19" fillId="0" borderId="0" xfId="0" applyFont="1"/>
    <xf numFmtId="3" fontId="17" fillId="0" borderId="0" xfId="0" applyNumberFormat="1" applyFont="1"/>
    <xf numFmtId="3" fontId="23" fillId="2" borderId="0" xfId="0" applyNumberFormat="1" applyFont="1" applyFill="1"/>
    <xf numFmtId="0" fontId="14" fillId="0" borderId="0" xfId="0" applyFont="1" applyFill="1"/>
    <xf numFmtId="3" fontId="10" fillId="2" borderId="0" xfId="0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49" fontId="25" fillId="0" borderId="0" xfId="0" applyNumberFormat="1" applyFont="1" applyFill="1" applyAlignment="1">
      <alignment horizontal="left"/>
    </xf>
    <xf numFmtId="0" fontId="26" fillId="0" borderId="0" xfId="0" applyFont="1" applyFill="1"/>
    <xf numFmtId="0" fontId="28" fillId="0" borderId="0" xfId="0" applyFont="1" applyFill="1"/>
    <xf numFmtId="0" fontId="29" fillId="0" borderId="0" xfId="0" applyFont="1" applyFill="1"/>
    <xf numFmtId="3" fontId="10" fillId="0" borderId="0" xfId="0" applyNumberFormat="1" applyFont="1"/>
    <xf numFmtId="0" fontId="31" fillId="2" borderId="0" xfId="0" applyFont="1" applyFill="1"/>
    <xf numFmtId="0" fontId="7" fillId="2" borderId="0" xfId="0" applyFont="1" applyFill="1" applyBorder="1"/>
    <xf numFmtId="0" fontId="30" fillId="2" borderId="0" xfId="0" applyFont="1" applyFill="1"/>
    <xf numFmtId="0" fontId="26" fillId="0" borderId="0" xfId="0" applyFont="1" applyFill="1" applyAlignment="1"/>
    <xf numFmtId="0" fontId="33" fillId="0" borderId="0" xfId="0" applyFont="1" applyFill="1"/>
    <xf numFmtId="0" fontId="34" fillId="0" borderId="0" xfId="0" applyFont="1" applyFill="1"/>
    <xf numFmtId="0" fontId="27" fillId="0" borderId="0" xfId="0" applyFont="1" applyFill="1"/>
    <xf numFmtId="0" fontId="12" fillId="0" borderId="0" xfId="0" applyFont="1" applyFill="1" applyBorder="1"/>
    <xf numFmtId="0" fontId="35" fillId="0" borderId="0" xfId="0" applyFont="1" applyFill="1"/>
    <xf numFmtId="0" fontId="23" fillId="0" borderId="0" xfId="0" applyFont="1" applyFill="1"/>
    <xf numFmtId="49" fontId="12" fillId="0" borderId="0" xfId="0" applyNumberFormat="1" applyFont="1" applyFill="1" applyAlignment="1">
      <alignment horizontal="right"/>
    </xf>
    <xf numFmtId="0" fontId="39" fillId="0" borderId="0" xfId="0" applyFont="1" applyFill="1"/>
    <xf numFmtId="0" fontId="3" fillId="0" borderId="0" xfId="0" applyFont="1" applyFill="1"/>
    <xf numFmtId="0" fontId="5" fillId="0" borderId="0" xfId="0" applyFont="1" applyFill="1"/>
    <xf numFmtId="3" fontId="35" fillId="0" borderId="0" xfId="0" applyNumberFormat="1" applyFont="1"/>
    <xf numFmtId="3" fontId="12" fillId="0" borderId="0" xfId="0" applyNumberFormat="1" applyFont="1" applyFill="1" applyAlignment="1">
      <alignment horizontal="right"/>
    </xf>
    <xf numFmtId="0" fontId="18" fillId="2" borderId="0" xfId="0" applyFont="1" applyFill="1"/>
    <xf numFmtId="49" fontId="7" fillId="2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11" fillId="2" borderId="0" xfId="0" applyNumberFormat="1" applyFont="1" applyFill="1"/>
    <xf numFmtId="1" fontId="12" fillId="0" borderId="0" xfId="0" applyNumberFormat="1" applyFont="1" applyFill="1"/>
    <xf numFmtId="3" fontId="41" fillId="0" borderId="0" xfId="0" applyNumberFormat="1" applyFont="1" applyFill="1"/>
    <xf numFmtId="3" fontId="41" fillId="2" borderId="0" xfId="0" applyNumberFormat="1" applyFont="1" applyFill="1"/>
    <xf numFmtId="3" fontId="42" fillId="0" borderId="0" xfId="0" applyNumberFormat="1" applyFont="1" applyFill="1"/>
    <xf numFmtId="0" fontId="22" fillId="0" borderId="0" xfId="0" applyFont="1" applyFill="1"/>
    <xf numFmtId="49" fontId="12" fillId="0" borderId="0" xfId="4" applyNumberFormat="1" applyFont="1" applyFill="1" applyAlignment="1">
      <alignment horizontal="left"/>
    </xf>
    <xf numFmtId="49" fontId="9" fillId="0" borderId="0" xfId="4" applyNumberFormat="1" applyFont="1" applyFill="1" applyAlignment="1">
      <alignment horizontal="left"/>
    </xf>
    <xf numFmtId="49" fontId="10" fillId="0" borderId="0" xfId="4" applyNumberFormat="1" applyFont="1" applyFill="1" applyAlignment="1">
      <alignment horizontal="left" wrapText="1"/>
    </xf>
    <xf numFmtId="3" fontId="11" fillId="0" borderId="0" xfId="4" applyNumberFormat="1" applyFont="1" applyFill="1" applyAlignment="1">
      <alignment horizontal="left"/>
    </xf>
    <xf numFmtId="0" fontId="12" fillId="0" borderId="0" xfId="4" applyFont="1"/>
    <xf numFmtId="0" fontId="10" fillId="0" borderId="0" xfId="4" applyFont="1" applyFill="1"/>
    <xf numFmtId="49" fontId="20" fillId="0" borderId="0" xfId="4" applyNumberFormat="1" applyFont="1" applyFill="1" applyAlignment="1">
      <alignment horizontal="left"/>
    </xf>
    <xf numFmtId="0" fontId="20" fillId="0" borderId="0" xfId="4" applyFont="1" applyFill="1"/>
    <xf numFmtId="3" fontId="20" fillId="0" borderId="0" xfId="4" applyNumberFormat="1" applyFont="1" applyFill="1"/>
    <xf numFmtId="49" fontId="10" fillId="0" borderId="0" xfId="4" applyNumberFormat="1" applyFont="1" applyFill="1" applyAlignment="1">
      <alignment horizontal="left"/>
    </xf>
    <xf numFmtId="0" fontId="19" fillId="0" borderId="0" xfId="4" applyFont="1"/>
    <xf numFmtId="0" fontId="13" fillId="0" borderId="0" xfId="4" applyFont="1" applyFill="1"/>
    <xf numFmtId="3" fontId="12" fillId="0" borderId="0" xfId="4" applyNumberFormat="1" applyFont="1"/>
    <xf numFmtId="49" fontId="12" fillId="2" borderId="0" xfId="4" applyNumberFormat="1" applyFont="1" applyFill="1" applyAlignment="1">
      <alignment horizontal="left"/>
    </xf>
    <xf numFmtId="0" fontId="12" fillId="2" borderId="0" xfId="4" applyFont="1" applyFill="1"/>
    <xf numFmtId="49" fontId="6" fillId="0" borderId="0" xfId="4" applyNumberFormat="1" applyFont="1" applyFill="1" applyAlignment="1">
      <alignment horizontal="left"/>
    </xf>
    <xf numFmtId="0" fontId="12" fillId="0" borderId="0" xfId="4" applyFont="1" applyFill="1"/>
    <xf numFmtId="0" fontId="13" fillId="0" borderId="0" xfId="4" applyFont="1" applyFill="1" applyAlignment="1"/>
    <xf numFmtId="0" fontId="20" fillId="0" borderId="0" xfId="4" applyFont="1"/>
    <xf numFmtId="49" fontId="16" fillId="0" borderId="0" xfId="4" applyNumberFormat="1" applyFont="1" applyFill="1" applyAlignment="1">
      <alignment horizontal="left"/>
    </xf>
    <xf numFmtId="49" fontId="17" fillId="0" borderId="0" xfId="4" applyNumberFormat="1" applyFont="1" applyFill="1" applyAlignment="1">
      <alignment horizontal="left"/>
    </xf>
    <xf numFmtId="0" fontId="17" fillId="0" borderId="0" xfId="4" applyFont="1" applyFill="1"/>
    <xf numFmtId="49" fontId="11" fillId="0" borderId="0" xfId="4" applyNumberFormat="1" applyFont="1" applyFill="1" applyAlignment="1">
      <alignment horizontal="left"/>
    </xf>
    <xf numFmtId="0" fontId="11" fillId="0" borderId="0" xfId="4" applyFont="1" applyFill="1"/>
    <xf numFmtId="0" fontId="7" fillId="2" borderId="0" xfId="4" applyFont="1" applyFill="1"/>
    <xf numFmtId="49" fontId="7" fillId="0" borderId="0" xfId="4" applyNumberFormat="1" applyFont="1" applyFill="1" applyAlignment="1">
      <alignment horizontal="left"/>
    </xf>
    <xf numFmtId="0" fontId="7" fillId="0" borderId="0" xfId="4" applyFont="1" applyFill="1"/>
    <xf numFmtId="0" fontId="18" fillId="0" borderId="0" xfId="4" applyFont="1" applyFill="1"/>
    <xf numFmtId="0" fontId="7" fillId="0" borderId="0" xfId="4" applyFont="1" applyFill="1" applyBorder="1"/>
    <xf numFmtId="0" fontId="19" fillId="0" borderId="0" xfId="4" applyFont="1" applyFill="1"/>
    <xf numFmtId="0" fontId="7" fillId="0" borderId="0" xfId="4" applyFont="1"/>
    <xf numFmtId="49" fontId="18" fillId="0" borderId="0" xfId="4" applyNumberFormat="1" applyFont="1" applyFill="1" applyAlignment="1">
      <alignment horizontal="left"/>
    </xf>
    <xf numFmtId="49" fontId="14" fillId="0" borderId="0" xfId="4" applyNumberFormat="1" applyFont="1" applyFill="1" applyAlignment="1">
      <alignment horizontal="left"/>
    </xf>
    <xf numFmtId="0" fontId="14" fillId="0" borderId="0" xfId="4" applyFont="1" applyFill="1"/>
    <xf numFmtId="49" fontId="0" fillId="0" borderId="0" xfId="4" applyNumberFormat="1" applyFont="1" applyFill="1" applyAlignment="1">
      <alignment horizontal="left"/>
    </xf>
    <xf numFmtId="49" fontId="43" fillId="0" borderId="0" xfId="4" applyNumberFormat="1" applyFont="1" applyFill="1" applyAlignment="1">
      <alignment horizontal="left"/>
    </xf>
    <xf numFmtId="49" fontId="3" fillId="0" borderId="0" xfId="4" applyNumberFormat="1" applyFont="1" applyFill="1" applyAlignment="1">
      <alignment horizontal="left" wrapText="1"/>
    </xf>
    <xf numFmtId="3" fontId="39" fillId="0" borderId="0" xfId="4" applyNumberFormat="1" applyFont="1" applyFill="1" applyAlignment="1">
      <alignment horizontal="left"/>
    </xf>
    <xf numFmtId="0" fontId="0" fillId="0" borderId="0" xfId="4" applyFont="1"/>
    <xf numFmtId="0" fontId="3" fillId="0" borderId="0" xfId="4" applyFont="1" applyFill="1"/>
    <xf numFmtId="49" fontId="44" fillId="0" borderId="0" xfId="4" applyNumberFormat="1" applyFont="1" applyFill="1" applyAlignment="1">
      <alignment horizontal="left"/>
    </xf>
    <xf numFmtId="0" fontId="44" fillId="0" borderId="0" xfId="4" applyFont="1" applyFill="1"/>
    <xf numFmtId="3" fontId="44" fillId="0" borderId="0" xfId="4" applyNumberFormat="1" applyFont="1" applyFill="1"/>
    <xf numFmtId="49" fontId="3" fillId="0" borderId="0" xfId="4" applyNumberFormat="1" applyFont="1" applyFill="1" applyAlignment="1">
      <alignment horizontal="left"/>
    </xf>
    <xf numFmtId="3" fontId="3" fillId="0" borderId="0" xfId="4" applyNumberFormat="1" applyFont="1" applyFill="1"/>
    <xf numFmtId="0" fontId="36" fillId="0" borderId="0" xfId="4" applyFont="1" applyFill="1"/>
    <xf numFmtId="49" fontId="0" fillId="3" borderId="0" xfId="4" applyNumberFormat="1" applyFont="1" applyFill="1" applyAlignment="1">
      <alignment horizontal="left"/>
    </xf>
    <xf numFmtId="0" fontId="0" fillId="3" borderId="0" xfId="4" applyFont="1" applyFill="1"/>
    <xf numFmtId="0" fontId="47" fillId="0" borderId="0" xfId="4" applyFont="1"/>
    <xf numFmtId="0" fontId="46" fillId="0" borderId="0" xfId="4" applyFont="1"/>
    <xf numFmtId="49" fontId="4" fillId="0" borderId="0" xfId="4" applyNumberFormat="1" applyFont="1" applyFill="1" applyAlignment="1">
      <alignment horizontal="left"/>
    </xf>
    <xf numFmtId="0" fontId="0" fillId="0" borderId="0" xfId="4" applyFont="1" applyFill="1"/>
    <xf numFmtId="0" fontId="36" fillId="0" borderId="0" xfId="4" applyFont="1" applyFill="1" applyAlignment="1"/>
    <xf numFmtId="0" fontId="44" fillId="0" borderId="0" xfId="4" applyFont="1"/>
    <xf numFmtId="49" fontId="48" fillId="0" borderId="0" xfId="4" applyNumberFormat="1" applyFont="1" applyFill="1" applyAlignment="1">
      <alignment horizontal="left"/>
    </xf>
    <xf numFmtId="3" fontId="39" fillId="0" borderId="0" xfId="4" applyNumberFormat="1" applyFont="1" applyFill="1"/>
    <xf numFmtId="49" fontId="49" fillId="0" borderId="0" xfId="4" applyNumberFormat="1" applyFont="1" applyFill="1" applyAlignment="1">
      <alignment horizontal="left"/>
    </xf>
    <xf numFmtId="0" fontId="49" fillId="0" borderId="0" xfId="4" applyFont="1" applyFill="1"/>
    <xf numFmtId="3" fontId="0" fillId="0" borderId="0" xfId="4" applyNumberFormat="1" applyFont="1"/>
    <xf numFmtId="49" fontId="39" fillId="0" borderId="0" xfId="4" applyNumberFormat="1" applyFont="1" applyFill="1" applyAlignment="1">
      <alignment horizontal="left"/>
    </xf>
    <xf numFmtId="0" fontId="39" fillId="0" borderId="0" xfId="4" applyFont="1" applyFill="1"/>
    <xf numFmtId="0" fontId="46" fillId="3" borderId="0" xfId="4" applyFont="1" applyFill="1"/>
    <xf numFmtId="0" fontId="45" fillId="0" borderId="0" xfId="4" applyFont="1" applyFill="1"/>
    <xf numFmtId="49" fontId="46" fillId="0" borderId="0" xfId="4" applyNumberFormat="1" applyFont="1" applyFill="1" applyAlignment="1">
      <alignment horizontal="left"/>
    </xf>
    <xf numFmtId="0" fontId="37" fillId="0" borderId="0" xfId="4" applyFont="1" applyFill="1"/>
    <xf numFmtId="0" fontId="46" fillId="0" borderId="0" xfId="4" applyFont="1" applyFill="1"/>
    <xf numFmtId="49" fontId="37" fillId="0" borderId="0" xfId="4" applyNumberFormat="1" applyFont="1" applyFill="1" applyAlignment="1">
      <alignment horizontal="left"/>
    </xf>
    <xf numFmtId="0" fontId="46" fillId="0" borderId="0" xfId="4" applyFont="1" applyFill="1" applyBorder="1"/>
    <xf numFmtId="0" fontId="47" fillId="0" borderId="0" xfId="4" applyFont="1" applyFill="1"/>
    <xf numFmtId="0" fontId="23" fillId="2" borderId="0" xfId="4" applyFont="1" applyFill="1"/>
    <xf numFmtId="3" fontId="10" fillId="0" borderId="0" xfId="4" applyNumberFormat="1" applyFont="1"/>
    <xf numFmtId="49" fontId="12" fillId="3" borderId="0" xfId="4" applyNumberFormat="1" applyFont="1" applyFill="1" applyAlignment="1">
      <alignment horizontal="left"/>
    </xf>
    <xf numFmtId="0" fontId="12" fillId="3" borderId="0" xfId="4" applyFont="1" applyFill="1"/>
    <xf numFmtId="49" fontId="7" fillId="3" borderId="0" xfId="4" applyNumberFormat="1" applyFont="1" applyFill="1" applyAlignment="1">
      <alignment horizontal="left"/>
    </xf>
    <xf numFmtId="0" fontId="7" fillId="3" borderId="0" xfId="4" applyFont="1" applyFill="1"/>
    <xf numFmtId="0" fontId="50" fillId="0" borderId="0" xfId="4" applyFont="1"/>
    <xf numFmtId="0" fontId="10" fillId="0" borderId="0" xfId="0" applyFont="1" applyFill="1" applyBorder="1"/>
    <xf numFmtId="3" fontId="49" fillId="0" borderId="0" xfId="4" applyNumberFormat="1" applyFont="1" applyFill="1"/>
    <xf numFmtId="0" fontId="51" fillId="0" borderId="0" xfId="4" applyFont="1"/>
    <xf numFmtId="0" fontId="37" fillId="0" borderId="0" xfId="4" applyFont="1"/>
    <xf numFmtId="0" fontId="51" fillId="3" borderId="0" xfId="4" applyFont="1" applyFill="1"/>
    <xf numFmtId="0" fontId="35" fillId="0" borderId="0" xfId="0" applyFont="1"/>
    <xf numFmtId="3" fontId="5" fillId="2" borderId="0" xfId="4" applyNumberFormat="1" applyFont="1" applyFill="1"/>
    <xf numFmtId="0" fontId="17" fillId="0" borderId="0" xfId="0" applyFont="1"/>
    <xf numFmtId="3" fontId="23" fillId="0" borderId="0" xfId="0" applyNumberFormat="1" applyFont="1"/>
    <xf numFmtId="4" fontId="12" fillId="0" borderId="0" xfId="0" applyNumberFormat="1" applyFont="1"/>
    <xf numFmtId="3" fontId="39" fillId="0" borderId="0" xfId="0" applyNumberFormat="1" applyFont="1"/>
    <xf numFmtId="3" fontId="53" fillId="0" borderId="0" xfId="4" applyNumberFormat="1" applyFont="1"/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wrapText="1"/>
    </xf>
    <xf numFmtId="3" fontId="49" fillId="0" borderId="0" xfId="0" applyNumberFormat="1" applyFont="1"/>
    <xf numFmtId="3" fontId="49" fillId="0" borderId="0" xfId="0" applyNumberFormat="1" applyFont="1" applyAlignment="1">
      <alignment horizontal="right"/>
    </xf>
    <xf numFmtId="0" fontId="49" fillId="0" borderId="0" xfId="0" applyFont="1"/>
    <xf numFmtId="3" fontId="3" fillId="2" borderId="0" xfId="4" applyNumberFormat="1" applyFont="1" applyFill="1"/>
    <xf numFmtId="3" fontId="5" fillId="0" borderId="0" xfId="0" applyNumberFormat="1" applyFont="1" applyFill="1"/>
    <xf numFmtId="3" fontId="39" fillId="0" borderId="0" xfId="0" applyNumberFormat="1" applyFont="1" applyFill="1"/>
    <xf numFmtId="3" fontId="5" fillId="0" borderId="0" xfId="4" applyNumberFormat="1" applyFont="1" applyFill="1"/>
    <xf numFmtId="4" fontId="12" fillId="0" borderId="0" xfId="0" applyNumberFormat="1" applyFont="1" applyFill="1" applyAlignment="1">
      <alignment horizontal="right"/>
    </xf>
    <xf numFmtId="0" fontId="39" fillId="0" borderId="0" xfId="0" applyFont="1"/>
    <xf numFmtId="4" fontId="12" fillId="2" borderId="0" xfId="0" applyNumberFormat="1" applyFont="1" applyFill="1" applyAlignment="1">
      <alignment horizontal="right"/>
    </xf>
    <xf numFmtId="4" fontId="39" fillId="0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9" fillId="0" borderId="0" xfId="0" applyNumberFormat="1" applyFont="1"/>
    <xf numFmtId="4" fontId="12" fillId="2" borderId="0" xfId="0" applyNumberFormat="1" applyFont="1" applyFill="1"/>
    <xf numFmtId="0" fontId="55" fillId="0" borderId="0" xfId="0" applyFont="1"/>
    <xf numFmtId="4" fontId="39" fillId="0" borderId="0" xfId="0" applyNumberFormat="1" applyFont="1" applyAlignment="1">
      <alignment horizontal="right"/>
    </xf>
    <xf numFmtId="4" fontId="39" fillId="2" borderId="0" xfId="0" applyNumberFormat="1" applyFont="1" applyFill="1" applyAlignment="1">
      <alignment horizontal="right"/>
    </xf>
    <xf numFmtId="0" fontId="39" fillId="2" borderId="0" xfId="0" applyFont="1" applyFill="1"/>
    <xf numFmtId="4" fontId="39" fillId="0" borderId="0" xfId="0" applyNumberFormat="1" applyFont="1" applyFill="1"/>
    <xf numFmtId="4" fontId="12" fillId="0" borderId="0" xfId="0" applyNumberFormat="1" applyFont="1" applyFill="1"/>
    <xf numFmtId="3" fontId="20" fillId="2" borderId="0" xfId="0" applyNumberFormat="1" applyFont="1" applyFill="1"/>
    <xf numFmtId="3" fontId="3" fillId="0" borderId="0" xfId="0" applyNumberFormat="1" applyFont="1" applyFill="1"/>
    <xf numFmtId="3" fontId="44" fillId="0" borderId="0" xfId="0" applyNumberFormat="1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Fill="1" applyAlignment="1">
      <alignment horizontal="right"/>
    </xf>
    <xf numFmtId="3" fontId="3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/>
    <xf numFmtId="3" fontId="49" fillId="0" borderId="0" xfId="0" applyNumberFormat="1" applyFont="1" applyFill="1"/>
    <xf numFmtId="0" fontId="39" fillId="0" borderId="0" xfId="4" applyFont="1"/>
    <xf numFmtId="0" fontId="3" fillId="0" borderId="0" xfId="4" applyFont="1"/>
    <xf numFmtId="0" fontId="56" fillId="0" borderId="0" xfId="4" applyFont="1"/>
    <xf numFmtId="0" fontId="4" fillId="0" borderId="0" xfId="4" applyFont="1"/>
    <xf numFmtId="49" fontId="5" fillId="2" borderId="0" xfId="4" applyNumberFormat="1" applyFont="1" applyFill="1" applyAlignment="1">
      <alignment horizontal="left"/>
    </xf>
    <xf numFmtId="0" fontId="5" fillId="2" borderId="0" xfId="4" applyFont="1" applyFill="1"/>
    <xf numFmtId="3" fontId="20" fillId="2" borderId="0" xfId="4" applyNumberFormat="1" applyFont="1" applyFill="1"/>
    <xf numFmtId="3" fontId="5" fillId="0" borderId="0" xfId="0" applyNumberFormat="1" applyFont="1" applyFill="1" applyBorder="1"/>
    <xf numFmtId="0" fontId="49" fillId="0" borderId="0" xfId="4" applyFont="1"/>
    <xf numFmtId="0" fontId="5" fillId="0" borderId="0" xfId="4" applyFont="1"/>
    <xf numFmtId="0" fontId="3" fillId="0" borderId="0" xfId="0" applyFont="1" applyFill="1" applyAlignment="1">
      <alignment wrapText="1"/>
    </xf>
    <xf numFmtId="3" fontId="44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49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3" fontId="39" fillId="0" borderId="0" xfId="0" applyNumberFormat="1" applyFont="1" applyFill="1" applyBorder="1"/>
    <xf numFmtId="0" fontId="39" fillId="0" borderId="0" xfId="0" applyFont="1" applyFill="1" applyBorder="1"/>
    <xf numFmtId="3" fontId="40" fillId="2" borderId="0" xfId="0" applyNumberFormat="1" applyFont="1" applyFill="1"/>
    <xf numFmtId="3" fontId="60" fillId="2" borderId="0" xfId="0" applyNumberFormat="1" applyFont="1" applyFill="1"/>
    <xf numFmtId="4" fontId="12" fillId="0" borderId="0" xfId="0" applyNumberFormat="1" applyFont="1" applyFill="1" applyBorder="1"/>
    <xf numFmtId="3" fontId="44" fillId="2" borderId="0" xfId="4" applyNumberFormat="1" applyFont="1" applyFill="1"/>
    <xf numFmtId="3" fontId="61" fillId="0" borderId="0" xfId="4" applyNumberFormat="1" applyFont="1" applyFill="1"/>
    <xf numFmtId="3" fontId="8" fillId="0" borderId="0" xfId="4" applyNumberFormat="1" applyFont="1" applyFill="1"/>
    <xf numFmtId="3" fontId="8" fillId="2" borderId="0" xfId="4" applyNumberFormat="1" applyFont="1" applyFill="1"/>
    <xf numFmtId="0" fontId="54" fillId="0" borderId="0" xfId="0" applyFont="1"/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/>
    <xf numFmtId="49" fontId="43" fillId="0" borderId="0" xfId="0" applyNumberFormat="1" applyFont="1" applyFill="1" applyAlignment="1">
      <alignment horizontal="left"/>
    </xf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/>
    <xf numFmtId="49" fontId="12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horizontal="center" wrapText="1"/>
    </xf>
    <xf numFmtId="0" fontId="2" fillId="0" borderId="0" xfId="0" applyFont="1"/>
    <xf numFmtId="0" fontId="38" fillId="0" borderId="0" xfId="0" applyFont="1"/>
    <xf numFmtId="0" fontId="38" fillId="0" borderId="0" xfId="0" applyFont="1" applyAlignment="1"/>
    <xf numFmtId="0" fontId="38" fillId="0" borderId="0" xfId="0" applyFont="1" applyAlignment="1">
      <alignment vertical="center"/>
    </xf>
    <xf numFmtId="0" fontId="38" fillId="0" borderId="42" xfId="0" applyFont="1" applyBorder="1"/>
    <xf numFmtId="0" fontId="68" fillId="0" borderId="0" xfId="2" applyFont="1"/>
    <xf numFmtId="0" fontId="38" fillId="0" borderId="0" xfId="2" applyFont="1"/>
    <xf numFmtId="0" fontId="65" fillId="0" borderId="0" xfId="2" applyFont="1"/>
    <xf numFmtId="0" fontId="65" fillId="0" borderId="0" xfId="2" applyFont="1" applyBorder="1"/>
    <xf numFmtId="0" fontId="38" fillId="0" borderId="0" xfId="2" applyFont="1" applyBorder="1" applyAlignment="1">
      <alignment horizontal="right"/>
    </xf>
    <xf numFmtId="0" fontId="38" fillId="0" borderId="0" xfId="0" applyFont="1" applyBorder="1"/>
    <xf numFmtId="1" fontId="38" fillId="0" borderId="0" xfId="0" applyNumberFormat="1" applyFont="1" applyAlignment="1"/>
    <xf numFmtId="0" fontId="65" fillId="0" borderId="0" xfId="0" applyFont="1" applyAlignment="1"/>
    <xf numFmtId="0" fontId="65" fillId="0" borderId="0" xfId="0" applyFont="1"/>
    <xf numFmtId="0" fontId="38" fillId="0" borderId="0" xfId="2" applyFont="1" applyAlignment="1">
      <alignment wrapText="1"/>
    </xf>
    <xf numFmtId="1" fontId="66" fillId="0" borderId="0" xfId="2" applyNumberFormat="1" applyFont="1" applyBorder="1" applyAlignment="1">
      <alignment wrapText="1"/>
    </xf>
    <xf numFmtId="0" fontId="38" fillId="0" borderId="0" xfId="0" applyFont="1" applyAlignment="1">
      <alignment wrapText="1"/>
    </xf>
    <xf numFmtId="3" fontId="38" fillId="0" borderId="0" xfId="2" applyNumberFormat="1" applyFont="1" applyAlignment="1">
      <alignment horizontal="left"/>
    </xf>
    <xf numFmtId="0" fontId="38" fillId="0" borderId="0" xfId="0" applyFont="1" applyAlignment="1">
      <alignment horizontal="right"/>
    </xf>
    <xf numFmtId="0" fontId="73" fillId="0" borderId="0" xfId="2" applyFont="1"/>
    <xf numFmtId="0" fontId="38" fillId="0" borderId="42" xfId="2" applyFont="1" applyBorder="1"/>
    <xf numFmtId="4" fontId="38" fillId="0" borderId="42" xfId="2" applyNumberFormat="1" applyFont="1" applyBorder="1"/>
    <xf numFmtId="4" fontId="38" fillId="0" borderId="42" xfId="2" applyNumberFormat="1" applyFont="1" applyBorder="1" applyAlignment="1">
      <alignment horizontal="right"/>
    </xf>
    <xf numFmtId="1" fontId="67" fillId="0" borderId="42" xfId="0" applyNumberFormat="1" applyFont="1" applyBorder="1" applyAlignment="1">
      <alignment wrapText="1"/>
    </xf>
    <xf numFmtId="4" fontId="38" fillId="0" borderId="42" xfId="2" applyNumberFormat="1" applyFont="1" applyFill="1" applyBorder="1"/>
    <xf numFmtId="0" fontId="38" fillId="0" borderId="42" xfId="2" applyFont="1" applyFill="1" applyBorder="1"/>
    <xf numFmtId="0" fontId="72" fillId="0" borderId="42" xfId="2" applyFont="1" applyBorder="1"/>
    <xf numFmtId="4" fontId="38" fillId="0" borderId="42" xfId="0" applyNumberFormat="1" applyFont="1" applyBorder="1"/>
    <xf numFmtId="0" fontId="38" fillId="0" borderId="42" xfId="0" applyFont="1" applyBorder="1" applyAlignment="1">
      <alignment wrapText="1"/>
    </xf>
    <xf numFmtId="1" fontId="66" fillId="0" borderId="42" xfId="2" applyNumberFormat="1" applyFont="1" applyBorder="1" applyAlignment="1">
      <alignment wrapText="1"/>
    </xf>
    <xf numFmtId="0" fontId="73" fillId="0" borderId="0" xfId="7" applyFont="1"/>
    <xf numFmtId="0" fontId="38" fillId="0" borderId="0" xfId="7" applyFont="1"/>
    <xf numFmtId="0" fontId="65" fillId="0" borderId="47" xfId="7" applyFont="1" applyBorder="1"/>
    <xf numFmtId="0" fontId="38" fillId="0" borderId="48" xfId="7" applyFont="1" applyBorder="1"/>
    <xf numFmtId="0" fontId="38" fillId="0" borderId="47" xfId="7" applyFont="1" applyBorder="1"/>
    <xf numFmtId="0" fontId="38" fillId="0" borderId="42" xfId="7" applyFont="1" applyBorder="1"/>
    <xf numFmtId="0" fontId="38" fillId="0" borderId="0" xfId="7" applyFont="1" applyFill="1"/>
    <xf numFmtId="0" fontId="38" fillId="0" borderId="49" xfId="7" applyFont="1" applyBorder="1"/>
    <xf numFmtId="0" fontId="38" fillId="0" borderId="50" xfId="7" applyFont="1" applyBorder="1"/>
    <xf numFmtId="0" fontId="38" fillId="0" borderId="0" xfId="0" applyFont="1" applyAlignment="1">
      <alignment horizontal="center"/>
    </xf>
    <xf numFmtId="0" fontId="38" fillId="0" borderId="51" xfId="7" applyFont="1" applyBorder="1"/>
    <xf numFmtId="0" fontId="38" fillId="0" borderId="51" xfId="7" applyFont="1" applyFill="1" applyBorder="1"/>
    <xf numFmtId="0" fontId="38" fillId="0" borderId="42" xfId="7" applyFont="1" applyFill="1" applyBorder="1"/>
    <xf numFmtId="0" fontId="38" fillId="0" borderId="47" xfId="7" applyFont="1" applyFill="1" applyBorder="1"/>
    <xf numFmtId="0" fontId="38" fillId="0" borderId="53" xfId="7" applyFont="1" applyBorder="1" applyAlignment="1">
      <alignment vertical="center" wrapText="1"/>
    </xf>
    <xf numFmtId="0" fontId="38" fillId="0" borderId="54" xfId="7" applyFont="1" applyBorder="1" applyAlignment="1">
      <alignment vertical="center" wrapText="1"/>
    </xf>
    <xf numFmtId="0" fontId="38" fillId="0" borderId="46" xfId="7" applyFont="1" applyBorder="1" applyAlignment="1">
      <alignment vertical="center"/>
    </xf>
    <xf numFmtId="0" fontId="38" fillId="0" borderId="53" xfId="7" applyFont="1" applyBorder="1" applyAlignment="1">
      <alignment vertical="center"/>
    </xf>
    <xf numFmtId="0" fontId="74" fillId="0" borderId="53" xfId="7" applyFont="1" applyBorder="1" applyAlignment="1">
      <alignment vertical="center" wrapText="1"/>
    </xf>
    <xf numFmtId="0" fontId="38" fillId="0" borderId="0" xfId="7" applyFont="1" applyAlignment="1">
      <alignment vertical="center"/>
    </xf>
    <xf numFmtId="0" fontId="38" fillId="0" borderId="0" xfId="7" applyFont="1" applyAlignment="1">
      <alignment horizontal="center"/>
    </xf>
    <xf numFmtId="0" fontId="38" fillId="0" borderId="55" xfId="7" applyFont="1" applyBorder="1"/>
    <xf numFmtId="0" fontId="38" fillId="0" borderId="56" xfId="7" applyFont="1" applyBorder="1"/>
    <xf numFmtId="0" fontId="65" fillId="0" borderId="57" xfId="7" applyFont="1" applyBorder="1" applyAlignment="1">
      <alignment horizontal="right"/>
    </xf>
    <xf numFmtId="0" fontId="38" fillId="0" borderId="58" xfId="7" applyFont="1" applyBorder="1"/>
    <xf numFmtId="0" fontId="38" fillId="0" borderId="59" xfId="7" applyFont="1" applyBorder="1"/>
    <xf numFmtId="0" fontId="38" fillId="0" borderId="57" xfId="7" applyFont="1" applyFill="1" applyBorder="1"/>
    <xf numFmtId="0" fontId="38" fillId="0" borderId="60" xfId="7" applyFont="1" applyFill="1" applyBorder="1"/>
    <xf numFmtId="0" fontId="38" fillId="0" borderId="58" xfId="7" applyFont="1" applyFill="1" applyBorder="1"/>
    <xf numFmtId="0" fontId="38" fillId="0" borderId="61" xfId="7" applyFont="1" applyFill="1" applyBorder="1"/>
    <xf numFmtId="0" fontId="38" fillId="0" borderId="62" xfId="7" applyFont="1" applyBorder="1"/>
    <xf numFmtId="0" fontId="38" fillId="0" borderId="55" xfId="7" applyFont="1" applyBorder="1" applyAlignment="1">
      <alignment horizontal="center"/>
    </xf>
    <xf numFmtId="0" fontId="38" fillId="0" borderId="47" xfId="7" applyFont="1" applyBorder="1" applyAlignment="1">
      <alignment horizontal="center"/>
    </xf>
    <xf numFmtId="0" fontId="38" fillId="0" borderId="53" xfId="7" applyFont="1" applyBorder="1" applyAlignment="1">
      <alignment horizontal="center" vertical="center" wrapText="1"/>
    </xf>
    <xf numFmtId="2" fontId="65" fillId="0" borderId="60" xfId="7" applyNumberFormat="1" applyFont="1" applyBorder="1" applyAlignment="1">
      <alignment horizontal="center"/>
    </xf>
    <xf numFmtId="0" fontId="38" fillId="0" borderId="56" xfId="7" applyFont="1" applyBorder="1" applyAlignment="1">
      <alignment horizontal="center"/>
    </xf>
    <xf numFmtId="0" fontId="38" fillId="0" borderId="42" xfId="7" applyFont="1" applyBorder="1" applyAlignment="1">
      <alignment horizontal="center"/>
    </xf>
    <xf numFmtId="2" fontId="38" fillId="0" borderId="42" xfId="7" applyNumberFormat="1" applyFont="1" applyBorder="1" applyAlignment="1">
      <alignment horizontal="center"/>
    </xf>
    <xf numFmtId="0" fontId="38" fillId="0" borderId="49" xfId="7" applyFont="1" applyBorder="1" applyAlignment="1">
      <alignment horizontal="center"/>
    </xf>
    <xf numFmtId="0" fontId="38" fillId="0" borderId="51" xfId="7" applyFont="1" applyBorder="1" applyAlignment="1">
      <alignment horizontal="center"/>
    </xf>
    <xf numFmtId="0" fontId="65" fillId="0" borderId="52" xfId="7" applyFont="1" applyBorder="1" applyAlignment="1">
      <alignment horizontal="right"/>
    </xf>
    <xf numFmtId="164" fontId="38" fillId="0" borderId="63" xfId="7" applyNumberFormat="1" applyFont="1" applyBorder="1"/>
    <xf numFmtId="0" fontId="38" fillId="0" borderId="0" xfId="8" applyFont="1"/>
    <xf numFmtId="3" fontId="38" fillId="0" borderId="0" xfId="8" applyNumberFormat="1" applyFont="1"/>
    <xf numFmtId="0" fontId="65" fillId="0" borderId="0" xfId="8" applyFont="1"/>
    <xf numFmtId="3" fontId="65" fillId="0" borderId="0" xfId="8" applyNumberFormat="1" applyFont="1"/>
    <xf numFmtId="0" fontId="75" fillId="0" borderId="0" xfId="8" applyNumberFormat="1" applyFont="1" applyAlignment="1">
      <alignment vertical="center" wrapText="1"/>
    </xf>
    <xf numFmtId="0" fontId="38" fillId="0" borderId="42" xfId="8" applyFont="1" applyBorder="1"/>
    <xf numFmtId="0" fontId="65" fillId="0" borderId="42" xfId="8" applyFont="1" applyBorder="1"/>
    <xf numFmtId="0" fontId="74" fillId="0" borderId="0" xfId="8" applyFont="1"/>
    <xf numFmtId="3" fontId="74" fillId="0" borderId="0" xfId="8" applyNumberFormat="1" applyFont="1"/>
    <xf numFmtId="0" fontId="57" fillId="0" borderId="0" xfId="8" applyFont="1"/>
    <xf numFmtId="0" fontId="38" fillId="0" borderId="0" xfId="6" applyFont="1"/>
    <xf numFmtId="0" fontId="76" fillId="0" borderId="0" xfId="6" applyFont="1"/>
    <xf numFmtId="43" fontId="38" fillId="0" borderId="8" xfId="1" applyFont="1" applyFill="1" applyBorder="1"/>
    <xf numFmtId="0" fontId="38" fillId="0" borderId="9" xfId="0" applyFont="1" applyFill="1" applyBorder="1" applyAlignment="1">
      <alignment horizontal="center"/>
    </xf>
    <xf numFmtId="43" fontId="38" fillId="0" borderId="10" xfId="1" applyFont="1" applyFill="1" applyBorder="1"/>
    <xf numFmtId="0" fontId="38" fillId="0" borderId="11" xfId="0" applyFont="1" applyFill="1" applyBorder="1" applyAlignment="1">
      <alignment horizontal="center"/>
    </xf>
    <xf numFmtId="43" fontId="38" fillId="0" borderId="12" xfId="1" applyFont="1" applyFill="1" applyBorder="1"/>
    <xf numFmtId="0" fontId="38" fillId="0" borderId="13" xfId="0" applyFont="1" applyFill="1" applyBorder="1" applyAlignment="1">
      <alignment horizontal="center"/>
    </xf>
    <xf numFmtId="0" fontId="38" fillId="0" borderId="14" xfId="0" applyFont="1" applyBorder="1"/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65" fillId="0" borderId="17" xfId="0" applyFont="1" applyBorder="1" applyAlignment="1">
      <alignment vertical="center"/>
    </xf>
    <xf numFmtId="0" fontId="38" fillId="0" borderId="18" xfId="0" applyFont="1" applyBorder="1" applyAlignment="1">
      <alignment vertical="top"/>
    </xf>
    <xf numFmtId="0" fontId="38" fillId="0" borderId="3" xfId="0" applyFont="1" applyFill="1" applyBorder="1" applyAlignment="1">
      <alignment vertical="top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/>
    </xf>
    <xf numFmtId="43" fontId="38" fillId="6" borderId="8" xfId="1" applyFont="1" applyFill="1" applyBorder="1"/>
    <xf numFmtId="43" fontId="38" fillId="6" borderId="12" xfId="1" applyFont="1" applyFill="1" applyBorder="1"/>
    <xf numFmtId="43" fontId="65" fillId="6" borderId="8" xfId="1" applyFont="1" applyFill="1" applyBorder="1"/>
    <xf numFmtId="43" fontId="65" fillId="6" borderId="12" xfId="1" applyFont="1" applyFill="1" applyBorder="1"/>
    <xf numFmtId="43" fontId="38" fillId="6" borderId="21" xfId="1" applyFont="1" applyFill="1" applyBorder="1"/>
    <xf numFmtId="43" fontId="38" fillId="6" borderId="22" xfId="1" applyFont="1" applyFill="1" applyBorder="1"/>
    <xf numFmtId="0" fontId="73" fillId="0" borderId="0" xfId="6" applyFont="1" applyAlignment="1">
      <alignment vertical="center"/>
    </xf>
    <xf numFmtId="0" fontId="71" fillId="0" borderId="0" xfId="6" applyFont="1" applyAlignment="1">
      <alignment vertical="center"/>
    </xf>
    <xf numFmtId="0" fontId="38" fillId="0" borderId="0" xfId="6" applyFont="1" applyAlignment="1">
      <alignment vertical="center"/>
    </xf>
    <xf numFmtId="0" fontId="38" fillId="0" borderId="23" xfId="0" applyFont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left" vertical="center"/>
    </xf>
    <xf numFmtId="0" fontId="65" fillId="6" borderId="26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horizontal="left" vertical="center"/>
    </xf>
    <xf numFmtId="0" fontId="38" fillId="0" borderId="28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65" fillId="0" borderId="24" xfId="0" applyFont="1" applyBorder="1" applyAlignment="1">
      <alignment horizontal="left" vertical="center"/>
    </xf>
    <xf numFmtId="0" fontId="65" fillId="0" borderId="1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65" fillId="4" borderId="27" xfId="0" applyFont="1" applyFill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6" borderId="25" xfId="0" applyFont="1" applyFill="1" applyBorder="1" applyAlignment="1">
      <alignment vertical="center"/>
    </xf>
    <xf numFmtId="43" fontId="38" fillId="6" borderId="1" xfId="1" applyFont="1" applyFill="1" applyBorder="1"/>
    <xf numFmtId="0" fontId="57" fillId="6" borderId="27" xfId="0" applyFont="1" applyFill="1" applyBorder="1" applyAlignment="1">
      <alignment vertical="center"/>
    </xf>
    <xf numFmtId="43" fontId="57" fillId="6" borderId="30" xfId="1" applyFont="1" applyFill="1" applyBorder="1"/>
    <xf numFmtId="0" fontId="73" fillId="0" borderId="0" xfId="0" applyFont="1"/>
    <xf numFmtId="0" fontId="71" fillId="0" borderId="0" xfId="0" applyFont="1" applyBorder="1"/>
    <xf numFmtId="0" fontId="38" fillId="0" borderId="17" xfId="0" applyFont="1" applyBorder="1"/>
    <xf numFmtId="0" fontId="38" fillId="0" borderId="18" xfId="6" applyFont="1" applyFill="1" applyBorder="1"/>
    <xf numFmtId="0" fontId="38" fillId="0" borderId="18" xfId="6" applyFont="1" applyBorder="1"/>
    <xf numFmtId="0" fontId="38" fillId="0" borderId="18" xfId="0" applyFont="1" applyBorder="1"/>
    <xf numFmtId="0" fontId="38" fillId="0" borderId="3" xfId="0" applyFont="1" applyBorder="1"/>
    <xf numFmtId="0" fontId="38" fillId="0" borderId="18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38" fillId="0" borderId="32" xfId="0" applyFont="1" applyBorder="1"/>
    <xf numFmtId="0" fontId="65" fillId="0" borderId="33" xfId="0" applyFont="1" applyBorder="1"/>
    <xf numFmtId="4" fontId="65" fillId="0" borderId="33" xfId="0" applyNumberFormat="1" applyFont="1" applyFill="1" applyBorder="1"/>
    <xf numFmtId="0" fontId="65" fillId="0" borderId="34" xfId="0" applyFont="1" applyFill="1" applyBorder="1" applyAlignment="1">
      <alignment horizontal="center"/>
    </xf>
    <xf numFmtId="0" fontId="65" fillId="0" borderId="33" xfId="0" applyFont="1" applyFill="1" applyBorder="1" applyAlignment="1">
      <alignment horizontal="center"/>
    </xf>
    <xf numFmtId="0" fontId="38" fillId="0" borderId="33" xfId="0" applyFont="1" applyBorder="1"/>
    <xf numFmtId="0" fontId="38" fillId="0" borderId="34" xfId="0" applyFont="1" applyBorder="1"/>
    <xf numFmtId="0" fontId="38" fillId="0" borderId="3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0" borderId="31" xfId="0" applyFont="1" applyBorder="1"/>
    <xf numFmtId="0" fontId="38" fillId="0" borderId="13" xfId="0" applyFont="1" applyFill="1" applyBorder="1"/>
    <xf numFmtId="0" fontId="38" fillId="0" borderId="18" xfId="0" applyFont="1" applyFill="1" applyBorder="1"/>
    <xf numFmtId="0" fontId="65" fillId="0" borderId="18" xfId="0" applyFont="1" applyBorder="1" applyAlignment="1">
      <alignment horizontal="left"/>
    </xf>
    <xf numFmtId="0" fontId="65" fillId="0" borderId="18" xfId="0" applyFont="1" applyBorder="1"/>
    <xf numFmtId="0" fontId="65" fillId="0" borderId="18" xfId="0" applyFont="1" applyFill="1" applyBorder="1"/>
    <xf numFmtId="0" fontId="65" fillId="0" borderId="3" xfId="0" applyFont="1" applyFill="1" applyBorder="1" applyAlignment="1">
      <alignment horizontal="center"/>
    </xf>
    <xf numFmtId="0" fontId="65" fillId="0" borderId="31" xfId="0" applyFont="1" applyBorder="1"/>
    <xf numFmtId="0" fontId="65" fillId="0" borderId="31" xfId="0" applyFont="1" applyFill="1" applyBorder="1" applyAlignment="1">
      <alignment horizontal="center"/>
    </xf>
    <xf numFmtId="0" fontId="65" fillId="0" borderId="13" xfId="0" applyFont="1" applyFill="1" applyBorder="1"/>
    <xf numFmtId="0" fontId="38" fillId="0" borderId="35" xfId="0" applyFont="1" applyBorder="1"/>
    <xf numFmtId="0" fontId="38" fillId="0" borderId="0" xfId="0" applyFont="1" applyFill="1" applyBorder="1" applyAlignment="1">
      <alignment horizontal="center"/>
    </xf>
    <xf numFmtId="0" fontId="38" fillId="0" borderId="36" xfId="0" applyFont="1" applyBorder="1"/>
    <xf numFmtId="0" fontId="65" fillId="4" borderId="18" xfId="0" applyFont="1" applyFill="1" applyBorder="1" applyAlignment="1"/>
    <xf numFmtId="0" fontId="65" fillId="0" borderId="31" xfId="0" applyFont="1" applyFill="1" applyBorder="1" applyAlignment="1"/>
    <xf numFmtId="0" fontId="38" fillId="0" borderId="17" xfId="0" applyFont="1" applyFill="1" applyBorder="1"/>
    <xf numFmtId="43" fontId="38" fillId="6" borderId="31" xfId="1" applyFont="1" applyFill="1" applyBorder="1"/>
    <xf numFmtId="43" fontId="38" fillId="6" borderId="18" xfId="1" applyFont="1" applyFill="1" applyBorder="1"/>
    <xf numFmtId="43" fontId="65" fillId="6" borderId="18" xfId="1" applyFont="1" applyFill="1" applyBorder="1"/>
    <xf numFmtId="43" fontId="65" fillId="6" borderId="31" xfId="1" applyFont="1" applyFill="1" applyBorder="1"/>
    <xf numFmtId="43" fontId="38" fillId="6" borderId="0" xfId="1" applyFont="1" applyFill="1" applyBorder="1"/>
    <xf numFmtId="0" fontId="38" fillId="0" borderId="0" xfId="0" applyFont="1" applyFill="1" applyAlignment="1">
      <alignment vertical="center" wrapText="1"/>
    </xf>
    <xf numFmtId="0" fontId="38" fillId="0" borderId="7" xfId="2" applyFont="1" applyBorder="1"/>
    <xf numFmtId="0" fontId="38" fillId="0" borderId="7" xfId="0" applyFont="1" applyBorder="1"/>
    <xf numFmtId="0" fontId="38" fillId="0" borderId="7" xfId="2" applyFont="1" applyBorder="1" applyAlignment="1">
      <alignment horizontal="right"/>
    </xf>
    <xf numFmtId="3" fontId="38" fillId="0" borderId="7" xfId="2" applyNumberFormat="1" applyFont="1" applyBorder="1" applyAlignment="1">
      <alignment horizontal="left"/>
    </xf>
    <xf numFmtId="166" fontId="38" fillId="0" borderId="42" xfId="8" applyNumberFormat="1" applyFont="1" applyBorder="1"/>
    <xf numFmtId="168" fontId="38" fillId="0" borderId="42" xfId="8" applyNumberFormat="1" applyFont="1" applyBorder="1"/>
    <xf numFmtId="3" fontId="71" fillId="0" borderId="42" xfId="8" applyNumberFormat="1" applyFont="1" applyBorder="1" applyAlignment="1">
      <alignment wrapText="1"/>
    </xf>
    <xf numFmtId="0" fontId="38" fillId="8" borderId="42" xfId="8" applyFont="1" applyFill="1" applyBorder="1"/>
    <xf numFmtId="0" fontId="71" fillId="8" borderId="42" xfId="8" applyFont="1" applyFill="1" applyBorder="1"/>
    <xf numFmtId="168" fontId="71" fillId="8" borderId="42" xfId="8" applyNumberFormat="1" applyFont="1" applyFill="1" applyBorder="1"/>
    <xf numFmtId="3" fontId="71" fillId="8" borderId="42" xfId="8" applyNumberFormat="1" applyFont="1" applyFill="1" applyBorder="1" applyAlignment="1">
      <alignment wrapText="1"/>
    </xf>
    <xf numFmtId="168" fontId="38" fillId="0" borderId="42" xfId="2" applyNumberFormat="1" applyFont="1" applyBorder="1"/>
    <xf numFmtId="168" fontId="38" fillId="0" borderId="42" xfId="2" applyNumberFormat="1" applyFont="1" applyFill="1" applyBorder="1"/>
    <xf numFmtId="168" fontId="38" fillId="0" borderId="42" xfId="0" applyNumberFormat="1" applyFont="1" applyBorder="1"/>
    <xf numFmtId="168" fontId="71" fillId="0" borderId="42" xfId="2" applyNumberFormat="1" applyFont="1" applyBorder="1"/>
    <xf numFmtId="168" fontId="65" fillId="0" borderId="42" xfId="2" applyNumberFormat="1" applyFont="1" applyBorder="1"/>
    <xf numFmtId="0" fontId="38" fillId="6" borderId="21" xfId="0" applyFont="1" applyFill="1" applyBorder="1" applyAlignment="1">
      <alignment horizontal="center" wrapText="1"/>
    </xf>
    <xf numFmtId="0" fontId="38" fillId="6" borderId="37" xfId="0" applyFont="1" applyFill="1" applyBorder="1" applyAlignment="1">
      <alignment horizontal="center" wrapText="1"/>
    </xf>
    <xf numFmtId="0" fontId="65" fillId="0" borderId="42" xfId="0" applyFont="1" applyBorder="1" applyAlignment="1">
      <alignment vertical="center"/>
    </xf>
    <xf numFmtId="0" fontId="65" fillId="0" borderId="42" xfId="2" applyFont="1" applyBorder="1" applyAlignment="1">
      <alignment horizontal="center" vertical="center"/>
    </xf>
    <xf numFmtId="0" fontId="65" fillId="0" borderId="42" xfId="2" applyFont="1" applyBorder="1" applyAlignment="1">
      <alignment vertical="center" wrapText="1"/>
    </xf>
    <xf numFmtId="0" fontId="70" fillId="0" borderId="42" xfId="2" applyFont="1" applyBorder="1" applyAlignment="1">
      <alignment vertical="center" wrapText="1"/>
    </xf>
    <xf numFmtId="0" fontId="65" fillId="0" borderId="42" xfId="2" applyFont="1" applyFill="1" applyBorder="1" applyAlignment="1">
      <alignment vertical="center" wrapText="1"/>
    </xf>
    <xf numFmtId="0" fontId="38" fillId="0" borderId="0" xfId="0" applyFont="1" applyAlignment="1">
      <alignment horizontal="left" vertical="center"/>
    </xf>
    <xf numFmtId="0" fontId="79" fillId="0" borderId="0" xfId="0" applyFont="1"/>
    <xf numFmtId="0" fontId="79" fillId="5" borderId="0" xfId="0" applyFont="1" applyFill="1"/>
    <xf numFmtId="0" fontId="82" fillId="5" borderId="0" xfId="0" applyFont="1" applyFill="1"/>
    <xf numFmtId="49" fontId="80" fillId="7" borderId="0" xfId="0" applyNumberFormat="1" applyFont="1" applyFill="1" applyBorder="1" applyAlignment="1">
      <alignment horizontal="left"/>
    </xf>
    <xf numFmtId="0" fontId="79" fillId="7" borderId="0" xfId="0" applyFont="1" applyFill="1"/>
    <xf numFmtId="0" fontId="78" fillId="0" borderId="0" xfId="0" applyFont="1"/>
    <xf numFmtId="0" fontId="83" fillId="0" borderId="0" xfId="0" applyFont="1" applyFill="1" applyBorder="1"/>
    <xf numFmtId="0" fontId="79" fillId="0" borderId="1" xfId="0" applyFont="1" applyBorder="1"/>
    <xf numFmtId="0" fontId="80" fillId="0" borderId="1" xfId="0" applyFont="1" applyBorder="1" applyAlignment="1">
      <alignment wrapText="1"/>
    </xf>
    <xf numFmtId="0" fontId="80" fillId="0" borderId="1" xfId="0" applyFont="1" applyBorder="1"/>
    <xf numFmtId="0" fontId="79" fillId="0" borderId="1" xfId="0" applyFont="1" applyBorder="1" applyAlignment="1">
      <alignment wrapText="1"/>
    </xf>
    <xf numFmtId="165" fontId="79" fillId="0" borderId="1" xfId="1" applyNumberFormat="1" applyFont="1" applyBorder="1"/>
    <xf numFmtId="0" fontId="79" fillId="0" borderId="5" xfId="0" applyFont="1" applyBorder="1"/>
    <xf numFmtId="165" fontId="79" fillId="0" borderId="5" xfId="1" applyNumberFormat="1" applyFont="1" applyBorder="1"/>
    <xf numFmtId="0" fontId="79" fillId="0" borderId="6" xfId="0" applyFont="1" applyBorder="1"/>
    <xf numFmtId="0" fontId="80" fillId="0" borderId="6" xfId="0" applyFont="1" applyBorder="1"/>
    <xf numFmtId="165" fontId="80" fillId="0" borderId="6" xfId="1" applyNumberFormat="1" applyFont="1" applyBorder="1"/>
    <xf numFmtId="0" fontId="81" fillId="0" borderId="0" xfId="0" applyFont="1"/>
    <xf numFmtId="0" fontId="84" fillId="0" borderId="0" xfId="10"/>
    <xf numFmtId="0" fontId="38" fillId="6" borderId="0" xfId="7" applyFont="1" applyFill="1"/>
    <xf numFmtId="0" fontId="38" fillId="6" borderId="0" xfId="7" applyFont="1" applyFill="1" applyAlignment="1">
      <alignment horizontal="center"/>
    </xf>
    <xf numFmtId="168" fontId="38" fillId="0" borderId="48" xfId="7" applyNumberFormat="1" applyFont="1" applyBorder="1"/>
    <xf numFmtId="0" fontId="79" fillId="0" borderId="0" xfId="0" applyFont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wrapText="1"/>
    </xf>
    <xf numFmtId="0" fontId="79" fillId="0" borderId="40" xfId="0" applyFont="1" applyBorder="1" applyAlignment="1">
      <alignment horizontal="center" vertical="center" wrapText="1"/>
    </xf>
    <xf numFmtId="0" fontId="79" fillId="0" borderId="25" xfId="0" applyFont="1" applyBorder="1"/>
    <xf numFmtId="0" fontId="79" fillId="0" borderId="67" xfId="0" applyFont="1" applyBorder="1"/>
    <xf numFmtId="0" fontId="79" fillId="0" borderId="68" xfId="0" applyFont="1" applyBorder="1"/>
    <xf numFmtId="0" fontId="79" fillId="0" borderId="69" xfId="0" applyFont="1" applyBorder="1"/>
    <xf numFmtId="0" fontId="79" fillId="0" borderId="70" xfId="0" applyFont="1" applyBorder="1"/>
    <xf numFmtId="0" fontId="79" fillId="0" borderId="71" xfId="0" applyFont="1" applyBorder="1"/>
    <xf numFmtId="0" fontId="79" fillId="0" borderId="72" xfId="0" applyFont="1" applyBorder="1"/>
    <xf numFmtId="0" fontId="79" fillId="0" borderId="28" xfId="0" applyFont="1" applyBorder="1" applyAlignment="1">
      <alignment horizontal="center" vertical="center" wrapText="1"/>
    </xf>
    <xf numFmtId="0" fontId="79" fillId="0" borderId="73" xfId="0" applyFont="1" applyBorder="1"/>
    <xf numFmtId="0" fontId="79" fillId="0" borderId="74" xfId="0" applyFont="1" applyBorder="1"/>
    <xf numFmtId="0" fontId="79" fillId="0" borderId="14" xfId="0" applyFont="1" applyBorder="1"/>
    <xf numFmtId="0" fontId="79" fillId="0" borderId="25" xfId="0" applyFont="1" applyBorder="1" applyAlignment="1">
      <alignment wrapText="1"/>
    </xf>
    <xf numFmtId="0" fontId="79" fillId="0" borderId="67" xfId="0" applyFont="1" applyBorder="1" applyAlignment="1">
      <alignment wrapText="1"/>
    </xf>
    <xf numFmtId="0" fontId="79" fillId="0" borderId="68" xfId="0" applyFont="1" applyBorder="1" applyAlignment="1">
      <alignment wrapText="1"/>
    </xf>
    <xf numFmtId="0" fontId="79" fillId="0" borderId="69" xfId="0" applyFont="1" applyBorder="1" applyAlignment="1">
      <alignment wrapText="1"/>
    </xf>
    <xf numFmtId="0" fontId="79" fillId="0" borderId="75" xfId="0" applyFont="1" applyBorder="1" applyAlignment="1">
      <alignment horizontal="center" vertical="center" wrapText="1"/>
    </xf>
    <xf numFmtId="0" fontId="79" fillId="0" borderId="76" xfId="0" applyFont="1" applyBorder="1"/>
    <xf numFmtId="0" fontId="79" fillId="0" borderId="77" xfId="0" applyFont="1" applyBorder="1"/>
    <xf numFmtId="0" fontId="79" fillId="0" borderId="31" xfId="0" applyFont="1" applyBorder="1"/>
    <xf numFmtId="0" fontId="79" fillId="0" borderId="24" xfId="0" applyFont="1" applyBorder="1" applyAlignment="1">
      <alignment horizontal="center" vertical="top" wrapText="1"/>
    </xf>
    <xf numFmtId="0" fontId="79" fillId="0" borderId="40" xfId="0" applyFont="1" applyBorder="1" applyAlignment="1">
      <alignment horizont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15" xfId="0" applyFont="1" applyBorder="1"/>
    <xf numFmtId="0" fontId="79" fillId="0" borderId="78" xfId="0" applyFont="1" applyBorder="1"/>
    <xf numFmtId="0" fontId="79" fillId="0" borderId="13" xfId="0" applyFont="1" applyBorder="1"/>
    <xf numFmtId="0" fontId="79" fillId="0" borderId="79" xfId="0" applyFont="1" applyBorder="1" applyAlignment="1">
      <alignment horizontal="center" vertical="center" wrapText="1"/>
    </xf>
    <xf numFmtId="0" fontId="79" fillId="0" borderId="80" xfId="0" applyFont="1" applyBorder="1"/>
    <xf numFmtId="0" fontId="79" fillId="0" borderId="81" xfId="0" applyFont="1" applyBorder="1"/>
    <xf numFmtId="0" fontId="79" fillId="0" borderId="4" xfId="0" applyFont="1" applyBorder="1"/>
    <xf numFmtId="0" fontId="84" fillId="0" borderId="0" xfId="10" applyAlignment="1">
      <alignment horizontal="left" vertical="center" indent="6"/>
    </xf>
    <xf numFmtId="0" fontId="38" fillId="0" borderId="0" xfId="0" applyFont="1" applyAlignment="1">
      <alignment vertical="center" wrapText="1"/>
    </xf>
    <xf numFmtId="0" fontId="65" fillId="8" borderId="91" xfId="12" applyFont="1" applyFill="1" applyBorder="1" applyAlignment="1">
      <alignment horizontal="center" vertical="center" wrapText="1"/>
    </xf>
    <xf numFmtId="3" fontId="65" fillId="8" borderId="91" xfId="12" applyNumberFormat="1" applyFont="1" applyFill="1" applyBorder="1" applyAlignment="1">
      <alignment horizontal="center" vertical="center" wrapText="1"/>
    </xf>
    <xf numFmtId="0" fontId="38" fillId="0" borderId="91" xfId="12" applyFont="1" applyBorder="1" applyAlignment="1">
      <alignment vertical="center" wrapText="1"/>
    </xf>
    <xf numFmtId="3" fontId="38" fillId="0" borderId="91" xfId="12" applyNumberFormat="1" applyFont="1" applyBorder="1" applyAlignment="1">
      <alignment vertical="center" wrapText="1"/>
    </xf>
    <xf numFmtId="3" fontId="38" fillId="36" borderId="91" xfId="12" applyNumberFormat="1" applyFont="1" applyFill="1" applyBorder="1" applyAlignment="1">
      <alignment vertical="center" wrapText="1"/>
    </xf>
    <xf numFmtId="0" fontId="113" fillId="0" borderId="0" xfId="272" applyFont="1" applyAlignment="1">
      <alignment vertical="center" wrapText="1"/>
    </xf>
    <xf numFmtId="3" fontId="38" fillId="8" borderId="91" xfId="12" applyNumberFormat="1" applyFont="1" applyFill="1" applyBorder="1" applyAlignment="1">
      <alignment vertical="center" wrapText="1"/>
    </xf>
    <xf numFmtId="3" fontId="38" fillId="35" borderId="91" xfId="12" applyNumberFormat="1" applyFont="1" applyFill="1" applyBorder="1" applyAlignment="1">
      <alignment vertical="center" wrapText="1"/>
    </xf>
    <xf numFmtId="0" fontId="113" fillId="0" borderId="0" xfId="239" applyFont="1" applyAlignment="1">
      <alignment vertical="center" wrapText="1"/>
    </xf>
    <xf numFmtId="0" fontId="113" fillId="0" borderId="0" xfId="252" applyFont="1" applyAlignment="1">
      <alignment vertical="center" wrapText="1"/>
    </xf>
    <xf numFmtId="0" fontId="113" fillId="0" borderId="0" xfId="274" applyFont="1" applyAlignment="1">
      <alignment vertical="center" wrapText="1"/>
    </xf>
    <xf numFmtId="0" fontId="113" fillId="0" borderId="0" xfId="238" applyFont="1" applyAlignment="1">
      <alignment vertical="center" wrapText="1"/>
    </xf>
    <xf numFmtId="0" fontId="113" fillId="0" borderId="0" xfId="253" applyFont="1" applyAlignment="1">
      <alignment vertical="center" wrapText="1"/>
    </xf>
    <xf numFmtId="0" fontId="113" fillId="0" borderId="0" xfId="264" applyFont="1" applyAlignment="1">
      <alignment vertical="center" wrapText="1"/>
    </xf>
    <xf numFmtId="0" fontId="113" fillId="0" borderId="0" xfId="244" applyFont="1" applyAlignment="1">
      <alignment vertical="center" wrapText="1"/>
    </xf>
    <xf numFmtId="0" fontId="113" fillId="0" borderId="0" xfId="248" applyFont="1" applyAlignment="1">
      <alignment vertical="center" wrapText="1"/>
    </xf>
    <xf numFmtId="0" fontId="113" fillId="0" borderId="0" xfId="268" applyFont="1" applyAlignment="1">
      <alignment vertical="center" wrapText="1"/>
    </xf>
    <xf numFmtId="0" fontId="113" fillId="0" borderId="0" xfId="262" applyFont="1" applyAlignment="1">
      <alignment vertical="center" wrapText="1"/>
    </xf>
    <xf numFmtId="0" fontId="113" fillId="0" borderId="0" xfId="270" applyFont="1" applyAlignment="1">
      <alignment vertical="center" wrapText="1"/>
    </xf>
    <xf numFmtId="0" fontId="113" fillId="0" borderId="0" xfId="261" applyFont="1" applyAlignment="1">
      <alignment vertical="center" wrapText="1"/>
    </xf>
    <xf numFmtId="0" fontId="113" fillId="0" borderId="0" xfId="255" applyFont="1" applyAlignment="1">
      <alignment vertical="center" wrapText="1"/>
    </xf>
    <xf numFmtId="0" fontId="113" fillId="0" borderId="0" xfId="258" applyFont="1" applyAlignment="1">
      <alignment vertical="center" wrapText="1"/>
    </xf>
    <xf numFmtId="0" fontId="113" fillId="0" borderId="0" xfId="246" applyFont="1" applyAlignment="1">
      <alignment vertical="center" wrapText="1"/>
    </xf>
    <xf numFmtId="0" fontId="114" fillId="0" borderId="91" xfId="12" applyFont="1" applyBorder="1" applyAlignment="1">
      <alignment vertical="center"/>
    </xf>
    <xf numFmtId="0" fontId="114" fillId="0" borderId="91" xfId="12" applyFont="1" applyBorder="1" applyAlignment="1">
      <alignment vertical="center" wrapText="1"/>
    </xf>
    <xf numFmtId="0" fontId="114" fillId="0" borderId="91" xfId="12" applyFont="1" applyBorder="1" applyAlignment="1">
      <alignment horizontal="right" vertical="center" wrapText="1"/>
    </xf>
    <xf numFmtId="0" fontId="115" fillId="0" borderId="0" xfId="0" applyFont="1" applyAlignment="1">
      <alignment vertical="center"/>
    </xf>
    <xf numFmtId="0" fontId="115" fillId="0" borderId="91" xfId="12" applyFont="1" applyBorder="1" applyAlignment="1">
      <alignment vertical="center"/>
    </xf>
    <xf numFmtId="0" fontId="115" fillId="0" borderId="91" xfId="12" applyFont="1" applyBorder="1" applyAlignment="1">
      <alignment horizontal="right" vertical="center"/>
    </xf>
    <xf numFmtId="3" fontId="115" fillId="0" borderId="91" xfId="12" applyNumberFormat="1" applyFont="1" applyBorder="1" applyAlignment="1">
      <alignment vertical="center"/>
    </xf>
    <xf numFmtId="0" fontId="114" fillId="36" borderId="91" xfId="12" applyFont="1" applyFill="1" applyBorder="1" applyAlignment="1">
      <alignment vertical="center"/>
    </xf>
    <xf numFmtId="0" fontId="114" fillId="36" borderId="91" xfId="12" applyFont="1" applyFill="1" applyBorder="1" applyAlignment="1">
      <alignment horizontal="right" vertical="center"/>
    </xf>
    <xf numFmtId="3" fontId="114" fillId="36" borderId="91" xfId="12" applyNumberFormat="1" applyFont="1" applyFill="1" applyBorder="1" applyAlignment="1">
      <alignment vertical="center"/>
    </xf>
    <xf numFmtId="0" fontId="116" fillId="0" borderId="0" xfId="270" applyFont="1" applyAlignment="1">
      <alignment vertical="center"/>
    </xf>
    <xf numFmtId="0" fontId="115" fillId="0" borderId="91" xfId="12" applyFont="1" applyBorder="1" applyAlignment="1">
      <alignment horizontal="left" vertical="center"/>
    </xf>
    <xf numFmtId="0" fontId="114" fillId="8" borderId="91" xfId="12" applyFont="1" applyFill="1" applyBorder="1" applyAlignment="1">
      <alignment vertical="center"/>
    </xf>
    <xf numFmtId="0" fontId="114" fillId="8" borderId="91" xfId="12" applyFont="1" applyFill="1" applyBorder="1" applyAlignment="1">
      <alignment horizontal="right" vertical="center"/>
    </xf>
    <xf numFmtId="3" fontId="114" fillId="8" borderId="91" xfId="12" applyNumberFormat="1" applyFont="1" applyFill="1" applyBorder="1" applyAlignment="1">
      <alignment vertical="center"/>
    </xf>
    <xf numFmtId="0" fontId="115" fillId="35" borderId="91" xfId="12" applyFont="1" applyFill="1" applyBorder="1" applyAlignment="1">
      <alignment vertical="center"/>
    </xf>
    <xf numFmtId="0" fontId="115" fillId="35" borderId="91" xfId="12" applyFont="1" applyFill="1" applyBorder="1" applyAlignment="1">
      <alignment horizontal="right" vertical="center"/>
    </xf>
    <xf numFmtId="3" fontId="115" fillId="35" borderId="91" xfId="12" applyNumberFormat="1" applyFont="1" applyFill="1" applyBorder="1" applyAlignment="1">
      <alignment vertical="center"/>
    </xf>
    <xf numFmtId="0" fontId="115" fillId="0" borderId="0" xfId="0" applyFont="1" applyFill="1" applyAlignment="1">
      <alignment vertical="center"/>
    </xf>
    <xf numFmtId="49" fontId="115" fillId="0" borderId="0" xfId="0" applyNumberFormat="1" applyFont="1" applyFill="1" applyAlignment="1">
      <alignment horizontal="left" vertical="center"/>
    </xf>
    <xf numFmtId="0" fontId="116" fillId="0" borderId="0" xfId="239" applyFont="1" applyAlignment="1">
      <alignment vertical="center"/>
    </xf>
    <xf numFmtId="0" fontId="116" fillId="0" borderId="0" xfId="252" applyFont="1" applyAlignment="1">
      <alignment vertical="center"/>
    </xf>
    <xf numFmtId="0" fontId="116" fillId="0" borderId="0" xfId="274" applyFont="1" applyAlignment="1">
      <alignment vertical="center"/>
    </xf>
    <xf numFmtId="0" fontId="116" fillId="0" borderId="0" xfId="238" applyFont="1" applyAlignment="1">
      <alignment vertical="center"/>
    </xf>
    <xf numFmtId="0" fontId="116" fillId="0" borderId="0" xfId="253" applyFont="1" applyAlignment="1">
      <alignment vertical="center"/>
    </xf>
    <xf numFmtId="0" fontId="116" fillId="0" borderId="0" xfId="264" applyFont="1" applyAlignment="1">
      <alignment vertical="center"/>
    </xf>
    <xf numFmtId="0" fontId="116" fillId="0" borderId="0" xfId="244" applyFont="1" applyAlignment="1">
      <alignment vertical="center"/>
    </xf>
    <xf numFmtId="0" fontId="116" fillId="0" borderId="0" xfId="248" applyFont="1" applyAlignment="1">
      <alignment vertical="center"/>
    </xf>
    <xf numFmtId="0" fontId="116" fillId="0" borderId="0" xfId="268" applyFont="1" applyAlignment="1">
      <alignment vertical="center"/>
    </xf>
    <xf numFmtId="0" fontId="116" fillId="0" borderId="0" xfId="262" applyFont="1" applyAlignment="1">
      <alignment vertical="center"/>
    </xf>
    <xf numFmtId="0" fontId="116" fillId="0" borderId="0" xfId="261" applyFont="1" applyAlignment="1">
      <alignment vertical="center"/>
    </xf>
    <xf numFmtId="0" fontId="115" fillId="0" borderId="0" xfId="0" applyFont="1" applyFill="1" applyAlignment="1">
      <alignment vertical="center" wrapText="1"/>
    </xf>
    <xf numFmtId="0" fontId="116" fillId="0" borderId="0" xfId="255" applyFont="1" applyAlignment="1">
      <alignment vertical="center"/>
    </xf>
    <xf numFmtId="0" fontId="116" fillId="0" borderId="0" xfId="258" applyFont="1" applyAlignment="1">
      <alignment vertical="center"/>
    </xf>
    <xf numFmtId="0" fontId="116" fillId="0" borderId="0" xfId="246" applyFont="1" applyAlignment="1">
      <alignment vertical="center"/>
    </xf>
    <xf numFmtId="0" fontId="116" fillId="0" borderId="0" xfId="272" applyFont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center" vertical="center" wrapText="1"/>
    </xf>
    <xf numFmtId="0" fontId="114" fillId="0" borderId="0" xfId="0" applyFont="1" applyFill="1"/>
    <xf numFmtId="0" fontId="115" fillId="0" borderId="0" xfId="0" applyFont="1" applyFill="1" applyAlignment="1">
      <alignment wrapText="1"/>
    </xf>
    <xf numFmtId="0" fontId="115" fillId="0" borderId="0" xfId="0" applyFont="1" applyFill="1"/>
    <xf numFmtId="0" fontId="115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 vertical="center"/>
    </xf>
    <xf numFmtId="0" fontId="115" fillId="0" borderId="0" xfId="0" applyFont="1" applyFill="1" applyAlignment="1">
      <alignment horizontal="center" vertical="center" wrapText="1"/>
    </xf>
    <xf numFmtId="49" fontId="115" fillId="0" borderId="0" xfId="0" applyNumberFormat="1" applyFont="1" applyFill="1" applyAlignment="1">
      <alignment horizontal="left" vertical="center" wrapText="1"/>
    </xf>
    <xf numFmtId="0" fontId="117" fillId="0" borderId="91" xfId="0" applyFont="1" applyBorder="1" applyAlignment="1">
      <alignment vertical="center"/>
    </xf>
    <xf numFmtId="0" fontId="117" fillId="0" borderId="91" xfId="0" applyFont="1" applyBorder="1" applyAlignment="1">
      <alignment horizontal="center" vertical="center"/>
    </xf>
    <xf numFmtId="3" fontId="117" fillId="0" borderId="91" xfId="0" applyNumberFormat="1" applyFont="1" applyBorder="1" applyAlignment="1">
      <alignment vertical="center"/>
    </xf>
    <xf numFmtId="0" fontId="117" fillId="0" borderId="91" xfId="0" applyFont="1" applyBorder="1" applyAlignment="1">
      <alignment vertical="center" wrapText="1"/>
    </xf>
    <xf numFmtId="0" fontId="118" fillId="37" borderId="91" xfId="0" applyFont="1" applyFill="1" applyBorder="1" applyAlignment="1">
      <alignment vertical="center"/>
    </xf>
    <xf numFmtId="0" fontId="118" fillId="37" borderId="91" xfId="0" applyFont="1" applyFill="1" applyBorder="1" applyAlignment="1">
      <alignment horizontal="center" vertical="center"/>
    </xf>
    <xf numFmtId="3" fontId="118" fillId="37" borderId="91" xfId="0" applyNumberFormat="1" applyFont="1" applyFill="1" applyBorder="1" applyAlignment="1">
      <alignment vertical="center"/>
    </xf>
    <xf numFmtId="0" fontId="118" fillId="37" borderId="91" xfId="0" applyFont="1" applyFill="1" applyBorder="1" applyAlignment="1">
      <alignment vertical="center" wrapText="1"/>
    </xf>
    <xf numFmtId="0" fontId="115" fillId="0" borderId="91" xfId="0" applyFont="1" applyFill="1" applyBorder="1"/>
    <xf numFmtId="0" fontId="115" fillId="0" borderId="91" xfId="0" applyFont="1" applyFill="1" applyBorder="1" applyAlignment="1">
      <alignment horizontal="center"/>
    </xf>
    <xf numFmtId="0" fontId="115" fillId="0" borderId="91" xfId="0" applyFont="1" applyFill="1" applyBorder="1" applyAlignment="1">
      <alignment wrapText="1"/>
    </xf>
    <xf numFmtId="0" fontId="116" fillId="38" borderId="91" xfId="0" applyFont="1" applyFill="1" applyBorder="1" applyAlignment="1">
      <alignment vertical="center" wrapText="1"/>
    </xf>
    <xf numFmtId="0" fontId="116" fillId="38" borderId="91" xfId="0" applyFont="1" applyFill="1" applyBorder="1" applyAlignment="1">
      <alignment horizontal="center" vertical="center" wrapText="1"/>
    </xf>
    <xf numFmtId="0" fontId="114" fillId="0" borderId="0" xfId="0" applyFont="1" applyFill="1" applyAlignment="1">
      <alignment wrapText="1"/>
    </xf>
    <xf numFmtId="3" fontId="116" fillId="38" borderId="91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0" fontId="114" fillId="0" borderId="0" xfId="0" applyFont="1" applyFill="1" applyAlignment="1">
      <alignment horizontal="left" vertical="center"/>
    </xf>
    <xf numFmtId="0" fontId="116" fillId="38" borderId="91" xfId="0" applyFont="1" applyFill="1" applyBorder="1" applyAlignment="1">
      <alignment horizontal="left" vertical="center" wrapText="1"/>
    </xf>
    <xf numFmtId="0" fontId="117" fillId="0" borderId="91" xfId="0" applyFont="1" applyBorder="1" applyAlignment="1">
      <alignment horizontal="left" vertical="center"/>
    </xf>
    <xf numFmtId="0" fontId="118" fillId="37" borderId="91" xfId="0" applyFont="1" applyFill="1" applyBorder="1" applyAlignment="1">
      <alignment horizontal="left" vertical="center"/>
    </xf>
    <xf numFmtId="0" fontId="115" fillId="0" borderId="0" xfId="0" applyFont="1" applyFill="1" applyAlignment="1">
      <alignment horizontal="left"/>
    </xf>
    <xf numFmtId="0" fontId="115" fillId="0" borderId="0" xfId="0" applyFont="1" applyFill="1" applyAlignment="1">
      <alignment horizontal="left" vertical="center"/>
    </xf>
    <xf numFmtId="0" fontId="74" fillId="0" borderId="1" xfId="0" applyFont="1" applyBorder="1" applyAlignment="1">
      <alignment horizontal="center" vertical="center" wrapText="1"/>
    </xf>
    <xf numFmtId="0" fontId="64" fillId="6" borderId="1" xfId="6" applyFont="1" applyFill="1" applyBorder="1" applyAlignment="1">
      <alignment horizontal="center" vertical="center" wrapText="1"/>
    </xf>
    <xf numFmtId="14" fontId="77" fillId="6" borderId="1" xfId="6" applyNumberFormat="1" applyFont="1" applyFill="1" applyBorder="1" applyAlignment="1">
      <alignment horizontal="center"/>
    </xf>
    <xf numFmtId="0" fontId="77" fillId="6" borderId="1" xfId="6" applyFont="1" applyFill="1" applyBorder="1" applyAlignment="1">
      <alignment horizontal="center"/>
    </xf>
    <xf numFmtId="164" fontId="64" fillId="6" borderId="1" xfId="9" applyNumberFormat="1" applyFont="1" applyFill="1" applyBorder="1" applyAlignment="1">
      <alignment horizontal="center"/>
    </xf>
    <xf numFmtId="0" fontId="69" fillId="8" borderId="7" xfId="2" applyFont="1" applyFill="1" applyBorder="1"/>
    <xf numFmtId="0" fontId="68" fillId="8" borderId="7" xfId="2" applyFont="1" applyFill="1" applyBorder="1"/>
    <xf numFmtId="0" fontId="65" fillId="8" borderId="42" xfId="2" applyFont="1" applyFill="1" applyBorder="1"/>
    <xf numFmtId="0" fontId="38" fillId="8" borderId="42" xfId="0" applyFont="1" applyFill="1" applyBorder="1"/>
    <xf numFmtId="4" fontId="65" fillId="8" borderId="42" xfId="2" applyNumberFormat="1" applyFont="1" applyFill="1" applyBorder="1"/>
    <xf numFmtId="168" fontId="65" fillId="8" borderId="42" xfId="2" applyNumberFormat="1" applyFont="1" applyFill="1" applyBorder="1"/>
    <xf numFmtId="0" fontId="65" fillId="8" borderId="0" xfId="2" applyFont="1" applyFill="1"/>
    <xf numFmtId="0" fontId="38" fillId="8" borderId="0" xfId="0" applyFont="1" applyFill="1"/>
    <xf numFmtId="0" fontId="65" fillId="8" borderId="0" xfId="2" applyFont="1" applyFill="1" applyAlignment="1">
      <alignment horizontal="right"/>
    </xf>
    <xf numFmtId="3" fontId="65" fillId="8" borderId="0" xfId="2" applyNumberFormat="1" applyFont="1" applyFill="1"/>
    <xf numFmtId="3" fontId="65" fillId="8" borderId="0" xfId="0" applyNumberFormat="1" applyFont="1" applyFill="1"/>
    <xf numFmtId="3" fontId="65" fillId="8" borderId="7" xfId="2" applyNumberFormat="1" applyFont="1" applyFill="1" applyBorder="1"/>
    <xf numFmtId="0" fontId="75" fillId="8" borderId="42" xfId="8" applyNumberFormat="1" applyFont="1" applyFill="1" applyBorder="1" applyAlignment="1">
      <alignment vertical="center" wrapText="1"/>
    </xf>
    <xf numFmtId="3" fontId="75" fillId="8" borderId="42" xfId="8" applyNumberFormat="1" applyFont="1" applyFill="1" applyBorder="1" applyAlignment="1">
      <alignment vertical="center" wrapText="1"/>
    </xf>
    <xf numFmtId="0" fontId="64" fillId="8" borderId="7" xfId="8" applyFont="1" applyFill="1" applyBorder="1"/>
    <xf numFmtId="0" fontId="38" fillId="8" borderId="7" xfId="8" applyFont="1" applyFill="1" applyBorder="1"/>
    <xf numFmtId="0" fontId="65" fillId="8" borderId="42" xfId="8" applyFont="1" applyFill="1" applyBorder="1"/>
    <xf numFmtId="3" fontId="65" fillId="8" borderId="42" xfId="8" applyNumberFormat="1" applyFont="1" applyFill="1" applyBorder="1"/>
    <xf numFmtId="167" fontId="65" fillId="8" borderId="42" xfId="8" applyNumberFormat="1" applyFont="1" applyFill="1" applyBorder="1"/>
    <xf numFmtId="168" fontId="65" fillId="8" borderId="42" xfId="8" applyNumberFormat="1" applyFont="1" applyFill="1" applyBorder="1"/>
    <xf numFmtId="0" fontId="65" fillId="8" borderId="0" xfId="0" applyFont="1" applyFill="1" applyAlignment="1">
      <alignment horizontal="right"/>
    </xf>
    <xf numFmtId="0" fontId="65" fillId="8" borderId="46" xfId="7" applyFont="1" applyFill="1" applyBorder="1" applyAlignment="1">
      <alignment vertical="center"/>
    </xf>
    <xf numFmtId="0" fontId="65" fillId="8" borderId="46" xfId="7" applyFont="1" applyFill="1" applyBorder="1" applyAlignment="1">
      <alignment vertical="center" wrapText="1"/>
    </xf>
    <xf numFmtId="0" fontId="38" fillId="8" borderId="47" xfId="7" applyFont="1" applyFill="1" applyBorder="1"/>
    <xf numFmtId="0" fontId="38" fillId="8" borderId="42" xfId="7" applyFont="1" applyFill="1" applyBorder="1"/>
    <xf numFmtId="0" fontId="38" fillId="8" borderId="51" xfId="7" applyFont="1" applyFill="1" applyBorder="1"/>
    <xf numFmtId="0" fontId="38" fillId="8" borderId="55" xfId="7" applyFont="1" applyFill="1" applyBorder="1"/>
    <xf numFmtId="0" fontId="38" fillId="8" borderId="56" xfId="7" applyFont="1" applyFill="1" applyBorder="1"/>
    <xf numFmtId="0" fontId="38" fillId="8" borderId="52" xfId="7" applyFont="1" applyFill="1" applyBorder="1"/>
    <xf numFmtId="0" fontId="38" fillId="8" borderId="49" xfId="7" applyFont="1" applyFill="1" applyBorder="1"/>
    <xf numFmtId="168" fontId="38" fillId="8" borderId="49" xfId="7" applyNumberFormat="1" applyFont="1" applyFill="1" applyBorder="1"/>
    <xf numFmtId="164" fontId="38" fillId="8" borderId="51" xfId="7" applyNumberFormat="1" applyFont="1" applyFill="1" applyBorder="1"/>
    <xf numFmtId="0" fontId="38" fillId="8" borderId="0" xfId="6" applyFont="1" applyFill="1" applyAlignment="1">
      <alignment vertical="center"/>
    </xf>
    <xf numFmtId="0" fontId="77" fillId="8" borderId="0" xfId="6" applyFont="1" applyFill="1"/>
    <xf numFmtId="0" fontId="40" fillId="8" borderId="0" xfId="0" applyFont="1" applyFill="1"/>
    <xf numFmtId="0" fontId="77" fillId="0" borderId="0" xfId="0" applyFont="1"/>
    <xf numFmtId="0" fontId="64" fillId="0" borderId="0" xfId="0" applyFont="1"/>
    <xf numFmtId="0" fontId="77" fillId="0" borderId="42" xfId="0" applyFont="1" applyBorder="1"/>
    <xf numFmtId="0" fontId="77" fillId="0" borderId="42" xfId="0" applyFont="1" applyBorder="1" applyAlignment="1">
      <alignment vertical="center"/>
    </xf>
    <xf numFmtId="0" fontId="77" fillId="0" borderId="42" xfId="0" applyFont="1" applyBorder="1" applyAlignment="1">
      <alignment horizontal="center" vertical="center" wrapText="1"/>
    </xf>
    <xf numFmtId="0" fontId="77" fillId="0" borderId="42" xfId="0" applyFont="1" applyBorder="1" applyAlignment="1">
      <alignment wrapText="1"/>
    </xf>
    <xf numFmtId="164" fontId="77" fillId="0" borderId="42" xfId="0" applyNumberFormat="1" applyFont="1" applyBorder="1"/>
    <xf numFmtId="0" fontId="64" fillId="0" borderId="43" xfId="5" applyFont="1" applyBorder="1" applyAlignment="1">
      <alignment horizontal="left" vertical="top"/>
    </xf>
    <xf numFmtId="0" fontId="64" fillId="0" borderId="44" xfId="5" applyFont="1" applyBorder="1" applyAlignment="1">
      <alignment horizontal="left" vertical="top"/>
    </xf>
    <xf numFmtId="0" fontId="77" fillId="0" borderId="44" xfId="5" applyFont="1" applyBorder="1" applyAlignment="1">
      <alignment horizontal="left" vertical="top"/>
    </xf>
    <xf numFmtId="3" fontId="77" fillId="0" borderId="45" xfId="0" applyNumberFormat="1" applyFont="1" applyBorder="1" applyAlignment="1"/>
    <xf numFmtId="0" fontId="117" fillId="0" borderId="91" xfId="0" quotePrefix="1" applyFont="1" applyBorder="1" applyAlignment="1">
      <alignment vertical="center"/>
    </xf>
    <xf numFmtId="0" fontId="77" fillId="8" borderId="42" xfId="0" applyFont="1" applyFill="1" applyBorder="1" applyAlignment="1">
      <alignment horizontal="center"/>
    </xf>
    <xf numFmtId="0" fontId="77" fillId="0" borderId="62" xfId="5" applyFont="1" applyFill="1" applyBorder="1" applyAlignment="1">
      <alignment horizontal="center" vertical="top" wrapText="1"/>
    </xf>
    <xf numFmtId="0" fontId="77" fillId="0" borderId="64" xfId="5" applyFont="1" applyFill="1" applyBorder="1" applyAlignment="1">
      <alignment horizontal="center" vertical="top" wrapText="1"/>
    </xf>
    <xf numFmtId="0" fontId="77" fillId="0" borderId="65" xfId="5" applyFont="1" applyFill="1" applyBorder="1" applyAlignment="1">
      <alignment horizontal="center" vertical="top" wrapText="1"/>
    </xf>
    <xf numFmtId="0" fontId="65" fillId="8" borderId="66" xfId="7" applyFont="1" applyFill="1" applyBorder="1" applyAlignment="1">
      <alignment horizontal="left"/>
    </xf>
    <xf numFmtId="0" fontId="38" fillId="6" borderId="21" xfId="0" applyFont="1" applyFill="1" applyBorder="1" applyAlignment="1">
      <alignment horizontal="left" vertical="center" wrapText="1"/>
    </xf>
    <xf numFmtId="0" fontId="38" fillId="6" borderId="37" xfId="0" applyFont="1" applyFill="1" applyBorder="1" applyAlignment="1">
      <alignment horizontal="left" vertical="center" wrapText="1"/>
    </xf>
    <xf numFmtId="0" fontId="38" fillId="6" borderId="21" xfId="0" applyFont="1" applyFill="1" applyBorder="1" applyAlignment="1">
      <alignment horizontal="center" wrapText="1"/>
    </xf>
    <xf numFmtId="0" fontId="38" fillId="6" borderId="37" xfId="0" applyFont="1" applyFill="1" applyBorder="1" applyAlignment="1">
      <alignment horizontal="center" wrapText="1"/>
    </xf>
    <xf numFmtId="0" fontId="38" fillId="6" borderId="21" xfId="0" applyFont="1" applyFill="1" applyBorder="1" applyAlignment="1">
      <alignment horizontal="center"/>
    </xf>
    <xf numFmtId="0" fontId="38" fillId="6" borderId="37" xfId="0" applyFont="1" applyFill="1" applyBorder="1" applyAlignment="1">
      <alignment horizontal="center"/>
    </xf>
    <xf numFmtId="0" fontId="38" fillId="6" borderId="38" xfId="0" applyFont="1" applyFill="1" applyBorder="1" applyAlignment="1">
      <alignment vertical="center" wrapText="1"/>
    </xf>
    <xf numFmtId="0" fontId="38" fillId="6" borderId="7" xfId="0" applyFont="1" applyFill="1" applyBorder="1" applyAlignment="1">
      <alignment vertical="center" wrapText="1"/>
    </xf>
    <xf numFmtId="0" fontId="38" fillId="6" borderId="11" xfId="0" applyFont="1" applyFill="1" applyBorder="1" applyAlignment="1">
      <alignment vertical="center" wrapText="1"/>
    </xf>
    <xf numFmtId="0" fontId="38" fillId="6" borderId="23" xfId="0" applyFont="1" applyFill="1" applyBorder="1" applyAlignment="1">
      <alignment horizontal="center"/>
    </xf>
    <xf numFmtId="0" fontId="38" fillId="6" borderId="39" xfId="0" applyFont="1" applyFill="1" applyBorder="1" applyAlignment="1">
      <alignment horizontal="center"/>
    </xf>
    <xf numFmtId="0" fontId="65" fillId="0" borderId="17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3" xfId="0" applyFont="1" applyBorder="1" applyAlignment="1">
      <alignment horizontal="left"/>
    </xf>
    <xf numFmtId="0" fontId="65" fillId="6" borderId="2" xfId="0" applyFont="1" applyFill="1" applyBorder="1" applyAlignment="1">
      <alignment horizontal="center" vertical="center" wrapText="1"/>
    </xf>
    <xf numFmtId="0" fontId="65" fillId="6" borderId="40" xfId="0" applyFont="1" applyFill="1" applyBorder="1" applyAlignment="1">
      <alignment horizontal="center" vertical="center" wrapText="1"/>
    </xf>
    <xf numFmtId="0" fontId="65" fillId="6" borderId="30" xfId="0" applyFont="1" applyFill="1" applyBorder="1" applyAlignment="1">
      <alignment horizontal="center" vertical="center" wrapText="1"/>
    </xf>
    <xf numFmtId="0" fontId="65" fillId="6" borderId="41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7" fillId="0" borderId="36" xfId="0" applyFont="1" applyBorder="1" applyAlignment="1">
      <alignment horizontal="left" wrapText="1"/>
    </xf>
    <xf numFmtId="0" fontId="65" fillId="6" borderId="31" xfId="0" applyFont="1" applyFill="1" applyBorder="1" applyAlignment="1">
      <alignment horizontal="center"/>
    </xf>
    <xf numFmtId="0" fontId="65" fillId="6" borderId="13" xfId="0" applyFont="1" applyFill="1" applyBorder="1" applyAlignment="1">
      <alignment horizontal="center"/>
    </xf>
    <xf numFmtId="0" fontId="38" fillId="6" borderId="31" xfId="0" applyFont="1" applyFill="1" applyBorder="1" applyAlignment="1">
      <alignment horizontal="left" vertical="top" wrapText="1"/>
    </xf>
    <xf numFmtId="0" fontId="38" fillId="6" borderId="13" xfId="0" applyFont="1" applyFill="1" applyBorder="1" applyAlignment="1">
      <alignment horizontal="left" vertical="top" wrapText="1"/>
    </xf>
    <xf numFmtId="0" fontId="73" fillId="8" borderId="31" xfId="0" applyFont="1" applyFill="1" applyBorder="1" applyAlignment="1">
      <alignment horizontal="left" vertical="center"/>
    </xf>
    <xf numFmtId="0" fontId="73" fillId="8" borderId="13" xfId="0" applyFont="1" applyFill="1" applyBorder="1" applyAlignment="1">
      <alignment horizontal="left" vertical="center"/>
    </xf>
    <xf numFmtId="0" fontId="38" fillId="6" borderId="31" xfId="0" applyFont="1" applyFill="1" applyBorder="1" applyAlignment="1">
      <alignment horizontal="left" vertical="center" wrapText="1"/>
    </xf>
    <xf numFmtId="0" fontId="38" fillId="6" borderId="13" xfId="0" applyFont="1" applyFill="1" applyBorder="1" applyAlignment="1">
      <alignment horizontal="left" vertical="center" wrapText="1"/>
    </xf>
    <xf numFmtId="0" fontId="38" fillId="6" borderId="18" xfId="0" applyFont="1" applyFill="1" applyBorder="1" applyAlignment="1">
      <alignment horizontal="center"/>
    </xf>
    <xf numFmtId="0" fontId="38" fillId="6" borderId="3" xfId="0" applyFont="1" applyFill="1" applyBorder="1" applyAlignment="1">
      <alignment horizontal="center"/>
    </xf>
    <xf numFmtId="0" fontId="38" fillId="6" borderId="31" xfId="0" applyFont="1" applyFill="1" applyBorder="1" applyAlignment="1"/>
    <xf numFmtId="0" fontId="38" fillId="6" borderId="13" xfId="0" applyFont="1" applyFill="1" applyBorder="1" applyAlignment="1"/>
    <xf numFmtId="0" fontId="65" fillId="6" borderId="18" xfId="0" applyFont="1" applyFill="1" applyBorder="1" applyAlignment="1">
      <alignment horizontal="center"/>
    </xf>
    <xf numFmtId="0" fontId="65" fillId="6" borderId="3" xfId="0" applyFont="1" applyFill="1" applyBorder="1" applyAlignment="1">
      <alignment horizontal="center"/>
    </xf>
    <xf numFmtId="0" fontId="38" fillId="8" borderId="0" xfId="0" applyFont="1" applyFill="1" applyAlignment="1">
      <alignment horizontal="center"/>
    </xf>
    <xf numFmtId="0" fontId="73" fillId="0" borderId="0" xfId="6" applyFont="1" applyAlignment="1">
      <alignment horizontal="left" vertical="center" wrapText="1"/>
    </xf>
  </cellXfs>
  <cellStyles count="276">
    <cellStyle name="20% - Accent1" xfId="13"/>
    <cellStyle name="20% - Accent2" xfId="14"/>
    <cellStyle name="20% - Accent3" xfId="15"/>
    <cellStyle name="20% - Accent4" xfId="16"/>
    <cellStyle name="20% - Accent5" xfId="17"/>
    <cellStyle name="20% - Accent5 2" xfId="137"/>
    <cellStyle name="20% - Accent5 3" xfId="210"/>
    <cellStyle name="20% - Accent6" xfId="18"/>
    <cellStyle name="20% – rõhk1 2" xfId="138"/>
    <cellStyle name="20% – rõhk2 2" xfId="139"/>
    <cellStyle name="20% – rõhk3 2" xfId="140"/>
    <cellStyle name="20% – rõhk4 2" xfId="141"/>
    <cellStyle name="20% – rõhk5 2" xfId="142"/>
    <cellStyle name="20% – rõhk6 2" xfId="143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– rõhk1 2" xfId="144"/>
    <cellStyle name="40% – rõhk2 2" xfId="145"/>
    <cellStyle name="40% – rõhk3 2" xfId="146"/>
    <cellStyle name="40% – rõhk4 2" xfId="147"/>
    <cellStyle name="40% – rõhk5 2" xfId="148"/>
    <cellStyle name="40% – rõhk6 2" xfId="149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– rõhk1 2" xfId="150"/>
    <cellStyle name="60% – rõhk2 2" xfId="151"/>
    <cellStyle name="60% – rõhk3 2" xfId="152"/>
    <cellStyle name="60% – rõhk4 2" xfId="153"/>
    <cellStyle name="60% – rõhk5 2" xfId="154"/>
    <cellStyle name="60% – rõhk6 2" xfId="155"/>
    <cellStyle name="Accent1" xfId="31"/>
    <cellStyle name="Accent2" xfId="32"/>
    <cellStyle name="Accent3" xfId="33"/>
    <cellStyle name="Accent4" xfId="34"/>
    <cellStyle name="Accent5" xfId="35"/>
    <cellStyle name="Accent6" xfId="199"/>
    <cellStyle name="Arvutus 2" xfId="156"/>
    <cellStyle name="Bad" xfId="201"/>
    <cellStyle name="Bad 2" xfId="157"/>
    <cellStyle name="Calculation" xfId="36"/>
    <cellStyle name="Check Cell" xfId="37"/>
    <cellStyle name="Excel Built-in Normal" xfId="38"/>
    <cellStyle name="Explanatory Text" xfId="39"/>
    <cellStyle name="Good" xfId="40"/>
    <cellStyle name="Good 2" xfId="158"/>
    <cellStyle name="Halb 2" xfId="97"/>
    <cellStyle name="Halb 3" xfId="159"/>
    <cellStyle name="Hea 2" xfId="160"/>
    <cellStyle name="Heading 1" xfId="41"/>
    <cellStyle name="Heading 2" xfId="42"/>
    <cellStyle name="Heading 3" xfId="43"/>
    <cellStyle name="Heading 4" xfId="44"/>
    <cellStyle name="Hoiatuse tekst 2" xfId="161"/>
    <cellStyle name="Hüperlink" xfId="10" builtinId="8"/>
    <cellStyle name="Hüperlink 2" xfId="45"/>
    <cellStyle name="Hüperlink 3" xfId="46"/>
    <cellStyle name="Hüperlink 3 2" xfId="162"/>
    <cellStyle name="Input" xfId="47"/>
    <cellStyle name="Kokku 2" xfId="163"/>
    <cellStyle name="Koma" xfId="1" builtinId="3"/>
    <cellStyle name="Koma 2" xfId="48"/>
    <cellStyle name="Koma 2 2" xfId="49"/>
    <cellStyle name="Koma 2 3" xfId="50"/>
    <cellStyle name="Koma 2 4" xfId="211"/>
    <cellStyle name="Koma 3" xfId="51"/>
    <cellStyle name="Koma 4" xfId="52"/>
    <cellStyle name="Koma 5" xfId="53"/>
    <cellStyle name="Koma 6" xfId="54"/>
    <cellStyle name="Koma 6 2" xfId="212"/>
    <cellStyle name="Koma 7" xfId="134"/>
    <cellStyle name="Kontrolli lahtrit 2" xfId="164"/>
    <cellStyle name="Lingitud lahter 2" xfId="165"/>
    <cellStyle name="Linked Cell" xfId="55"/>
    <cellStyle name="Märkus 2" xfId="166"/>
    <cellStyle name="Neutraalne 2" xfId="98"/>
    <cellStyle name="Neutraalne 3" xfId="167"/>
    <cellStyle name="Neutraalne 4" xfId="222"/>
    <cellStyle name="Neutraalne 5" xfId="99"/>
    <cellStyle name="Normaallaad" xfId="0" builtinId="0"/>
    <cellStyle name="Normaallaad 10" xfId="56"/>
    <cellStyle name="Normaallaad 10 2" xfId="213"/>
    <cellStyle name="Normaallaad 100" xfId="246"/>
    <cellStyle name="Normaallaad 11" xfId="57"/>
    <cellStyle name="Normaallaad 11 2" xfId="58"/>
    <cellStyle name="Normaallaad 11 3" xfId="168"/>
    <cellStyle name="Normaallaad 11_Eealrve täitmine 06 02 2012 Marikalt" xfId="100"/>
    <cellStyle name="Normaallaad 12" xfId="59"/>
    <cellStyle name="Normaallaad 12 2" xfId="133"/>
    <cellStyle name="Normaallaad 12 3" xfId="169"/>
    <cellStyle name="Normaallaad 13" xfId="101"/>
    <cellStyle name="Normaallaad 13 2" xfId="170"/>
    <cellStyle name="Normaallaad 13 2 2" xfId="225"/>
    <cellStyle name="Normaallaad 14" xfId="102"/>
    <cellStyle name="Normaallaad 14 2" xfId="171"/>
    <cellStyle name="Normaallaad 14 2 2" xfId="226"/>
    <cellStyle name="Normaallaad 15" xfId="103"/>
    <cellStyle name="Normaallaad 16" xfId="104"/>
    <cellStyle name="Normaallaad 17" xfId="105"/>
    <cellStyle name="Normaallaad 18" xfId="106"/>
    <cellStyle name="Normaallaad 19" xfId="107"/>
    <cellStyle name="Normaallaad 2" xfId="2"/>
    <cellStyle name="Normaallaad 2 2" xfId="60"/>
    <cellStyle name="Normaallaad 2 2 2" xfId="204"/>
    <cellStyle name="Normaallaad 2_Eealrve täitmine 06 02 2012 Marikalt" xfId="108"/>
    <cellStyle name="Normaallaad 20" xfId="109"/>
    <cellStyle name="Normaallaad 21" xfId="110"/>
    <cellStyle name="Normaallaad 22" xfId="111"/>
    <cellStyle name="Normaallaad 23" xfId="112"/>
    <cellStyle name="Normaallaad 24" xfId="113"/>
    <cellStyle name="Normaallaad 25" xfId="114"/>
    <cellStyle name="Normaallaad 26" xfId="115"/>
    <cellStyle name="Normaallaad 27" xfId="116"/>
    <cellStyle name="Normaallaad 28" xfId="117"/>
    <cellStyle name="Normaallaad 29" xfId="118"/>
    <cellStyle name="Normaallaad 3" xfId="3"/>
    <cellStyle name="Normaallaad 3 2" xfId="62"/>
    <cellStyle name="Normaallaad 3 3" xfId="63"/>
    <cellStyle name="Normaallaad 3 4" xfId="61"/>
    <cellStyle name="Normaallaad 30" xfId="119"/>
    <cellStyle name="Normaallaad 31" xfId="120"/>
    <cellStyle name="Normaallaad 32" xfId="121"/>
    <cellStyle name="Normaallaad 33" xfId="122"/>
    <cellStyle name="Normaallaad 34" xfId="123"/>
    <cellStyle name="Normaallaad 35" xfId="124"/>
    <cellStyle name="Normaallaad 36" xfId="125"/>
    <cellStyle name="Normaallaad 37" xfId="126"/>
    <cellStyle name="Normaallaad 38" xfId="127"/>
    <cellStyle name="Normaallaad 39" xfId="128"/>
    <cellStyle name="Normaallaad 4" xfId="64"/>
    <cellStyle name="Normaallaad 4 2" xfId="202"/>
    <cellStyle name="Normaallaad 4 3" xfId="214"/>
    <cellStyle name="Normaallaad 40" xfId="129"/>
    <cellStyle name="Normaallaad 41" xfId="130"/>
    <cellStyle name="Normaallaad 42" xfId="135"/>
    <cellStyle name="Normaallaad 42 2" xfId="223"/>
    <cellStyle name="Normaallaad 43" xfId="136"/>
    <cellStyle name="Normaallaad 43 2" xfId="172"/>
    <cellStyle name="Normaallaad 44" xfId="173"/>
    <cellStyle name="Normaallaad 45" xfId="174"/>
    <cellStyle name="Normaallaad 45 2" xfId="227"/>
    <cellStyle name="Normaallaad 46" xfId="175"/>
    <cellStyle name="Normaallaad 46 2" xfId="228"/>
    <cellStyle name="Normaallaad 47" xfId="176"/>
    <cellStyle name="Normaallaad 47 2" xfId="229"/>
    <cellStyle name="Normaallaad 48" xfId="177"/>
    <cellStyle name="Normaallaad 48 2" xfId="230"/>
    <cellStyle name="Normaallaad 49" xfId="200"/>
    <cellStyle name="Normaallaad 49 2" xfId="232"/>
    <cellStyle name="Normaallaad 5" xfId="65"/>
    <cellStyle name="Normaallaad 5 2" xfId="178"/>
    <cellStyle name="Normaallaad 50" xfId="203"/>
    <cellStyle name="Normaallaad 50 2" xfId="206"/>
    <cellStyle name="Normaallaad 50 3" xfId="233"/>
    <cellStyle name="Normaallaad 51" xfId="207"/>
    <cellStyle name="Normaallaad 51 2" xfId="234"/>
    <cellStyle name="Normaallaad 52" xfId="209"/>
    <cellStyle name="Normaallaad 53" xfId="208"/>
    <cellStyle name="Normaallaad 54" xfId="231"/>
    <cellStyle name="Normaallaad 55" xfId="235"/>
    <cellStyle name="Normaallaad 56" xfId="224"/>
    <cellStyle name="Normaallaad 57" xfId="217"/>
    <cellStyle name="Normaallaad 58" xfId="236"/>
    <cellStyle name="Normaallaad 59" xfId="12"/>
    <cellStyle name="Normaallaad 6" xfId="66"/>
    <cellStyle name="Normaallaad 60" xfId="11"/>
    <cellStyle name="Normaallaad 61" xfId="74"/>
    <cellStyle name="Normaallaad 62" xfId="267"/>
    <cellStyle name="Normaallaad 63" xfId="263"/>
    <cellStyle name="Normaallaad 64" xfId="254"/>
    <cellStyle name="Normaallaad 65" xfId="273"/>
    <cellStyle name="Normaallaad 66" xfId="260"/>
    <cellStyle name="Normaallaad 67" xfId="256"/>
    <cellStyle name="Normaallaad 68" xfId="257"/>
    <cellStyle name="Normaallaad 69" xfId="269"/>
    <cellStyle name="Normaallaad 7" xfId="67"/>
    <cellStyle name="Normaallaad 7 2" xfId="179"/>
    <cellStyle name="Normaallaad 7 3" xfId="215"/>
    <cellStyle name="Normaallaad 70" xfId="241"/>
    <cellStyle name="Normaallaad 71" xfId="250"/>
    <cellStyle name="Normaallaad 72" xfId="275"/>
    <cellStyle name="Normaallaad 73" xfId="237"/>
    <cellStyle name="Normaallaad 74" xfId="259"/>
    <cellStyle name="Normaallaad 75" xfId="245"/>
    <cellStyle name="Normaallaad 76" xfId="247"/>
    <cellStyle name="Normaallaad 77" xfId="271"/>
    <cellStyle name="Normaallaad 78" xfId="240"/>
    <cellStyle name="Normaallaad 79" xfId="251"/>
    <cellStyle name="Normaallaad 8" xfId="68"/>
    <cellStyle name="Normaallaad 8 2" xfId="216"/>
    <cellStyle name="Normaallaad 80" xfId="265"/>
    <cellStyle name="Normaallaad 81" xfId="243"/>
    <cellStyle name="Normaallaad 82" xfId="249"/>
    <cellStyle name="Normaallaad 83" xfId="266"/>
    <cellStyle name="Normaallaad 84" xfId="242"/>
    <cellStyle name="Normaallaad 85" xfId="272"/>
    <cellStyle name="Normaallaad 86" xfId="239"/>
    <cellStyle name="Normaallaad 87" xfId="252"/>
    <cellStyle name="Normaallaad 88" xfId="274"/>
    <cellStyle name="Normaallaad 89" xfId="238"/>
    <cellStyle name="Normaallaad 9" xfId="69"/>
    <cellStyle name="Normaallaad 9 2" xfId="180"/>
    <cellStyle name="Normaallaad 90" xfId="253"/>
    <cellStyle name="Normaallaad 91" xfId="264"/>
    <cellStyle name="Normaallaad 92" xfId="244"/>
    <cellStyle name="Normaallaad 93" xfId="248"/>
    <cellStyle name="Normaallaad 94" xfId="268"/>
    <cellStyle name="Normaallaad 95" xfId="262"/>
    <cellStyle name="Normaallaad 96" xfId="270"/>
    <cellStyle name="Normaallaad 97" xfId="261"/>
    <cellStyle name="Normaallaad 98" xfId="255"/>
    <cellStyle name="Normaallaad 99" xfId="258"/>
    <cellStyle name="Normal 2" xfId="70"/>
    <cellStyle name="Normal 2 2" xfId="71"/>
    <cellStyle name="Normal 2 3" xfId="72"/>
    <cellStyle name="Normal 2 4" xfId="181"/>
    <cellStyle name="Normal 3" xfId="73"/>
    <cellStyle name="Normal_2011. a eelarve projekt Marika täiendustega 23 aug" xfId="4"/>
    <cellStyle name="Normal_HÜ_korraldamine_2001" xfId="5"/>
    <cellStyle name="Normal_investe allasutustelt mustand" xfId="6"/>
    <cellStyle name="Normal_Lasteaialaste arvu blankett" xfId="7"/>
    <cellStyle name="Normal_Pedagoogide tarifikatsioon" xfId="8"/>
    <cellStyle name="Note" xfId="75"/>
    <cellStyle name="Output" xfId="76"/>
    <cellStyle name="Pealkiri 1 2" xfId="182"/>
    <cellStyle name="Pealkiri 2 2" xfId="183"/>
    <cellStyle name="Pealkiri 3 2" xfId="184"/>
    <cellStyle name="Pealkiri 4 2" xfId="185"/>
    <cellStyle name="Pealkiri 5" xfId="186"/>
    <cellStyle name="Protsent 2" xfId="78"/>
    <cellStyle name="Protsent 2 2" xfId="79"/>
    <cellStyle name="Protsent 2 3" xfId="80"/>
    <cellStyle name="Protsent 3" xfId="81"/>
    <cellStyle name="Protsent 4" xfId="82"/>
    <cellStyle name="Protsent 5" xfId="83"/>
    <cellStyle name="Protsent 6" xfId="84"/>
    <cellStyle name="Protsent 6 2" xfId="219"/>
    <cellStyle name="Protsent 7" xfId="187"/>
    <cellStyle name="Protsent 8" xfId="218"/>
    <cellStyle name="Protsent 9" xfId="77"/>
    <cellStyle name="Rõhk1 2" xfId="188"/>
    <cellStyle name="Rõhk2 2" xfId="189"/>
    <cellStyle name="Rõhk3 2" xfId="190"/>
    <cellStyle name="Rõhk4 2" xfId="191"/>
    <cellStyle name="Rõhk5 2" xfId="192"/>
    <cellStyle name="Rõhk6 2" xfId="193"/>
    <cellStyle name="Selgitav tekst 2" xfId="194"/>
    <cellStyle name="Sisestus 2" xfId="195"/>
    <cellStyle name="Style 1" xfId="85"/>
    <cellStyle name="TableStyleLight1" xfId="205"/>
    <cellStyle name="Title" xfId="86"/>
    <cellStyle name="Total" xfId="87"/>
    <cellStyle name="Valuuta 10" xfId="220"/>
    <cellStyle name="Valuuta 11" xfId="88"/>
    <cellStyle name="Valuuta 2" xfId="89"/>
    <cellStyle name="Valuuta 2 2" xfId="90"/>
    <cellStyle name="Valuuta 2 3" xfId="221"/>
    <cellStyle name="Valuuta 3" xfId="91"/>
    <cellStyle name="Valuuta 4" xfId="92"/>
    <cellStyle name="Valuuta 5" xfId="93"/>
    <cellStyle name="Valuuta 6" xfId="94"/>
    <cellStyle name="Valuuta 7" xfId="95"/>
    <cellStyle name="Valuuta 7 2" xfId="131"/>
    <cellStyle name="Valuuta 7 3" xfId="196"/>
    <cellStyle name="Valuuta 8" xfId="132"/>
    <cellStyle name="Valuuta 9" xfId="197"/>
    <cellStyle name="Valuuta_Koopia failist 2011  a eelarve projekt Marika täiendustega 25 aug" xfId="9"/>
    <cellStyle name="Warning Text" xfId="96"/>
    <cellStyle name="Väljund 2" xfId="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s://www.riigiteataja.ee/akt/406122014013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44"/>
  <sheetViews>
    <sheetView tabSelected="1" workbookViewId="0">
      <selection activeCell="B2" sqref="B2"/>
    </sheetView>
  </sheetViews>
  <sheetFormatPr defaultRowHeight="12.75" x14ac:dyDescent="0.2"/>
  <cols>
    <col min="1" max="1" width="60.7109375" style="269" bestFit="1" customWidth="1"/>
    <col min="2" max="16384" width="9.140625" style="269"/>
  </cols>
  <sheetData>
    <row r="1" spans="1:1" x14ac:dyDescent="0.2">
      <c r="A1" s="269" t="s">
        <v>1837</v>
      </c>
    </row>
    <row r="2" spans="1:1" x14ac:dyDescent="0.2">
      <c r="A2" s="648" t="s">
        <v>1838</v>
      </c>
    </row>
    <row r="3" spans="1:1" x14ac:dyDescent="0.2">
      <c r="A3" s="517" t="s">
        <v>652</v>
      </c>
    </row>
    <row r="4" spans="1:1" x14ac:dyDescent="0.2">
      <c r="A4" s="517" t="s">
        <v>653</v>
      </c>
    </row>
    <row r="5" spans="1:1" x14ac:dyDescent="0.2">
      <c r="A5" s="517" t="s">
        <v>654</v>
      </c>
    </row>
    <row r="6" spans="1:1" x14ac:dyDescent="0.2">
      <c r="A6" s="517" t="s">
        <v>655</v>
      </c>
    </row>
    <row r="7" spans="1:1" x14ac:dyDescent="0.2">
      <c r="A7" s="517" t="s">
        <v>656</v>
      </c>
    </row>
    <row r="8" spans="1:1" x14ac:dyDescent="0.2">
      <c r="A8" s="517" t="s">
        <v>657</v>
      </c>
    </row>
    <row r="9" spans="1:1" x14ac:dyDescent="0.2">
      <c r="A9" s="517" t="s">
        <v>658</v>
      </c>
    </row>
    <row r="10" spans="1:1" x14ac:dyDescent="0.2">
      <c r="A10" s="517" t="s">
        <v>659</v>
      </c>
    </row>
    <row r="11" spans="1:1" x14ac:dyDescent="0.2">
      <c r="A11" s="517" t="s">
        <v>660</v>
      </c>
    </row>
    <row r="12" spans="1:1" x14ac:dyDescent="0.2">
      <c r="A12" s="517" t="s">
        <v>661</v>
      </c>
    </row>
    <row r="13" spans="1:1" x14ac:dyDescent="0.2">
      <c r="A13" s="517" t="s">
        <v>662</v>
      </c>
    </row>
    <row r="14" spans="1:1" x14ac:dyDescent="0.2">
      <c r="A14" s="517" t="s">
        <v>663</v>
      </c>
    </row>
    <row r="15" spans="1:1" x14ac:dyDescent="0.2">
      <c r="A15" s="517" t="s">
        <v>664</v>
      </c>
    </row>
    <row r="16" spans="1:1" x14ac:dyDescent="0.2">
      <c r="A16" s="517" t="s">
        <v>665</v>
      </c>
    </row>
    <row r="17" spans="1:1" x14ac:dyDescent="0.2">
      <c r="A17" s="517" t="s">
        <v>666</v>
      </c>
    </row>
    <row r="18" spans="1:1" x14ac:dyDescent="0.2">
      <c r="A18" s="517" t="s">
        <v>667</v>
      </c>
    </row>
    <row r="19" spans="1:1" x14ac:dyDescent="0.2">
      <c r="A19" s="517" t="s">
        <v>859</v>
      </c>
    </row>
    <row r="20" spans="1:1" x14ac:dyDescent="0.2">
      <c r="A20" s="517" t="s">
        <v>1133</v>
      </c>
    </row>
    <row r="21" spans="1:1" x14ac:dyDescent="0.2">
      <c r="A21" s="517" t="s">
        <v>1134</v>
      </c>
    </row>
    <row r="22" spans="1:1" x14ac:dyDescent="0.2">
      <c r="A22" s="517" t="s">
        <v>1135</v>
      </c>
    </row>
    <row r="23" spans="1:1" x14ac:dyDescent="0.2">
      <c r="A23" s="517" t="s">
        <v>668</v>
      </c>
    </row>
    <row r="24" spans="1:1" x14ac:dyDescent="0.2">
      <c r="A24" s="517" t="s">
        <v>669</v>
      </c>
    </row>
    <row r="25" spans="1:1" x14ac:dyDescent="0.2">
      <c r="A25" s="517" t="s">
        <v>1136</v>
      </c>
    </row>
    <row r="26" spans="1:1" x14ac:dyDescent="0.2">
      <c r="A26" s="517" t="s">
        <v>860</v>
      </c>
    </row>
    <row r="27" spans="1:1" x14ac:dyDescent="0.2">
      <c r="A27" s="517" t="s">
        <v>868</v>
      </c>
    </row>
    <row r="28" spans="1:1" x14ac:dyDescent="0.2">
      <c r="A28" s="517" t="s">
        <v>869</v>
      </c>
    </row>
    <row r="29" spans="1:1" x14ac:dyDescent="0.2">
      <c r="A29" s="517" t="s">
        <v>870</v>
      </c>
    </row>
    <row r="30" spans="1:1" x14ac:dyDescent="0.2">
      <c r="A30" s="517" t="s">
        <v>871</v>
      </c>
    </row>
    <row r="31" spans="1:1" x14ac:dyDescent="0.2">
      <c r="A31" s="517" t="s">
        <v>872</v>
      </c>
    </row>
    <row r="32" spans="1:1" x14ac:dyDescent="0.2">
      <c r="A32" s="517" t="s">
        <v>873</v>
      </c>
    </row>
    <row r="33" spans="1:1" x14ac:dyDescent="0.2">
      <c r="A33" s="517" t="s">
        <v>874</v>
      </c>
    </row>
    <row r="34" spans="1:1" x14ac:dyDescent="0.2">
      <c r="A34" s="517" t="s">
        <v>875</v>
      </c>
    </row>
    <row r="35" spans="1:1" x14ac:dyDescent="0.2">
      <c r="A35" s="517" t="s">
        <v>1831</v>
      </c>
    </row>
    <row r="36" spans="1:1" x14ac:dyDescent="0.2">
      <c r="A36" s="517" t="s">
        <v>1824</v>
      </c>
    </row>
    <row r="37" spans="1:1" x14ac:dyDescent="0.2">
      <c r="A37" s="517" t="s">
        <v>1823</v>
      </c>
    </row>
    <row r="38" spans="1:1" x14ac:dyDescent="0.2">
      <c r="A38" s="517" t="s">
        <v>1825</v>
      </c>
    </row>
    <row r="39" spans="1:1" x14ac:dyDescent="0.2">
      <c r="A39" s="517" t="s">
        <v>1827</v>
      </c>
    </row>
    <row r="40" spans="1:1" x14ac:dyDescent="0.2">
      <c r="A40" s="517" t="s">
        <v>1826</v>
      </c>
    </row>
    <row r="41" spans="1:1" x14ac:dyDescent="0.2">
      <c r="A41" s="517" t="s">
        <v>1832</v>
      </c>
    </row>
    <row r="42" spans="1:1" x14ac:dyDescent="0.2">
      <c r="A42" s="517" t="s">
        <v>1828</v>
      </c>
    </row>
    <row r="43" spans="1:1" x14ac:dyDescent="0.2">
      <c r="A43" s="517" t="s">
        <v>1833</v>
      </c>
    </row>
    <row r="44" spans="1:1" x14ac:dyDescent="0.2">
      <c r="A44" s="517" t="s">
        <v>1834</v>
      </c>
    </row>
  </sheetData>
  <hyperlinks>
    <hyperlink ref="A3" location="'1 Krõll'!A1" display="1.        Viljandi Lasteaed Krõlli eelarve projekt"/>
    <hyperlink ref="A4" location="'2 Karlsson'!A1" display="2.        Viljandi Lasteaed Karlssoni eelarve projekt"/>
    <hyperlink ref="A5" location="'3 Midrimaa'!A1" display="3.        Viljandi Lasteaed Midrimaa eelarve projekt"/>
    <hyperlink ref="A6" location="'4 Männimäe'!A1" display="4.        Viljandi Lasteaed Männimäe eelarve projekt"/>
    <hyperlink ref="A7" location="'5 Mängupesa'!A1" display="5.        Viljandi Lasteaed Mängupesa eelarve projekt"/>
    <hyperlink ref="A8" location="'6 Mesimumm'!A1" display="6.        Viljandi Lasteaed Mesimummi eelarve projekt"/>
    <hyperlink ref="A9" location="'7 Jakobson'!A1" display="7.        Viljandi Jakobsoni Kooli eelarve projekt"/>
    <hyperlink ref="A10" location="'8 Kaare Kool'!A1" display="8.        Viljandi Kaare Kooli eelarve projekt"/>
    <hyperlink ref="A11" location="'8 Kaare Kool'!A1" display="9.        Viljandi Kesklinna Kooli eelarve projekt"/>
    <hyperlink ref="A12" location="'10 Paalalinna'!A1" display="10.    Viljandi Paalalinna Kooli eelarve projekt"/>
    <hyperlink ref="A13" location="'11 Täiskasvanute G'!A1" display="11.    Viljandi Täiskasvanute Gümnaasiumi eelarve projekt"/>
    <hyperlink ref="A14" location="'12 Spordikool'!A1" display="12.    Viljandi Spordikooli eelarve projekt"/>
    <hyperlink ref="A15" location="'13 Muusikakool'!A1" display="13.    Viljandi Muusikakooli eelarve projekt"/>
    <hyperlink ref="A16" location="'14 Huvikool'!A1" display="14.    Viljandi Huvikooli eelarve projekt"/>
    <hyperlink ref="A17" location="'15 Kunstikool'!A1" display="15.    Viljandi Kunstikooli eelarve projekt"/>
    <hyperlink ref="A18" location="'16 Spordikeskus'!A1" display="16.    Viljandi Spordikeskuse eelarve projekt"/>
    <hyperlink ref="A19" location="'17 Sakala Keskus - noorsootöö'!A1" display="17.    Sakala Keskuse noorsootöö eelarve projekt"/>
    <hyperlink ref="A20" location="'17 Sakala Keskus - kultuur'!A1" display="17.  Sakala Keskuse kultuuritöö eelarve projekt"/>
    <hyperlink ref="A21" location="'17 Sakala Keskus - Vana Veetorn'!A1" display="17.  Sakala Keskuse Vana Veetorni eelarve projekt"/>
    <hyperlink ref="A22" location="'17 Sakala Keskus - Lauluväljak'!A1" display="17.  Sakala Keskuse Lauluväljaku eelarve projekt"/>
    <hyperlink ref="A23" location="'18 Nukuteater'!A1" display="18.    Viljandi Nukuteatri eelarve projekt"/>
    <hyperlink ref="A24" location="'19 Linnarmk'!A1" display="19.    Viljandi Linnaraamatukogu eelarve projekt"/>
    <hyperlink ref="A25" location="'20 Sakala Keskus -Kondas'!A1" display="20.    Sakala Keskuse Kondase Keskuse eelarve projekt"/>
    <hyperlink ref="A26" location="'21 Päevakeskus'!A1" display="21.    Viljandi Päevakeskuse eelarve projekt"/>
    <hyperlink ref="A27" location="'22 Linnahooldus'!A1" display="22.    Viljandi Linnahoolduse eelarve projekt"/>
    <hyperlink ref="A28" location="'27 Asutuse invest'!A1" display="23.    Asutuste vaheliste tehingute eelarve projekt"/>
    <hyperlink ref="A29" location="'24 Koosseis'!A1" display="24.    Hallatava asutuse koosseis"/>
    <hyperlink ref="A30" location="'25 Pedag tarif'!A1" display="25.    Pedagoogide tarifikatsioon"/>
    <hyperlink ref="A31" location="'26 Laste arv'!A1" display="26.    Laste arv hallatavas asutuses"/>
    <hyperlink ref="A32" location="'27 Asutuse invest'!A1" display="27.    Hallatava asutuse investeeringute eelarve projekt"/>
    <hyperlink ref="A33" location="'28 Välisrahastus'!A1" display="28.    Välisrahastusega tegevuste eelarve projekt"/>
    <hyperlink ref="A34" location="'29 Liisingud jm kohustused'!A1" display="29.    Hallatavate asutuse liisingud, üürid, rendid"/>
    <hyperlink ref="A35" location="'30 Volikogu'!A1" display="30.    Haridus- ja kultuuriameti juhataja vastutusala"/>
    <hyperlink ref="A36" location="'31 Sotsiaalamet'!A1" display="31.   Sotsiaalameti juhataja vastutusala"/>
    <hyperlink ref="A37" location="'32 Majandusamet'!A1" display="32.    Spordivaldkonna eelarve projekt"/>
    <hyperlink ref="A38" location="'33 Aval suhted'!A1" display="33.    Sotsiaalvaldkonna eelarve projekt"/>
    <hyperlink ref="A39" location="'34 Arhitektuur'!A1" display="34.    Investeeringute koondtabel"/>
    <hyperlink ref="A40" location="'35 Kantselei'!A1" display="35.    Linnavara müük"/>
    <hyperlink ref="A41" location="'36 Haridus ja kult amet'!A1" display="36.    Volikogu esimehe vastutusala eelarve projekt"/>
    <hyperlink ref="A44" location="'39 Invest koond'!A1" display="39.   Investeeringute eelarve koondtabel"/>
    <hyperlink ref="A42" location="'37 Valitsemine ja rahandus'!A1" display="37.    Arhitektuurivaldkonna eelarve projekt"/>
    <hyperlink ref="A43" location="'38 Vara müük'!A1" display="38.   Vara müügi eelarve projekt"/>
  </hyperlinks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8"/>
  <sheetViews>
    <sheetView workbookViewId="0">
      <selection activeCell="M161" sqref="M161"/>
    </sheetView>
  </sheetViews>
  <sheetFormatPr defaultRowHeight="12.75" x14ac:dyDescent="0.2"/>
  <cols>
    <col min="1" max="1" width="7" style="9" customWidth="1"/>
    <col min="2" max="2" width="57.5703125" style="36" customWidth="1"/>
    <col min="3" max="3" width="10.5703125" style="36" customWidth="1"/>
    <col min="4" max="4" width="16" style="36" customWidth="1"/>
    <col min="5" max="5" width="13.85546875" style="37" customWidth="1"/>
    <col min="6" max="6" width="9.85546875" style="8" customWidth="1"/>
    <col min="7" max="7" width="24.140625" style="8" customWidth="1"/>
    <col min="8" max="9" width="9.140625" style="8"/>
    <col min="10" max="10" width="11.7109375" style="8" customWidth="1"/>
    <col min="11" max="11" width="9.140625" style="8"/>
    <col min="12" max="12" width="12.140625" style="8" customWidth="1"/>
    <col min="13" max="16384" width="9.140625" style="8"/>
  </cols>
  <sheetData>
    <row r="1" spans="1:12" ht="15.75" x14ac:dyDescent="0.25">
      <c r="B1" s="5" t="s">
        <v>395</v>
      </c>
      <c r="C1" s="6"/>
      <c r="D1" s="6"/>
      <c r="E1" s="7"/>
      <c r="F1" s="6"/>
      <c r="G1" s="6"/>
    </row>
    <row r="2" spans="1:12" ht="76.5" x14ac:dyDescent="0.2">
      <c r="B2" s="12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  <c r="J2" s="208"/>
      <c r="L2" s="208"/>
    </row>
    <row r="3" spans="1:12" x14ac:dyDescent="0.2">
      <c r="A3" s="45" t="s">
        <v>186</v>
      </c>
      <c r="B3" s="44" t="s">
        <v>179</v>
      </c>
      <c r="C3" s="49" t="e">
        <f>SUM(C4:C5)</f>
        <v>#REF!</v>
      </c>
      <c r="D3" s="49" t="e">
        <f>SUM(D4:D5)</f>
        <v>#REF!</v>
      </c>
      <c r="E3" s="49" t="e">
        <f>SUM(E4:E5)</f>
        <v>#REF!</v>
      </c>
      <c r="F3" s="49" t="e">
        <f>SUM(F4:F5)</f>
        <v>#REF!</v>
      </c>
      <c r="G3" s="49"/>
      <c r="J3" s="219"/>
      <c r="K3" s="219"/>
      <c r="L3" s="219"/>
    </row>
    <row r="4" spans="1:12" x14ac:dyDescent="0.2">
      <c r="A4" s="11" t="s">
        <v>176</v>
      </c>
      <c r="B4" s="12" t="s">
        <v>177</v>
      </c>
      <c r="C4" s="64"/>
      <c r="D4" s="47"/>
      <c r="E4" s="14"/>
      <c r="F4" s="54"/>
      <c r="G4" s="54"/>
      <c r="J4" s="221"/>
      <c r="K4" s="3"/>
      <c r="L4" s="3"/>
    </row>
    <row r="5" spans="1:12" x14ac:dyDescent="0.2">
      <c r="A5" s="11" t="s">
        <v>322</v>
      </c>
      <c r="B5" s="12" t="s">
        <v>323</v>
      </c>
      <c r="C5" s="50" t="e">
        <f>#REF!</f>
        <v>#REF!</v>
      </c>
      <c r="D5" s="50" t="e">
        <f>#REF!</f>
        <v>#REF!</v>
      </c>
      <c r="E5" s="50" t="e">
        <f>#REF!</f>
        <v>#REF!</v>
      </c>
      <c r="F5" s="50" t="e">
        <f>#REF!</f>
        <v>#REF!</v>
      </c>
      <c r="G5" s="50"/>
      <c r="J5" s="221"/>
      <c r="K5" s="3"/>
      <c r="L5" s="3"/>
    </row>
    <row r="6" spans="1:12" hidden="1" x14ac:dyDescent="0.2">
      <c r="A6" s="45" t="s">
        <v>183</v>
      </c>
      <c r="B6" s="44" t="s">
        <v>182</v>
      </c>
      <c r="C6" s="49">
        <f>C7+C12+C13+C14+C15+C16+C17+C20</f>
        <v>0</v>
      </c>
      <c r="D6" s="49">
        <f>D7+D12+D13+D14+D15+D16+D17+D20</f>
        <v>0</v>
      </c>
      <c r="E6" s="49">
        <f>E7+E12+E13+E14+E15+E16+E17+E20</f>
        <v>0</v>
      </c>
      <c r="F6" s="49">
        <f>F7+F12+F13+F14+F15+F16+F17+F20</f>
        <v>0</v>
      </c>
      <c r="G6" s="49"/>
      <c r="J6" s="219"/>
      <c r="K6" s="219"/>
      <c r="L6" s="219"/>
    </row>
    <row r="7" spans="1:12" hidden="1" x14ac:dyDescent="0.2">
      <c r="A7" s="11" t="s">
        <v>324</v>
      </c>
      <c r="B7" s="13" t="s">
        <v>325</v>
      </c>
      <c r="C7" s="53">
        <f>SUM(C8:C11)</f>
        <v>0</v>
      </c>
      <c r="D7" s="15">
        <f>SUM(D8:D11)</f>
        <v>0</v>
      </c>
      <c r="E7" s="15">
        <f>SUM(E8:E11)</f>
        <v>0</v>
      </c>
      <c r="F7" s="15">
        <f>SUM(F8:F11)</f>
        <v>0</v>
      </c>
      <c r="G7" s="15"/>
      <c r="J7" s="220"/>
      <c r="K7" s="220"/>
      <c r="L7" s="3"/>
    </row>
    <row r="8" spans="1:12" hidden="1" x14ac:dyDescent="0.2">
      <c r="A8" s="16" t="s">
        <v>326</v>
      </c>
      <c r="B8" s="17" t="s">
        <v>327</v>
      </c>
      <c r="C8" s="52">
        <v>0</v>
      </c>
      <c r="D8" s="51"/>
      <c r="E8" s="18"/>
      <c r="F8" s="56"/>
      <c r="G8" s="56"/>
      <c r="J8" s="18"/>
      <c r="K8" s="51"/>
      <c r="L8" s="51"/>
    </row>
    <row r="9" spans="1:12" hidden="1" x14ac:dyDescent="0.2">
      <c r="A9" s="16" t="s">
        <v>328</v>
      </c>
      <c r="B9" s="17" t="s">
        <v>329</v>
      </c>
      <c r="C9" s="52">
        <v>0</v>
      </c>
      <c r="D9" s="51"/>
      <c r="E9" s="18"/>
      <c r="F9" s="56"/>
      <c r="G9" s="56"/>
      <c r="J9" s="18"/>
      <c r="K9" s="51"/>
      <c r="L9" s="51"/>
    </row>
    <row r="10" spans="1:12" hidden="1" x14ac:dyDescent="0.2">
      <c r="A10" s="16" t="s">
        <v>330</v>
      </c>
      <c r="B10" s="17" t="s">
        <v>296</v>
      </c>
      <c r="C10" s="52">
        <v>0</v>
      </c>
      <c r="D10" s="51"/>
      <c r="E10" s="18"/>
      <c r="F10" s="56"/>
      <c r="G10" s="56"/>
      <c r="J10" s="18"/>
      <c r="K10" s="51"/>
      <c r="L10" s="51"/>
    </row>
    <row r="11" spans="1:12" hidden="1" x14ac:dyDescent="0.2">
      <c r="A11" s="16" t="s">
        <v>332</v>
      </c>
      <c r="B11" s="17" t="s">
        <v>333</v>
      </c>
      <c r="C11" s="52">
        <v>0</v>
      </c>
      <c r="D11" s="51"/>
      <c r="E11" s="18"/>
      <c r="F11" s="56"/>
      <c r="G11" s="56"/>
      <c r="J11" s="18"/>
      <c r="K11" s="51"/>
      <c r="L11" s="51"/>
    </row>
    <row r="12" spans="1:12" hidden="1" x14ac:dyDescent="0.2">
      <c r="A12" s="11" t="s">
        <v>334</v>
      </c>
      <c r="B12" s="12" t="s">
        <v>335</v>
      </c>
      <c r="C12" s="60"/>
      <c r="D12" s="47"/>
      <c r="E12" s="20"/>
      <c r="F12" s="57"/>
      <c r="G12" s="57"/>
      <c r="J12" s="221"/>
      <c r="K12" s="3"/>
      <c r="L12" s="3"/>
    </row>
    <row r="13" spans="1:12" hidden="1" x14ac:dyDescent="0.2">
      <c r="A13" s="21" t="s">
        <v>336</v>
      </c>
      <c r="B13" s="12" t="s">
        <v>200</v>
      </c>
      <c r="C13" s="60"/>
      <c r="D13" s="47"/>
      <c r="E13" s="22"/>
      <c r="F13" s="57"/>
      <c r="G13" s="57"/>
      <c r="J13" s="221"/>
      <c r="K13" s="3"/>
      <c r="L13" s="3"/>
    </row>
    <row r="14" spans="1:12" hidden="1" x14ac:dyDescent="0.2">
      <c r="A14" s="21" t="s">
        <v>337</v>
      </c>
      <c r="B14" s="12" t="s">
        <v>338</v>
      </c>
      <c r="C14" s="61"/>
      <c r="D14" s="47"/>
      <c r="E14" s="22"/>
      <c r="F14" s="57"/>
      <c r="G14" s="57"/>
      <c r="J14" s="221"/>
      <c r="K14" s="3"/>
      <c r="L14" s="3"/>
    </row>
    <row r="15" spans="1:12" hidden="1" x14ac:dyDescent="0.2">
      <c r="A15" s="21" t="s">
        <v>339</v>
      </c>
      <c r="B15" s="12" t="s">
        <v>340</v>
      </c>
      <c r="C15" s="60"/>
      <c r="D15" s="47"/>
      <c r="E15" s="22"/>
      <c r="F15" s="57"/>
      <c r="G15" s="57"/>
      <c r="J15" s="221"/>
      <c r="K15" s="3"/>
      <c r="L15" s="3"/>
    </row>
    <row r="16" spans="1:12" hidden="1" x14ac:dyDescent="0.2">
      <c r="A16" s="21" t="s">
        <v>341</v>
      </c>
      <c r="B16" s="12" t="s">
        <v>342</v>
      </c>
      <c r="C16" s="60"/>
      <c r="D16" s="47"/>
      <c r="E16" s="22"/>
      <c r="F16" s="57"/>
      <c r="G16" s="57"/>
      <c r="J16" s="221"/>
      <c r="K16" s="3"/>
      <c r="L16" s="3"/>
    </row>
    <row r="17" spans="1:12" hidden="1" x14ac:dyDescent="0.2">
      <c r="A17" s="11" t="s">
        <v>343</v>
      </c>
      <c r="B17" s="12" t="s">
        <v>344</v>
      </c>
      <c r="C17" s="20">
        <f>SUM(C18:C19)</f>
        <v>0</v>
      </c>
      <c r="D17" s="20">
        <f>SUM(D18:D19)</f>
        <v>0</v>
      </c>
      <c r="E17" s="20">
        <f>SUM(E18:E19)</f>
        <v>0</v>
      </c>
      <c r="F17" s="20">
        <f>SUM(F18:F19)</f>
        <v>0</v>
      </c>
      <c r="G17" s="20"/>
      <c r="J17" s="221"/>
      <c r="K17" s="221"/>
      <c r="L17" s="3"/>
    </row>
    <row r="18" spans="1:12" hidden="1" x14ac:dyDescent="0.2">
      <c r="A18" s="16" t="s">
        <v>345</v>
      </c>
      <c r="B18" s="17" t="s">
        <v>346</v>
      </c>
      <c r="C18" s="51"/>
      <c r="D18" s="51"/>
      <c r="E18" s="18">
        <f>E8*33%</f>
        <v>0</v>
      </c>
      <c r="F18" s="18">
        <f>F8*33%</f>
        <v>0</v>
      </c>
      <c r="G18" s="18"/>
      <c r="J18" s="18"/>
      <c r="K18" s="51"/>
      <c r="L18" s="51"/>
    </row>
    <row r="19" spans="1:12" hidden="1" x14ac:dyDescent="0.2">
      <c r="A19" s="16" t="s">
        <v>347</v>
      </c>
      <c r="B19" s="17" t="s">
        <v>348</v>
      </c>
      <c r="C19" s="51"/>
      <c r="D19" s="51"/>
      <c r="E19" s="18">
        <f>(E9+E10+E11+E12)*33%</f>
        <v>0</v>
      </c>
      <c r="F19" s="18">
        <f>(F9+F10+F11+F12)*33%</f>
        <v>0</v>
      </c>
      <c r="G19" s="18"/>
      <c r="J19" s="18"/>
      <c r="K19" s="51"/>
      <c r="L19" s="51"/>
    </row>
    <row r="20" spans="1:12" hidden="1" x14ac:dyDescent="0.2">
      <c r="A20" s="11" t="s">
        <v>349</v>
      </c>
      <c r="B20" s="12" t="s">
        <v>350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/>
      <c r="J20" s="221"/>
      <c r="K20" s="221"/>
      <c r="L20" s="3"/>
    </row>
    <row r="21" spans="1:12" hidden="1" x14ac:dyDescent="0.2">
      <c r="A21" s="16" t="s">
        <v>351</v>
      </c>
      <c r="B21" s="17" t="s">
        <v>352</v>
      </c>
      <c r="C21" s="51"/>
      <c r="D21" s="51"/>
      <c r="E21" s="18">
        <f>E8*1.4%</f>
        <v>0</v>
      </c>
      <c r="F21" s="18">
        <f>F8*1.4%</f>
        <v>0</v>
      </c>
      <c r="G21" s="18"/>
      <c r="J21" s="18"/>
      <c r="K21" s="51"/>
      <c r="L21" s="51"/>
    </row>
    <row r="22" spans="1:12" hidden="1" x14ac:dyDescent="0.2">
      <c r="A22" s="16" t="s">
        <v>353</v>
      </c>
      <c r="B22" s="17" t="s">
        <v>354</v>
      </c>
      <c r="C22" s="51"/>
      <c r="D22" s="51"/>
      <c r="E22" s="18">
        <f>(E9+E10+E11+E12)*1.4%</f>
        <v>0</v>
      </c>
      <c r="F22" s="18">
        <f>(F9+F10+F11+F12)*1.4%</f>
        <v>0</v>
      </c>
      <c r="G22" s="18"/>
      <c r="J22" s="18"/>
      <c r="K22" s="51"/>
      <c r="L22" s="51"/>
    </row>
    <row r="23" spans="1:12" s="39" customFormat="1" hidden="1" x14ac:dyDescent="0.2">
      <c r="A23" s="45" t="s">
        <v>185</v>
      </c>
      <c r="B23" s="44" t="s">
        <v>184</v>
      </c>
      <c r="C23" s="49">
        <f>C24+C34+C37+C41+C52+C57+C64+C71+C78+C79+C80+C84+C85+C91+C92+C93+C94</f>
        <v>0</v>
      </c>
      <c r="D23" s="49">
        <f>D24+D34+D37+D41+D52+D57+D64+D71+D78+D79+D80+D84+D85+D91+D92+D93+D94</f>
        <v>0</v>
      </c>
      <c r="E23" s="49">
        <f>E24+E34+E37+E41+E52+E57+E64+E71+E78+E79+E80+E84+E85+E91+E92+E93+E94</f>
        <v>0</v>
      </c>
      <c r="F23" s="49">
        <f>F24+F34+F37+F41+F52+F57+F64+F71+F78+F79+F80+F84+F85+F91+F92+F93+F94</f>
        <v>0</v>
      </c>
      <c r="G23" s="49"/>
      <c r="J23" s="49"/>
      <c r="K23" s="49"/>
      <c r="L23" s="192"/>
    </row>
    <row r="24" spans="1:12" hidden="1" x14ac:dyDescent="0.2">
      <c r="A24" s="11" t="s">
        <v>355</v>
      </c>
      <c r="B24" s="12" t="s">
        <v>356</v>
      </c>
      <c r="C24" s="20">
        <f>SUM(C25:C33)</f>
        <v>0</v>
      </c>
      <c r="D24" s="20">
        <f>SUM(D25:D33)</f>
        <v>0</v>
      </c>
      <c r="E24" s="20">
        <f>SUM(E25:E33)</f>
        <v>0</v>
      </c>
      <c r="F24" s="20">
        <f>SUM(F25:F33)</f>
        <v>0</v>
      </c>
      <c r="G24" s="20"/>
      <c r="J24" s="221"/>
      <c r="K24" s="221"/>
      <c r="L24" s="3"/>
    </row>
    <row r="25" spans="1:12" hidden="1" x14ac:dyDescent="0.2">
      <c r="A25" s="16" t="s">
        <v>357</v>
      </c>
      <c r="B25" s="17" t="s">
        <v>358</v>
      </c>
      <c r="C25" s="63"/>
      <c r="D25" s="51"/>
      <c r="E25" s="18"/>
      <c r="F25" s="56">
        <v>0</v>
      </c>
      <c r="G25" s="56"/>
      <c r="J25" s="18"/>
      <c r="K25" s="51"/>
      <c r="L25" s="51"/>
    </row>
    <row r="26" spans="1:12" hidden="1" x14ac:dyDescent="0.2">
      <c r="A26" s="16" t="s">
        <v>359</v>
      </c>
      <c r="B26" s="17" t="s">
        <v>360</v>
      </c>
      <c r="C26" s="63"/>
      <c r="D26" s="51"/>
      <c r="E26" s="18"/>
      <c r="F26" s="56">
        <v>0</v>
      </c>
      <c r="G26" s="56"/>
      <c r="J26" s="18"/>
      <c r="K26" s="51"/>
      <c r="L26" s="51"/>
    </row>
    <row r="27" spans="1:12" hidden="1" x14ac:dyDescent="0.2">
      <c r="A27" s="16" t="s">
        <v>361</v>
      </c>
      <c r="B27" s="17" t="s">
        <v>362</v>
      </c>
      <c r="C27" s="63"/>
      <c r="D27" s="51"/>
      <c r="E27" s="18"/>
      <c r="F27" s="56">
        <v>0</v>
      </c>
      <c r="G27" s="56"/>
      <c r="J27" s="18"/>
      <c r="K27" s="51"/>
      <c r="L27" s="51"/>
    </row>
    <row r="28" spans="1:12" hidden="1" x14ac:dyDescent="0.2">
      <c r="A28" s="16" t="s">
        <v>363</v>
      </c>
      <c r="B28" s="17" t="s">
        <v>364</v>
      </c>
      <c r="C28" s="63"/>
      <c r="D28" s="51"/>
      <c r="E28" s="18"/>
      <c r="F28" s="56">
        <v>0</v>
      </c>
      <c r="G28" s="56"/>
      <c r="J28" s="18"/>
      <c r="K28" s="51"/>
      <c r="L28" s="51"/>
    </row>
    <row r="29" spans="1:12" hidden="1" x14ac:dyDescent="0.2">
      <c r="A29" s="16" t="s">
        <v>365</v>
      </c>
      <c r="B29" s="17" t="s">
        <v>366</v>
      </c>
      <c r="C29" s="63"/>
      <c r="D29" s="51"/>
      <c r="E29" s="18"/>
      <c r="F29" s="56">
        <v>0</v>
      </c>
      <c r="G29" s="56"/>
      <c r="J29" s="18"/>
      <c r="K29" s="51"/>
      <c r="L29" s="51"/>
    </row>
    <row r="30" spans="1:12" hidden="1" x14ac:dyDescent="0.2">
      <c r="A30" s="16" t="s">
        <v>367</v>
      </c>
      <c r="B30" s="17" t="s">
        <v>368</v>
      </c>
      <c r="C30" s="63"/>
      <c r="D30" s="51"/>
      <c r="E30" s="18"/>
      <c r="F30" s="56">
        <v>0</v>
      </c>
      <c r="G30" s="56"/>
      <c r="J30" s="18"/>
      <c r="K30" s="51"/>
      <c r="L30" s="51"/>
    </row>
    <row r="31" spans="1:12" hidden="1" x14ac:dyDescent="0.2">
      <c r="A31" s="16" t="s">
        <v>369</v>
      </c>
      <c r="B31" s="17" t="s">
        <v>370</v>
      </c>
      <c r="C31" s="63"/>
      <c r="D31" s="51"/>
      <c r="E31" s="18"/>
      <c r="F31" s="56">
        <v>0</v>
      </c>
      <c r="G31" s="56"/>
      <c r="J31" s="18"/>
      <c r="K31" s="51"/>
      <c r="L31" s="51"/>
    </row>
    <row r="32" spans="1:12" hidden="1" x14ac:dyDescent="0.2">
      <c r="A32" s="16" t="s">
        <v>371</v>
      </c>
      <c r="B32" s="17" t="s">
        <v>372</v>
      </c>
      <c r="C32" s="63"/>
      <c r="D32" s="51"/>
      <c r="E32" s="18"/>
      <c r="F32" s="56">
        <v>0</v>
      </c>
      <c r="G32" s="56"/>
      <c r="J32" s="18"/>
      <c r="K32" s="51"/>
      <c r="L32" s="51"/>
    </row>
    <row r="33" spans="1:12" hidden="1" x14ac:dyDescent="0.2">
      <c r="A33" s="16" t="s">
        <v>373</v>
      </c>
      <c r="B33" s="17" t="s">
        <v>374</v>
      </c>
      <c r="C33" s="63"/>
      <c r="D33" s="51"/>
      <c r="E33" s="18"/>
      <c r="F33" s="56">
        <v>0</v>
      </c>
      <c r="G33" s="56"/>
      <c r="J33" s="18"/>
      <c r="K33" s="51"/>
      <c r="L33" s="51"/>
    </row>
    <row r="34" spans="1:12" hidden="1" x14ac:dyDescent="0.2">
      <c r="A34" s="11" t="s">
        <v>375</v>
      </c>
      <c r="B34" s="12" t="s">
        <v>376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/>
      <c r="J34" s="221"/>
      <c r="K34" s="221"/>
      <c r="L34" s="221"/>
    </row>
    <row r="35" spans="1:12" hidden="1" x14ac:dyDescent="0.2">
      <c r="A35" s="16" t="s">
        <v>377</v>
      </c>
      <c r="B35" s="17" t="s">
        <v>378</v>
      </c>
      <c r="C35" s="51"/>
      <c r="D35" s="51"/>
      <c r="E35" s="18"/>
      <c r="F35" s="51"/>
      <c r="G35" s="51"/>
      <c r="J35" s="226"/>
      <c r="K35" s="227"/>
      <c r="L35" s="227"/>
    </row>
    <row r="36" spans="1:12" hidden="1" x14ac:dyDescent="0.2">
      <c r="A36" s="16" t="s">
        <v>379</v>
      </c>
      <c r="B36" s="17" t="s">
        <v>380</v>
      </c>
      <c r="C36" s="51"/>
      <c r="D36" s="51"/>
      <c r="E36" s="18"/>
      <c r="F36" s="51"/>
      <c r="G36" s="51"/>
      <c r="J36" s="226"/>
      <c r="K36" s="227"/>
      <c r="L36" s="227"/>
    </row>
    <row r="37" spans="1:12" hidden="1" x14ac:dyDescent="0.2">
      <c r="A37" s="11" t="s">
        <v>381</v>
      </c>
      <c r="B37" s="12" t="s">
        <v>382</v>
      </c>
      <c r="C37" s="20">
        <f>SUM(C38:C40)</f>
        <v>0</v>
      </c>
      <c r="D37" s="20">
        <f>SUM(D38:D40)</f>
        <v>0</v>
      </c>
      <c r="E37" s="20">
        <f>SUM(E38:E40)</f>
        <v>0</v>
      </c>
      <c r="F37" s="20">
        <f>SUM(F38:F40)</f>
        <v>0</v>
      </c>
      <c r="G37" s="20"/>
      <c r="J37" s="221"/>
      <c r="K37" s="221"/>
      <c r="L37" s="3"/>
    </row>
    <row r="38" spans="1:12" hidden="1" x14ac:dyDescent="0.2">
      <c r="A38" s="16" t="s">
        <v>383</v>
      </c>
      <c r="B38" s="17" t="s">
        <v>384</v>
      </c>
      <c r="C38" s="63"/>
      <c r="D38" s="51"/>
      <c r="E38" s="18"/>
      <c r="F38" s="51"/>
      <c r="G38" s="51"/>
      <c r="J38" s="18"/>
      <c r="K38" s="51"/>
      <c r="L38" s="51"/>
    </row>
    <row r="39" spans="1:12" hidden="1" x14ac:dyDescent="0.2">
      <c r="A39" s="16" t="s">
        <v>385</v>
      </c>
      <c r="B39" s="17" t="s">
        <v>386</v>
      </c>
      <c r="C39" s="63"/>
      <c r="D39" s="51"/>
      <c r="E39" s="18"/>
      <c r="F39" s="51"/>
      <c r="G39" s="51"/>
      <c r="J39" s="18"/>
      <c r="K39" s="51"/>
      <c r="L39" s="51"/>
    </row>
    <row r="40" spans="1:12" hidden="1" x14ac:dyDescent="0.2">
      <c r="A40" s="16" t="s">
        <v>387</v>
      </c>
      <c r="B40" s="17" t="s">
        <v>388</v>
      </c>
      <c r="C40" s="63"/>
      <c r="D40" s="51"/>
      <c r="E40" s="18"/>
      <c r="F40" s="51"/>
      <c r="G40" s="51"/>
      <c r="J40" s="18"/>
      <c r="K40" s="51"/>
      <c r="L40" s="51"/>
    </row>
    <row r="41" spans="1:12" hidden="1" x14ac:dyDescent="0.2">
      <c r="A41" s="11" t="s">
        <v>389</v>
      </c>
      <c r="B41" s="12" t="s">
        <v>390</v>
      </c>
      <c r="C41" s="20">
        <f>SUM(C43:C51)</f>
        <v>0</v>
      </c>
      <c r="D41" s="20">
        <f>SUM(D43:D51)</f>
        <v>0</v>
      </c>
      <c r="E41" s="20">
        <f>SUM(E43:E51)</f>
        <v>0</v>
      </c>
      <c r="F41" s="20">
        <f>SUM(F43:F51)</f>
        <v>0</v>
      </c>
      <c r="G41" s="20"/>
      <c r="J41" s="221"/>
      <c r="K41" s="221"/>
      <c r="L41" s="3"/>
    </row>
    <row r="42" spans="1:12" hidden="1" x14ac:dyDescent="0.2">
      <c r="A42" s="235" t="s">
        <v>235</v>
      </c>
      <c r="B42" s="236" t="s">
        <v>236</v>
      </c>
      <c r="C42" s="20"/>
      <c r="D42" s="20"/>
      <c r="E42" s="20"/>
      <c r="F42" s="20"/>
      <c r="G42" s="20"/>
      <c r="J42" s="221"/>
      <c r="K42" s="221"/>
      <c r="L42" s="3"/>
    </row>
    <row r="43" spans="1:12" hidden="1" x14ac:dyDescent="0.2">
      <c r="A43" s="16" t="s">
        <v>391</v>
      </c>
      <c r="B43" s="17" t="s">
        <v>392</v>
      </c>
      <c r="C43" s="63"/>
      <c r="D43" s="51"/>
      <c r="E43" s="18"/>
      <c r="F43" s="56"/>
      <c r="G43" s="56"/>
      <c r="J43" s="18"/>
      <c r="K43" s="51"/>
      <c r="L43" s="51"/>
    </row>
    <row r="44" spans="1:12" hidden="1" x14ac:dyDescent="0.2">
      <c r="A44" s="16" t="s">
        <v>393</v>
      </c>
      <c r="B44" s="17" t="s">
        <v>2</v>
      </c>
      <c r="C44" s="63"/>
      <c r="D44" s="51"/>
      <c r="E44" s="18"/>
      <c r="F44" s="56"/>
      <c r="G44" s="56"/>
      <c r="J44" s="18"/>
      <c r="K44" s="51"/>
      <c r="L44" s="51"/>
    </row>
    <row r="45" spans="1:12" hidden="1" x14ac:dyDescent="0.2">
      <c r="A45" s="16" t="s">
        <v>3</v>
      </c>
      <c r="B45" s="17" t="s">
        <v>4</v>
      </c>
      <c r="C45" s="63"/>
      <c r="D45" s="51"/>
      <c r="E45" s="18"/>
      <c r="F45" s="56"/>
      <c r="G45" s="56"/>
      <c r="J45" s="18"/>
      <c r="K45" s="51"/>
      <c r="L45" s="51"/>
    </row>
    <row r="46" spans="1:12" hidden="1" x14ac:dyDescent="0.2">
      <c r="A46" s="16" t="s">
        <v>5</v>
      </c>
      <c r="B46" s="17" t="s">
        <v>6</v>
      </c>
      <c r="C46" s="63"/>
      <c r="D46" s="51"/>
      <c r="E46" s="18"/>
      <c r="F46" s="56"/>
      <c r="G46" s="56"/>
      <c r="J46" s="18"/>
      <c r="K46" s="56"/>
      <c r="L46" s="51"/>
    </row>
    <row r="47" spans="1:12" hidden="1" x14ac:dyDescent="0.2">
      <c r="A47" s="16" t="s">
        <v>7</v>
      </c>
      <c r="B47" s="17" t="s">
        <v>8</v>
      </c>
      <c r="C47" s="63"/>
      <c r="D47" s="51"/>
      <c r="E47" s="18"/>
      <c r="F47" s="56"/>
      <c r="G47" s="56"/>
      <c r="J47" s="18"/>
      <c r="K47" s="51"/>
      <c r="L47" s="51"/>
    </row>
    <row r="48" spans="1:12" hidden="1" x14ac:dyDescent="0.2">
      <c r="A48" s="16" t="s">
        <v>9</v>
      </c>
      <c r="B48" s="17" t="s">
        <v>10</v>
      </c>
      <c r="C48" s="63"/>
      <c r="D48" s="51"/>
      <c r="E48" s="18"/>
      <c r="F48" s="56"/>
      <c r="G48" s="56"/>
      <c r="J48" s="18"/>
      <c r="K48" s="51"/>
      <c r="L48" s="51"/>
    </row>
    <row r="49" spans="1:12" hidden="1" x14ac:dyDescent="0.2">
      <c r="A49" s="16" t="s">
        <v>11</v>
      </c>
      <c r="B49" s="17" t="s">
        <v>12</v>
      </c>
      <c r="C49" s="62"/>
      <c r="D49" s="51"/>
      <c r="E49" s="18"/>
      <c r="F49" s="56"/>
      <c r="G49" s="56"/>
      <c r="J49" s="18"/>
      <c r="K49" s="51"/>
      <c r="L49" s="51"/>
    </row>
    <row r="50" spans="1:12" hidden="1" x14ac:dyDescent="0.2">
      <c r="A50" s="16" t="s">
        <v>13</v>
      </c>
      <c r="B50" s="17" t="s">
        <v>14</v>
      </c>
      <c r="C50" s="63"/>
      <c r="D50" s="51"/>
      <c r="E50" s="18"/>
      <c r="F50" s="56"/>
      <c r="G50" s="56"/>
      <c r="J50" s="18"/>
      <c r="K50" s="51"/>
      <c r="L50" s="51"/>
    </row>
    <row r="51" spans="1:12" hidden="1" x14ac:dyDescent="0.2">
      <c r="A51" s="16" t="s">
        <v>15</v>
      </c>
      <c r="B51" s="17" t="s">
        <v>16</v>
      </c>
      <c r="C51" s="63"/>
      <c r="D51" s="51"/>
      <c r="E51" s="18"/>
      <c r="F51" s="56"/>
      <c r="G51" s="56"/>
      <c r="J51" s="18"/>
      <c r="K51" s="51"/>
      <c r="L51" s="51"/>
    </row>
    <row r="52" spans="1:12" hidden="1" x14ac:dyDescent="0.2">
      <c r="A52" s="11" t="s">
        <v>17</v>
      </c>
      <c r="B52" s="12" t="s">
        <v>18</v>
      </c>
      <c r="C52" s="20">
        <f>SUM(C53:C56)</f>
        <v>0</v>
      </c>
      <c r="D52" s="20">
        <f>SUM(D53:D56)</f>
        <v>0</v>
      </c>
      <c r="E52" s="20">
        <f>SUM(E53:E56)</f>
        <v>0</v>
      </c>
      <c r="F52" s="20">
        <f>SUM(F53:F56)</f>
        <v>0</v>
      </c>
      <c r="G52" s="20"/>
      <c r="J52" s="221"/>
      <c r="K52" s="221"/>
      <c r="L52" s="3"/>
    </row>
    <row r="53" spans="1:12" hidden="1" x14ac:dyDescent="0.2">
      <c r="A53" s="16" t="s">
        <v>19</v>
      </c>
      <c r="B53" s="17" t="s">
        <v>6</v>
      </c>
      <c r="C53" s="51"/>
      <c r="D53" s="51"/>
      <c r="E53" s="18"/>
      <c r="F53" s="51"/>
      <c r="G53" s="51"/>
      <c r="J53" s="18"/>
      <c r="K53" s="51"/>
      <c r="L53" s="51"/>
    </row>
    <row r="54" spans="1:12" hidden="1" x14ac:dyDescent="0.2">
      <c r="A54" s="16" t="s">
        <v>20</v>
      </c>
      <c r="B54" s="17" t="s">
        <v>8</v>
      </c>
      <c r="C54" s="51"/>
      <c r="D54" s="51"/>
      <c r="E54" s="18"/>
      <c r="F54" s="51"/>
      <c r="G54" s="51"/>
      <c r="J54" s="18"/>
      <c r="K54" s="51"/>
      <c r="L54" s="51"/>
    </row>
    <row r="55" spans="1:12" hidden="1" x14ac:dyDescent="0.2">
      <c r="A55" s="16" t="s">
        <v>21</v>
      </c>
      <c r="B55" s="17" t="s">
        <v>10</v>
      </c>
      <c r="C55" s="51"/>
      <c r="D55" s="51"/>
      <c r="E55" s="18"/>
      <c r="F55" s="51"/>
      <c r="G55" s="51"/>
      <c r="J55" s="18"/>
      <c r="K55" s="51"/>
      <c r="L55" s="51"/>
    </row>
    <row r="56" spans="1:12" hidden="1" x14ac:dyDescent="0.2">
      <c r="A56" s="16" t="s">
        <v>22</v>
      </c>
      <c r="B56" s="17" t="s">
        <v>16</v>
      </c>
      <c r="C56" s="51"/>
      <c r="D56" s="51"/>
      <c r="E56" s="18"/>
      <c r="F56" s="51"/>
      <c r="G56" s="51"/>
      <c r="J56" s="18"/>
      <c r="K56" s="51"/>
      <c r="L56" s="51"/>
    </row>
    <row r="57" spans="1:12" hidden="1" x14ac:dyDescent="0.2">
      <c r="A57" s="11" t="s">
        <v>23</v>
      </c>
      <c r="B57" s="12" t="s">
        <v>24</v>
      </c>
      <c r="C57" s="20">
        <f>SUM(C58:C63)</f>
        <v>0</v>
      </c>
      <c r="D57" s="20">
        <f>SUM(D58:D63)</f>
        <v>0</v>
      </c>
      <c r="E57" s="20">
        <f>SUM(E58:E63)</f>
        <v>0</v>
      </c>
      <c r="F57" s="20">
        <f>SUM(F58:F63)</f>
        <v>0</v>
      </c>
      <c r="G57" s="20"/>
      <c r="J57" s="221"/>
      <c r="K57" s="221"/>
      <c r="L57" s="3"/>
    </row>
    <row r="58" spans="1:12" hidden="1" x14ac:dyDescent="0.2">
      <c r="A58" s="16" t="s">
        <v>25</v>
      </c>
      <c r="B58" s="17" t="s">
        <v>26</v>
      </c>
      <c r="C58" s="51"/>
      <c r="D58" s="51"/>
      <c r="E58" s="18"/>
      <c r="F58" s="56"/>
      <c r="G58" s="56"/>
      <c r="J58" s="18"/>
      <c r="K58" s="51"/>
      <c r="L58" s="51"/>
    </row>
    <row r="59" spans="1:12" hidden="1" x14ac:dyDescent="0.2">
      <c r="A59" s="16" t="s">
        <v>27</v>
      </c>
      <c r="B59" s="17" t="s">
        <v>28</v>
      </c>
      <c r="C59" s="51"/>
      <c r="D59" s="51"/>
      <c r="E59" s="18"/>
      <c r="F59" s="56"/>
      <c r="G59" s="56"/>
      <c r="J59" s="18"/>
      <c r="K59" s="51"/>
      <c r="L59" s="51"/>
    </row>
    <row r="60" spans="1:12" hidden="1" x14ac:dyDescent="0.2">
      <c r="A60" s="16" t="s">
        <v>29</v>
      </c>
      <c r="B60" s="17" t="s">
        <v>12</v>
      </c>
      <c r="C60" s="51"/>
      <c r="D60" s="51"/>
      <c r="E60" s="18"/>
      <c r="F60" s="56"/>
      <c r="G60" s="56"/>
      <c r="J60" s="18"/>
      <c r="K60" s="51"/>
      <c r="L60" s="51"/>
    </row>
    <row r="61" spans="1:12" hidden="1" x14ac:dyDescent="0.2">
      <c r="A61" s="16" t="s">
        <v>30</v>
      </c>
      <c r="B61" s="17" t="s">
        <v>14</v>
      </c>
      <c r="C61" s="51"/>
      <c r="D61" s="51"/>
      <c r="E61" s="18"/>
      <c r="F61" s="56"/>
      <c r="G61" s="56"/>
      <c r="J61" s="18"/>
      <c r="K61" s="51"/>
      <c r="L61" s="51"/>
    </row>
    <row r="62" spans="1:12" hidden="1" x14ac:dyDescent="0.2">
      <c r="A62" s="16" t="s">
        <v>31</v>
      </c>
      <c r="B62" s="17" t="s">
        <v>32</v>
      </c>
      <c r="C62" s="51"/>
      <c r="D62" s="51"/>
      <c r="E62" s="18"/>
      <c r="F62" s="56"/>
      <c r="G62" s="56"/>
      <c r="J62" s="18"/>
      <c r="K62" s="51"/>
      <c r="L62" s="51"/>
    </row>
    <row r="63" spans="1:12" hidden="1" x14ac:dyDescent="0.2">
      <c r="A63" s="16" t="s">
        <v>33</v>
      </c>
      <c r="B63" s="17" t="s">
        <v>34</v>
      </c>
      <c r="C63" s="51"/>
      <c r="D63" s="51"/>
      <c r="E63" s="18"/>
      <c r="F63" s="56"/>
      <c r="G63" s="56"/>
      <c r="J63" s="18"/>
      <c r="K63" s="51"/>
      <c r="L63" s="51"/>
    </row>
    <row r="64" spans="1:12" hidden="1" x14ac:dyDescent="0.2">
      <c r="A64" s="11" t="s">
        <v>35</v>
      </c>
      <c r="B64" s="12" t="s">
        <v>36</v>
      </c>
      <c r="C64" s="20">
        <f>SUM(C65:C70)</f>
        <v>0</v>
      </c>
      <c r="D64" s="20">
        <f>SUM(D65:D70)</f>
        <v>0</v>
      </c>
      <c r="E64" s="20">
        <f>SUM(E65:E70)</f>
        <v>0</v>
      </c>
      <c r="F64" s="20">
        <f>SUM(F65:F70)</f>
        <v>0</v>
      </c>
      <c r="G64" s="20"/>
      <c r="J64" s="221"/>
      <c r="K64" s="221"/>
      <c r="L64" s="3"/>
    </row>
    <row r="65" spans="1:12" hidden="1" x14ac:dyDescent="0.2">
      <c r="A65" s="16" t="s">
        <v>37</v>
      </c>
      <c r="B65" s="17" t="s">
        <v>38</v>
      </c>
      <c r="C65" s="63"/>
      <c r="D65" s="51"/>
      <c r="E65" s="18"/>
      <c r="F65" s="56"/>
      <c r="G65" s="56"/>
      <c r="J65" s="18"/>
      <c r="K65" s="51"/>
      <c r="L65" s="51"/>
    </row>
    <row r="66" spans="1:12" hidden="1" x14ac:dyDescent="0.2">
      <c r="A66" s="16" t="s">
        <v>39</v>
      </c>
      <c r="B66" s="17" t="s">
        <v>40</v>
      </c>
      <c r="C66" s="63"/>
      <c r="D66" s="51"/>
      <c r="E66" s="18"/>
      <c r="F66" s="56"/>
      <c r="G66" s="56"/>
      <c r="J66" s="18"/>
      <c r="K66" s="51"/>
      <c r="L66" s="51"/>
    </row>
    <row r="67" spans="1:12" hidden="1" x14ac:dyDescent="0.2">
      <c r="A67" s="16" t="s">
        <v>41</v>
      </c>
      <c r="B67" s="17" t="s">
        <v>42</v>
      </c>
      <c r="C67" s="63"/>
      <c r="D67" s="51"/>
      <c r="E67" s="18"/>
      <c r="F67" s="56"/>
      <c r="G67" s="56"/>
      <c r="J67" s="18"/>
      <c r="K67" s="51"/>
      <c r="L67" s="51"/>
    </row>
    <row r="68" spans="1:12" hidden="1" x14ac:dyDescent="0.2">
      <c r="A68" s="16" t="s">
        <v>43</v>
      </c>
      <c r="B68" s="17" t="s">
        <v>44</v>
      </c>
      <c r="C68" s="63"/>
      <c r="D68" s="51"/>
      <c r="E68" s="18"/>
      <c r="F68" s="56"/>
      <c r="G68" s="56"/>
      <c r="J68" s="18"/>
      <c r="K68" s="51"/>
      <c r="L68" s="51"/>
    </row>
    <row r="69" spans="1:12" hidden="1" x14ac:dyDescent="0.2">
      <c r="A69" s="16" t="s">
        <v>45</v>
      </c>
      <c r="B69" s="17" t="s">
        <v>46</v>
      </c>
      <c r="C69" s="63"/>
      <c r="D69" s="51"/>
      <c r="E69" s="18"/>
      <c r="F69" s="56"/>
      <c r="G69" s="56"/>
      <c r="J69" s="18"/>
      <c r="K69" s="51"/>
      <c r="L69" s="51"/>
    </row>
    <row r="70" spans="1:12" hidden="1" x14ac:dyDescent="0.2">
      <c r="A70" s="16" t="s">
        <v>47</v>
      </c>
      <c r="B70" s="17" t="s">
        <v>48</v>
      </c>
      <c r="C70" s="63"/>
      <c r="D70" s="51"/>
      <c r="E70" s="18"/>
      <c r="F70" s="56"/>
      <c r="G70" s="56"/>
      <c r="J70" s="18"/>
      <c r="K70" s="51"/>
      <c r="L70" s="51"/>
    </row>
    <row r="71" spans="1:12" hidden="1" x14ac:dyDescent="0.2">
      <c r="A71" s="11" t="s">
        <v>49</v>
      </c>
      <c r="B71" s="13" t="s">
        <v>50</v>
      </c>
      <c r="C71" s="20">
        <f>SUM(C72:C77)</f>
        <v>0</v>
      </c>
      <c r="D71" s="20">
        <f>SUM(D72:D77)</f>
        <v>0</v>
      </c>
      <c r="E71" s="20">
        <f>SUM(E72:E77)</f>
        <v>0</v>
      </c>
      <c r="F71" s="20">
        <f>SUM(F72:F77)</f>
        <v>0</v>
      </c>
      <c r="G71" s="20"/>
      <c r="J71" s="221"/>
      <c r="K71" s="221"/>
      <c r="L71" s="3"/>
    </row>
    <row r="72" spans="1:12" hidden="1" x14ac:dyDescent="0.2">
      <c r="A72" s="16" t="s">
        <v>51</v>
      </c>
      <c r="B72" s="17" t="s">
        <v>52</v>
      </c>
      <c r="C72" s="63"/>
      <c r="D72" s="51"/>
      <c r="E72" s="18"/>
      <c r="F72" s="51"/>
      <c r="G72" s="51"/>
      <c r="J72" s="18"/>
      <c r="K72" s="51"/>
      <c r="L72" s="51"/>
    </row>
    <row r="73" spans="1:12" hidden="1" x14ac:dyDescent="0.2">
      <c r="A73" s="16" t="s">
        <v>53</v>
      </c>
      <c r="B73" s="17" t="s">
        <v>54</v>
      </c>
      <c r="C73" s="63"/>
      <c r="D73" s="51"/>
      <c r="E73" s="18"/>
      <c r="F73" s="51"/>
      <c r="G73" s="51"/>
      <c r="J73" s="18"/>
      <c r="K73" s="51"/>
      <c r="L73" s="51"/>
    </row>
    <row r="74" spans="1:12" hidden="1" x14ac:dyDescent="0.2">
      <c r="A74" s="16" t="s">
        <v>70</v>
      </c>
      <c r="B74" s="17" t="s">
        <v>71</v>
      </c>
      <c r="C74" s="63"/>
      <c r="D74" s="51"/>
      <c r="E74" s="18"/>
      <c r="F74" s="51"/>
      <c r="G74" s="51"/>
      <c r="J74" s="18"/>
      <c r="K74" s="51"/>
      <c r="L74" s="51"/>
    </row>
    <row r="75" spans="1:12" hidden="1" x14ac:dyDescent="0.2">
      <c r="A75" s="16" t="s">
        <v>72</v>
      </c>
      <c r="B75" s="17" t="s">
        <v>73</v>
      </c>
      <c r="C75" s="63"/>
      <c r="D75" s="51"/>
      <c r="E75" s="18"/>
      <c r="F75" s="51"/>
      <c r="G75" s="51"/>
      <c r="J75" s="18"/>
      <c r="K75" s="51"/>
      <c r="L75" s="51"/>
    </row>
    <row r="76" spans="1:12" hidden="1" x14ac:dyDescent="0.2">
      <c r="A76" s="16" t="s">
        <v>74</v>
      </c>
      <c r="B76" s="17" t="s">
        <v>75</v>
      </c>
      <c r="C76" s="51"/>
      <c r="D76" s="51"/>
      <c r="E76" s="18"/>
      <c r="F76" s="51"/>
      <c r="G76" s="51"/>
      <c r="J76" s="18"/>
      <c r="K76" s="51"/>
      <c r="L76" s="51"/>
    </row>
    <row r="77" spans="1:12" hidden="1" x14ac:dyDescent="0.2">
      <c r="A77" s="16" t="s">
        <v>76</v>
      </c>
      <c r="B77" s="17" t="s">
        <v>77</v>
      </c>
      <c r="C77" s="51"/>
      <c r="D77" s="51"/>
      <c r="E77" s="23"/>
      <c r="F77" s="51"/>
      <c r="G77" s="51"/>
      <c r="J77" s="18"/>
      <c r="K77" s="51"/>
      <c r="L77" s="51"/>
    </row>
    <row r="78" spans="1:12" hidden="1" x14ac:dyDescent="0.2">
      <c r="A78" s="11" t="s">
        <v>78</v>
      </c>
      <c r="B78" s="24" t="s">
        <v>79</v>
      </c>
      <c r="C78" s="58"/>
      <c r="D78" s="58"/>
      <c r="E78" s="20"/>
      <c r="F78" s="58"/>
      <c r="G78" s="58"/>
      <c r="J78" s="221"/>
      <c r="K78" s="221"/>
      <c r="L78" s="3"/>
    </row>
    <row r="79" spans="1:12" hidden="1" x14ac:dyDescent="0.2">
      <c r="A79" s="11" t="s">
        <v>80</v>
      </c>
      <c r="B79" s="12" t="s">
        <v>81</v>
      </c>
      <c r="C79" s="60"/>
      <c r="D79" s="47"/>
      <c r="E79" s="20"/>
      <c r="F79" s="57"/>
      <c r="G79" s="57"/>
      <c r="J79" s="221"/>
      <c r="K79" s="221"/>
      <c r="L79" s="3"/>
    </row>
    <row r="80" spans="1:12" hidden="1" x14ac:dyDescent="0.2">
      <c r="A80" s="11" t="s">
        <v>82</v>
      </c>
      <c r="B80" s="12" t="s">
        <v>83</v>
      </c>
      <c r="C80" s="20">
        <f>SUM(C81:C83)</f>
        <v>0</v>
      </c>
      <c r="D80" s="20">
        <f>SUM(D81:D83)</f>
        <v>0</v>
      </c>
      <c r="E80" s="20">
        <f>SUM(E81:E83)</f>
        <v>0</v>
      </c>
      <c r="F80" s="20">
        <f>SUM(F81:F83)</f>
        <v>0</v>
      </c>
      <c r="G80" s="20"/>
      <c r="J80" s="221"/>
      <c r="K80" s="221"/>
      <c r="L80" s="3"/>
    </row>
    <row r="81" spans="1:12" hidden="1" x14ac:dyDescent="0.2">
      <c r="A81" s="16" t="s">
        <v>84</v>
      </c>
      <c r="B81" s="17" t="s">
        <v>85</v>
      </c>
      <c r="C81" s="63"/>
      <c r="D81" s="51"/>
      <c r="E81" s="18"/>
      <c r="F81" s="56"/>
      <c r="G81" s="56"/>
      <c r="J81" s="18"/>
      <c r="K81" s="51"/>
      <c r="L81" s="51"/>
    </row>
    <row r="82" spans="1:12" hidden="1" x14ac:dyDescent="0.2">
      <c r="A82" s="16" t="s">
        <v>86</v>
      </c>
      <c r="B82" s="17" t="s">
        <v>87</v>
      </c>
      <c r="C82" s="63"/>
      <c r="D82" s="51"/>
      <c r="E82" s="18"/>
      <c r="F82" s="56"/>
      <c r="G82" s="56"/>
      <c r="J82" s="18"/>
      <c r="K82" s="51"/>
      <c r="L82" s="51"/>
    </row>
    <row r="83" spans="1:12" hidden="1" x14ac:dyDescent="0.2">
      <c r="A83" s="16" t="s">
        <v>88</v>
      </c>
      <c r="B83" s="17" t="s">
        <v>89</v>
      </c>
      <c r="C83" s="63"/>
      <c r="D83" s="51"/>
      <c r="E83" s="23"/>
      <c r="F83" s="56"/>
      <c r="G83" s="56"/>
      <c r="J83" s="18"/>
      <c r="K83" s="51"/>
      <c r="L83" s="51"/>
    </row>
    <row r="84" spans="1:12" hidden="1" x14ac:dyDescent="0.2">
      <c r="A84" s="11" t="s">
        <v>90</v>
      </c>
      <c r="B84" s="12" t="s">
        <v>91</v>
      </c>
      <c r="C84" s="47"/>
      <c r="D84" s="47"/>
      <c r="E84" s="20"/>
      <c r="F84" s="57"/>
      <c r="G84" s="57"/>
      <c r="J84" s="221"/>
      <c r="K84" s="3"/>
      <c r="L84" s="3"/>
    </row>
    <row r="85" spans="1:12" hidden="1" x14ac:dyDescent="0.2">
      <c r="A85" s="11" t="s">
        <v>92</v>
      </c>
      <c r="B85" s="12" t="s">
        <v>93</v>
      </c>
      <c r="C85" s="20">
        <f>SUM(C86:C90)</f>
        <v>0</v>
      </c>
      <c r="D85" s="20">
        <f>SUM(D86:D90)</f>
        <v>0</v>
      </c>
      <c r="E85" s="20">
        <f>SUM(E86:E90)</f>
        <v>0</v>
      </c>
      <c r="F85" s="20">
        <f>SUM(F86:F90)</f>
        <v>0</v>
      </c>
      <c r="G85" s="20"/>
      <c r="J85" s="221"/>
      <c r="K85" s="221"/>
      <c r="L85" s="3"/>
    </row>
    <row r="86" spans="1:12" hidden="1" x14ac:dyDescent="0.2">
      <c r="A86" s="16" t="s">
        <v>94</v>
      </c>
      <c r="B86" s="17" t="s">
        <v>95</v>
      </c>
      <c r="C86" s="51"/>
      <c r="D86" s="51"/>
      <c r="E86" s="18"/>
      <c r="F86" s="56"/>
      <c r="G86" s="56"/>
      <c r="J86" s="18"/>
      <c r="K86" s="51"/>
      <c r="L86" s="51"/>
    </row>
    <row r="87" spans="1:12" hidden="1" x14ac:dyDescent="0.2">
      <c r="A87" s="16" t="s">
        <v>96</v>
      </c>
      <c r="B87" s="17" t="s">
        <v>97</v>
      </c>
      <c r="C87" s="51"/>
      <c r="D87" s="51"/>
      <c r="E87" s="18"/>
      <c r="F87" s="56"/>
      <c r="G87" s="56"/>
      <c r="J87" s="18"/>
      <c r="K87" s="51"/>
      <c r="L87" s="51"/>
    </row>
    <row r="88" spans="1:12" hidden="1" x14ac:dyDescent="0.2">
      <c r="A88" s="16" t="s">
        <v>98</v>
      </c>
      <c r="B88" s="17" t="s">
        <v>99</v>
      </c>
      <c r="C88" s="63"/>
      <c r="D88" s="51"/>
      <c r="E88" s="18"/>
      <c r="F88" s="56"/>
      <c r="G88" s="56"/>
      <c r="J88" s="18"/>
      <c r="K88" s="51"/>
      <c r="L88" s="51"/>
    </row>
    <row r="89" spans="1:12" hidden="1" x14ac:dyDescent="0.2">
      <c r="A89" s="16" t="s">
        <v>100</v>
      </c>
      <c r="B89" s="17" t="s">
        <v>101</v>
      </c>
      <c r="C89" s="51"/>
      <c r="D89" s="51"/>
      <c r="E89" s="18"/>
      <c r="F89" s="56"/>
      <c r="G89" s="56"/>
      <c r="J89" s="18"/>
      <c r="K89" s="51"/>
      <c r="L89" s="51"/>
    </row>
    <row r="90" spans="1:12" hidden="1" x14ac:dyDescent="0.2">
      <c r="A90" s="16" t="s">
        <v>102</v>
      </c>
      <c r="B90" s="17" t="s">
        <v>103</v>
      </c>
      <c r="C90" s="51"/>
      <c r="D90" s="51"/>
      <c r="E90" s="23"/>
      <c r="F90" s="56"/>
      <c r="G90" s="56"/>
      <c r="J90" s="18"/>
      <c r="K90" s="51"/>
      <c r="L90" s="51"/>
    </row>
    <row r="91" spans="1:12" hidden="1" x14ac:dyDescent="0.2">
      <c r="A91" s="11" t="s">
        <v>104</v>
      </c>
      <c r="B91" s="12" t="s">
        <v>105</v>
      </c>
      <c r="C91" s="60"/>
      <c r="D91" s="47"/>
      <c r="E91" s="25"/>
      <c r="F91" s="57"/>
      <c r="G91" s="57"/>
      <c r="J91" s="221"/>
      <c r="K91" s="221"/>
      <c r="L91" s="3"/>
    </row>
    <row r="92" spans="1:12" hidden="1" x14ac:dyDescent="0.2">
      <c r="A92" s="11" t="s">
        <v>106</v>
      </c>
      <c r="B92" s="12" t="s">
        <v>107</v>
      </c>
      <c r="C92" s="47"/>
      <c r="D92" s="47"/>
      <c r="E92" s="20"/>
      <c r="F92" s="57"/>
      <c r="G92" s="57"/>
      <c r="J92" s="221"/>
      <c r="K92" s="221"/>
      <c r="L92" s="3"/>
    </row>
    <row r="93" spans="1:12" hidden="1" x14ac:dyDescent="0.2">
      <c r="A93" s="11" t="s">
        <v>108</v>
      </c>
      <c r="B93" s="12" t="s">
        <v>109</v>
      </c>
      <c r="C93" s="47"/>
      <c r="D93" s="47"/>
      <c r="E93" s="20"/>
      <c r="F93" s="57"/>
      <c r="G93" s="57"/>
      <c r="J93" s="221"/>
      <c r="K93" s="221"/>
      <c r="L93" s="3"/>
    </row>
    <row r="94" spans="1:12" hidden="1" x14ac:dyDescent="0.2">
      <c r="A94" s="11" t="s">
        <v>110</v>
      </c>
      <c r="B94" s="12" t="s">
        <v>111</v>
      </c>
      <c r="C94" s="47"/>
      <c r="D94" s="47"/>
      <c r="E94" s="20"/>
      <c r="F94" s="57"/>
      <c r="G94" s="57"/>
      <c r="J94" s="221"/>
      <c r="K94" s="221"/>
      <c r="L94" s="3"/>
    </row>
    <row r="95" spans="1:12" hidden="1" x14ac:dyDescent="0.2">
      <c r="A95" s="45" t="s">
        <v>188</v>
      </c>
      <c r="B95" s="44" t="s">
        <v>187</v>
      </c>
      <c r="C95" s="49">
        <f>C96+C97</f>
        <v>0</v>
      </c>
      <c r="D95" s="49">
        <f>D96+D97</f>
        <v>0</v>
      </c>
      <c r="E95" s="49">
        <f>E96+E97</f>
        <v>0</v>
      </c>
      <c r="F95" s="49">
        <f>F96+F97</f>
        <v>0</v>
      </c>
      <c r="G95" s="49"/>
      <c r="J95" s="224"/>
      <c r="K95" s="224"/>
      <c r="L95" s="192"/>
    </row>
    <row r="96" spans="1:12" hidden="1" x14ac:dyDescent="0.2">
      <c r="A96" s="11" t="s">
        <v>112</v>
      </c>
      <c r="B96" s="12" t="s">
        <v>113</v>
      </c>
      <c r="C96" s="47"/>
      <c r="D96" s="47"/>
      <c r="E96" s="20"/>
      <c r="F96" s="57"/>
      <c r="G96" s="57"/>
      <c r="J96" s="221"/>
      <c r="K96" s="221"/>
      <c r="L96" s="3"/>
    </row>
    <row r="97" spans="1:12" hidden="1" x14ac:dyDescent="0.2">
      <c r="A97" s="11" t="s">
        <v>114</v>
      </c>
      <c r="B97" s="12" t="s">
        <v>115</v>
      </c>
      <c r="C97" s="47"/>
      <c r="D97" s="47"/>
      <c r="E97" s="20"/>
      <c r="F97" s="57"/>
      <c r="G97" s="57"/>
      <c r="J97" s="221"/>
      <c r="K97" s="221"/>
      <c r="L97" s="3"/>
    </row>
    <row r="98" spans="1:12" hidden="1" x14ac:dyDescent="0.2">
      <c r="A98" s="45" t="s">
        <v>180</v>
      </c>
      <c r="B98" s="46" t="s">
        <v>178</v>
      </c>
      <c r="C98" s="49">
        <f>C99+C100+C101</f>
        <v>0</v>
      </c>
      <c r="D98" s="49">
        <f>D99+D100+D101</f>
        <v>0</v>
      </c>
      <c r="E98" s="49">
        <f>E99+E100+E101</f>
        <v>0</v>
      </c>
      <c r="F98" s="49">
        <f>F99+F100+F101</f>
        <v>0</v>
      </c>
      <c r="G98" s="49"/>
      <c r="J98" s="224"/>
      <c r="K98" s="224"/>
      <c r="L98" s="192"/>
    </row>
    <row r="99" spans="1:12" hidden="1" x14ac:dyDescent="0.2">
      <c r="A99" s="11" t="s">
        <v>116</v>
      </c>
      <c r="B99" s="12" t="s">
        <v>117</v>
      </c>
      <c r="C99" s="47"/>
      <c r="D99" s="47"/>
      <c r="E99" s="20"/>
      <c r="F99" s="57"/>
      <c r="G99" s="57"/>
      <c r="J99" s="221"/>
      <c r="K99" s="221"/>
      <c r="L99" s="3"/>
    </row>
    <row r="100" spans="1:12" hidden="1" x14ac:dyDescent="0.2">
      <c r="A100" s="11" t="s">
        <v>118</v>
      </c>
      <c r="B100" s="13" t="s">
        <v>119</v>
      </c>
      <c r="C100" s="47"/>
      <c r="D100" s="47"/>
      <c r="E100" s="20"/>
      <c r="F100" s="57"/>
      <c r="G100" s="57"/>
      <c r="J100" s="221"/>
      <c r="K100" s="221"/>
      <c r="L100" s="3"/>
    </row>
    <row r="101" spans="1:12" hidden="1" x14ac:dyDescent="0.2">
      <c r="A101" s="11" t="s">
        <v>120</v>
      </c>
      <c r="B101" s="13" t="s">
        <v>124</v>
      </c>
      <c r="C101" s="57"/>
      <c r="D101" s="57"/>
      <c r="E101" s="20"/>
      <c r="F101" s="57"/>
      <c r="G101" s="57"/>
      <c r="J101" s="221"/>
      <c r="K101" s="221"/>
      <c r="L101" s="3"/>
    </row>
    <row r="102" spans="1:12" hidden="1" x14ac:dyDescent="0.2">
      <c r="A102" s="26"/>
      <c r="B102" s="44" t="s">
        <v>181</v>
      </c>
      <c r="C102" s="49">
        <f>C103</f>
        <v>0</v>
      </c>
      <c r="D102" s="49">
        <f>D103</f>
        <v>0</v>
      </c>
      <c r="E102" s="49">
        <f>E103</f>
        <v>0</v>
      </c>
      <c r="F102" s="49">
        <f>F103</f>
        <v>0</v>
      </c>
      <c r="G102" s="49"/>
      <c r="J102" s="224"/>
      <c r="K102" s="224"/>
      <c r="L102" s="192"/>
    </row>
    <row r="103" spans="1:12" hidden="1" x14ac:dyDescent="0.2">
      <c r="A103" s="11" t="s">
        <v>125</v>
      </c>
      <c r="B103" s="12" t="s">
        <v>126</v>
      </c>
      <c r="C103" s="48"/>
      <c r="D103" s="48"/>
      <c r="E103" s="20"/>
      <c r="F103" s="57"/>
      <c r="G103" s="57"/>
      <c r="J103" s="221"/>
      <c r="K103" s="221"/>
      <c r="L103" s="3"/>
    </row>
    <row r="104" spans="1:12" hidden="1" x14ac:dyDescent="0.2">
      <c r="A104" s="8"/>
      <c r="B104" s="8"/>
      <c r="C104" s="47"/>
      <c r="D104" s="47"/>
      <c r="E104" s="28"/>
      <c r="F104" s="57"/>
      <c r="G104" s="57"/>
      <c r="J104" s="95"/>
      <c r="K104" s="37"/>
      <c r="L104" s="37"/>
    </row>
    <row r="105" spans="1:12" x14ac:dyDescent="0.2">
      <c r="A105" s="29"/>
      <c r="B105" s="30" t="s">
        <v>127</v>
      </c>
      <c r="C105" s="31" t="e">
        <f>C4+C5+C7+C12+C13+C14+C15+C16+C17+C20+C24+C34+C37+C41+C52+C57+C64+C71+C78+C79+C80+C84+C85+C91+C92+C93+C94+C96+C97+C100+C101+C102+C104</f>
        <v>#REF!</v>
      </c>
      <c r="D105" s="31" t="e">
        <f>D4+D5+D7+D12+D13+D14+D15+D16+D17+D20+D24+D34+D37+D41+D52+D57+D64+D71+D78+D79+D80+D84+D85+D91+D92+D93+D94+D96+D97+D100+D101+D102+D104</f>
        <v>#REF!</v>
      </c>
      <c r="E105" s="31" t="e">
        <f>E4+E5+E7+E12+E13+E14+E15+E16+E17+E20+E24+E34+E37+E41+E52+E57+E64+E71+E78+E79+E80+E84+E85+E91+E92+E93+E94+E96+E97+E100+E101+E102+E104</f>
        <v>#REF!</v>
      </c>
      <c r="F105" s="31" t="e">
        <f>F4+F5+F7+F12+F13+F14+F15+F16+F17+F20+F24+F34+F37+F41+F52+F57+F64+F71+F78+F79+F80+F84+F85+F91+F92+F93+F94+F96+F97+F100+F101+F102+F104</f>
        <v>#REF!</v>
      </c>
      <c r="G105" s="31"/>
      <c r="J105" s="197"/>
      <c r="K105" s="197"/>
      <c r="L105" s="196"/>
    </row>
    <row r="106" spans="1:12" x14ac:dyDescent="0.2">
      <c r="A106" s="29"/>
      <c r="B106" s="30"/>
      <c r="C106" s="59"/>
      <c r="D106" s="59"/>
      <c r="E106" s="67" t="e">
        <f>+D105+F105</f>
        <v>#REF!</v>
      </c>
      <c r="F106" s="196" t="s">
        <v>254</v>
      </c>
      <c r="G106" s="118"/>
      <c r="J106" s="222"/>
      <c r="K106" s="37"/>
      <c r="L106" s="37"/>
    </row>
    <row r="107" spans="1:12" x14ac:dyDescent="0.2">
      <c r="A107" s="29"/>
      <c r="B107" s="30"/>
      <c r="C107" s="59"/>
      <c r="D107" s="59"/>
      <c r="E107" s="67" t="e">
        <f>-E106+E105</f>
        <v>#REF!</v>
      </c>
      <c r="F107" s="59" t="s">
        <v>255</v>
      </c>
      <c r="G107" s="118"/>
      <c r="J107" s="95"/>
      <c r="K107" s="37"/>
      <c r="L107" s="37"/>
    </row>
    <row r="108" spans="1:12" x14ac:dyDescent="0.2">
      <c r="A108" s="33"/>
      <c r="B108" s="12" t="s">
        <v>128</v>
      </c>
      <c r="C108" s="15">
        <f>C109+C119+C133</f>
        <v>0</v>
      </c>
      <c r="D108" s="15">
        <f>D109+D119+D133</f>
        <v>0</v>
      </c>
      <c r="E108" s="15">
        <f>E109+E119+E133</f>
        <v>0</v>
      </c>
      <c r="F108" s="15">
        <f>F109+F119+F133</f>
        <v>0</v>
      </c>
      <c r="G108" s="15"/>
      <c r="J108" s="220"/>
      <c r="K108" s="220"/>
      <c r="L108" s="3"/>
    </row>
    <row r="109" spans="1:12" hidden="1" x14ac:dyDescent="0.2">
      <c r="A109" s="33" t="s">
        <v>155</v>
      </c>
      <c r="B109" s="27" t="s">
        <v>129</v>
      </c>
      <c r="C109" s="34">
        <f>SUM(C110:C118)</f>
        <v>0</v>
      </c>
      <c r="D109" s="34">
        <f>SUM(D110:D118)</f>
        <v>0</v>
      </c>
      <c r="E109" s="34">
        <f>SUM(E110:E118)</f>
        <v>0</v>
      </c>
      <c r="F109" s="34">
        <f>SUM(F110:F118)</f>
        <v>0</v>
      </c>
      <c r="G109" s="34"/>
      <c r="J109" s="223"/>
      <c r="K109" s="223"/>
      <c r="L109" s="192"/>
    </row>
    <row r="110" spans="1:12" hidden="1" x14ac:dyDescent="0.2">
      <c r="A110" s="97" t="s">
        <v>280</v>
      </c>
      <c r="B110" s="19" t="s">
        <v>281</v>
      </c>
      <c r="C110" s="99"/>
      <c r="D110" s="99"/>
      <c r="E110" s="99"/>
      <c r="F110" s="99"/>
      <c r="G110" s="99"/>
      <c r="J110" s="18"/>
      <c r="K110" s="51"/>
      <c r="L110" s="51"/>
    </row>
    <row r="111" spans="1:12" hidden="1" x14ac:dyDescent="0.2">
      <c r="A111" s="97" t="s">
        <v>267</v>
      </c>
      <c r="B111" s="19" t="s">
        <v>268</v>
      </c>
      <c r="C111" s="62"/>
      <c r="D111" s="51"/>
      <c r="E111" s="18"/>
      <c r="F111" s="51"/>
      <c r="G111" s="51"/>
      <c r="J111" s="18"/>
      <c r="K111" s="51"/>
      <c r="L111" s="51"/>
    </row>
    <row r="112" spans="1:12" hidden="1" x14ac:dyDescent="0.2">
      <c r="A112" s="97" t="s">
        <v>265</v>
      </c>
      <c r="B112" s="19" t="s">
        <v>266</v>
      </c>
      <c r="C112" s="62"/>
      <c r="D112" s="51"/>
      <c r="E112" s="18"/>
      <c r="F112" s="51"/>
      <c r="G112" s="51"/>
      <c r="J112" s="18"/>
      <c r="K112" s="51"/>
      <c r="L112" s="51"/>
    </row>
    <row r="113" spans="1:12" hidden="1" x14ac:dyDescent="0.2">
      <c r="A113" s="97" t="s">
        <v>260</v>
      </c>
      <c r="B113" s="19" t="s">
        <v>261</v>
      </c>
      <c r="C113" s="62"/>
      <c r="D113" s="51"/>
      <c r="E113" s="18"/>
      <c r="F113" s="51"/>
      <c r="G113" s="51"/>
      <c r="J113" s="18"/>
      <c r="K113" s="51"/>
      <c r="L113" s="51"/>
    </row>
    <row r="114" spans="1:12" hidden="1" x14ac:dyDescent="0.2">
      <c r="A114" s="97" t="s">
        <v>258</v>
      </c>
      <c r="B114" s="19" t="s">
        <v>259</v>
      </c>
      <c r="C114" s="63"/>
      <c r="D114" s="51"/>
      <c r="E114" s="18"/>
      <c r="F114" s="51"/>
      <c r="G114" s="51"/>
      <c r="J114" s="18"/>
      <c r="K114" s="51"/>
      <c r="L114" s="51"/>
    </row>
    <row r="115" spans="1:12" hidden="1" x14ac:dyDescent="0.2">
      <c r="A115" s="97" t="s">
        <v>264</v>
      </c>
      <c r="B115" s="19" t="s">
        <v>269</v>
      </c>
      <c r="C115" s="62"/>
      <c r="D115" s="51"/>
      <c r="E115" s="18"/>
      <c r="F115" s="51"/>
      <c r="G115" s="51"/>
      <c r="J115" s="18"/>
      <c r="K115" s="51"/>
      <c r="L115" s="51"/>
    </row>
    <row r="116" spans="1:12" hidden="1" x14ac:dyDescent="0.2">
      <c r="A116" s="97" t="s">
        <v>262</v>
      </c>
      <c r="B116" s="19" t="s">
        <v>263</v>
      </c>
      <c r="C116" s="42"/>
      <c r="D116" s="42"/>
      <c r="E116" s="42"/>
      <c r="F116" s="42"/>
      <c r="G116" s="42"/>
      <c r="J116" s="18"/>
      <c r="K116" s="51"/>
      <c r="L116" s="51"/>
    </row>
    <row r="117" spans="1:12" hidden="1" x14ac:dyDescent="0.2">
      <c r="A117" s="97" t="s">
        <v>278</v>
      </c>
      <c r="B117" s="19" t="s">
        <v>279</v>
      </c>
      <c r="C117" s="42"/>
      <c r="D117" s="42"/>
      <c r="E117" s="42"/>
      <c r="F117" s="42"/>
      <c r="G117" s="42"/>
      <c r="J117" s="224"/>
      <c r="K117" s="224"/>
      <c r="L117" s="224"/>
    </row>
    <row r="118" spans="1:12" hidden="1" x14ac:dyDescent="0.2">
      <c r="A118" s="19" t="s">
        <v>276</v>
      </c>
      <c r="B118" s="19" t="s">
        <v>277</v>
      </c>
      <c r="C118" s="51"/>
      <c r="D118" s="51"/>
      <c r="E118" s="18"/>
      <c r="F118" s="51"/>
      <c r="G118" s="51"/>
      <c r="J118" s="18"/>
      <c r="K118" s="51"/>
      <c r="L118" s="51"/>
    </row>
    <row r="119" spans="1:12" hidden="1" x14ac:dyDescent="0.2">
      <c r="A119" s="98" t="s">
        <v>156</v>
      </c>
      <c r="B119" s="71" t="s">
        <v>132</v>
      </c>
      <c r="C119" s="48">
        <f>SUM(C120:C132)</f>
        <v>0</v>
      </c>
      <c r="D119" s="48">
        <f>SUM(D120:D132)</f>
        <v>0</v>
      </c>
      <c r="E119" s="48">
        <f>SUM(E120:E132)</f>
        <v>0</v>
      </c>
      <c r="F119" s="48">
        <f>SUM(F120:F132)</f>
        <v>0</v>
      </c>
      <c r="G119" s="48"/>
      <c r="J119" s="224"/>
      <c r="K119" s="201"/>
      <c r="L119" s="201"/>
    </row>
    <row r="120" spans="1:12" hidden="1" x14ac:dyDescent="0.2">
      <c r="A120" s="97" t="s">
        <v>172</v>
      </c>
      <c r="B120" s="19" t="s">
        <v>134</v>
      </c>
      <c r="C120" s="63"/>
      <c r="D120" s="51"/>
      <c r="E120" s="18"/>
      <c r="F120" s="51"/>
      <c r="G120" s="51"/>
      <c r="J120" s="18"/>
      <c r="K120" s="51"/>
      <c r="L120" s="51"/>
    </row>
    <row r="121" spans="1:12" hidden="1" x14ac:dyDescent="0.2">
      <c r="A121" s="97" t="s">
        <v>172</v>
      </c>
      <c r="B121" s="19" t="s">
        <v>137</v>
      </c>
      <c r="C121" s="62"/>
      <c r="D121" s="51"/>
      <c r="E121" s="18"/>
      <c r="F121" s="51"/>
      <c r="G121" s="51"/>
      <c r="J121" s="18"/>
      <c r="K121" s="51"/>
      <c r="L121" s="51"/>
    </row>
    <row r="122" spans="1:12" hidden="1" x14ac:dyDescent="0.2">
      <c r="A122" s="97" t="s">
        <v>172</v>
      </c>
      <c r="B122" s="19" t="s">
        <v>135</v>
      </c>
      <c r="C122" s="62"/>
      <c r="D122" s="51"/>
      <c r="E122" s="18"/>
      <c r="F122" s="51"/>
      <c r="G122" s="51"/>
      <c r="J122" s="18"/>
      <c r="K122" s="51"/>
      <c r="L122" s="51"/>
    </row>
    <row r="123" spans="1:12" hidden="1" x14ac:dyDescent="0.2">
      <c r="A123" s="97" t="s">
        <v>172</v>
      </c>
      <c r="B123" s="19" t="s">
        <v>275</v>
      </c>
      <c r="C123" s="62"/>
      <c r="D123" s="51"/>
      <c r="E123" s="18"/>
      <c r="F123" s="51"/>
      <c r="G123" s="51"/>
      <c r="J123" s="18"/>
      <c r="K123" s="51"/>
      <c r="L123" s="51"/>
    </row>
    <row r="124" spans="1:12" hidden="1" x14ac:dyDescent="0.2">
      <c r="A124" s="97" t="s">
        <v>171</v>
      </c>
      <c r="B124" s="19" t="s">
        <v>133</v>
      </c>
      <c r="C124" s="62"/>
      <c r="D124" s="51"/>
      <c r="E124" s="18"/>
      <c r="F124" s="51"/>
      <c r="G124" s="51"/>
      <c r="J124" s="18"/>
      <c r="K124" s="51"/>
      <c r="L124" s="51"/>
    </row>
    <row r="125" spans="1:12" hidden="1" x14ac:dyDescent="0.2">
      <c r="A125" s="97" t="s">
        <v>173</v>
      </c>
      <c r="B125" s="19" t="s">
        <v>201</v>
      </c>
      <c r="C125" s="63"/>
      <c r="D125" s="51"/>
      <c r="E125" s="18"/>
      <c r="F125" s="51"/>
      <c r="G125" s="51"/>
      <c r="J125" s="18"/>
      <c r="K125" s="51"/>
      <c r="L125" s="51"/>
    </row>
    <row r="126" spans="1:12" hidden="1" x14ac:dyDescent="0.2">
      <c r="A126" s="97" t="s">
        <v>173</v>
      </c>
      <c r="B126" s="17" t="s">
        <v>270</v>
      </c>
      <c r="C126" s="51"/>
      <c r="D126" s="51"/>
      <c r="E126" s="18"/>
      <c r="F126" s="51"/>
      <c r="G126" s="51"/>
      <c r="J126" s="18"/>
      <c r="K126" s="51"/>
      <c r="L126" s="51"/>
    </row>
    <row r="127" spans="1:12" hidden="1" x14ac:dyDescent="0.2">
      <c r="A127" s="97" t="s">
        <v>174</v>
      </c>
      <c r="B127" s="19" t="s">
        <v>271</v>
      </c>
      <c r="C127" s="51"/>
      <c r="D127" s="51"/>
      <c r="E127" s="18"/>
      <c r="F127" s="51"/>
      <c r="G127" s="51"/>
      <c r="J127" s="18"/>
      <c r="K127" s="51"/>
      <c r="L127" s="51"/>
    </row>
    <row r="128" spans="1:12" hidden="1" x14ac:dyDescent="0.2">
      <c r="A128" s="97" t="s">
        <v>174</v>
      </c>
      <c r="B128" s="19" t="s">
        <v>272</v>
      </c>
      <c r="C128" s="51"/>
      <c r="D128" s="51"/>
      <c r="E128" s="18"/>
      <c r="F128" s="51"/>
      <c r="G128" s="51"/>
      <c r="J128" s="18"/>
      <c r="K128" s="51"/>
      <c r="L128" s="51"/>
    </row>
    <row r="129" spans="1:12" hidden="1" x14ac:dyDescent="0.2">
      <c r="A129" s="97" t="s">
        <v>174</v>
      </c>
      <c r="B129" s="19" t="s">
        <v>273</v>
      </c>
      <c r="C129" s="51"/>
      <c r="D129" s="51"/>
      <c r="E129" s="18"/>
      <c r="F129" s="51"/>
      <c r="G129" s="51"/>
      <c r="J129" s="18"/>
      <c r="K129" s="51"/>
      <c r="L129" s="51"/>
    </row>
    <row r="130" spans="1:12" hidden="1" x14ac:dyDescent="0.2">
      <c r="A130" s="19" t="s">
        <v>174</v>
      </c>
      <c r="B130" s="19" t="s">
        <v>274</v>
      </c>
      <c r="C130" s="51"/>
      <c r="D130" s="51"/>
      <c r="E130" s="18"/>
      <c r="F130" s="51"/>
      <c r="G130" s="51"/>
      <c r="J130" s="18"/>
      <c r="K130" s="51"/>
      <c r="L130" s="51"/>
    </row>
    <row r="131" spans="1:12" hidden="1" x14ac:dyDescent="0.2">
      <c r="A131" s="97"/>
      <c r="B131" s="19"/>
      <c r="C131" s="51"/>
      <c r="D131" s="51"/>
      <c r="E131" s="18"/>
      <c r="F131" s="51"/>
      <c r="G131" s="51"/>
      <c r="J131" s="18"/>
      <c r="K131" s="51"/>
      <c r="L131" s="51"/>
    </row>
    <row r="132" spans="1:12" hidden="1" x14ac:dyDescent="0.2">
      <c r="A132" s="97"/>
      <c r="B132" s="19"/>
      <c r="C132" s="51"/>
      <c r="D132" s="51"/>
      <c r="E132" s="18"/>
      <c r="F132" s="51"/>
      <c r="G132" s="51"/>
      <c r="J132" s="18"/>
      <c r="K132" s="51"/>
      <c r="L132" s="51"/>
    </row>
    <row r="133" spans="1:12" hidden="1" x14ac:dyDescent="0.2">
      <c r="A133" s="98" t="s">
        <v>157</v>
      </c>
      <c r="B133" s="71" t="s">
        <v>150</v>
      </c>
      <c r="C133" s="27">
        <f>SUM(C134:C135)</f>
        <v>0</v>
      </c>
      <c r="D133" s="27">
        <f>SUM(D134:D135)</f>
        <v>0</v>
      </c>
      <c r="E133" s="27">
        <f>SUM(E134:E135)</f>
        <v>0</v>
      </c>
      <c r="F133" s="27">
        <f>SUM(F134:F135)</f>
        <v>0</v>
      </c>
      <c r="G133" s="27"/>
      <c r="J133" s="224"/>
      <c r="K133" s="224"/>
      <c r="L133" s="192"/>
    </row>
    <row r="134" spans="1:12" hidden="1" x14ac:dyDescent="0.2">
      <c r="A134" s="97" t="s">
        <v>169</v>
      </c>
      <c r="B134" s="19" t="s">
        <v>151</v>
      </c>
      <c r="C134" s="96"/>
      <c r="D134" s="96"/>
      <c r="E134" s="51"/>
      <c r="F134" s="17"/>
      <c r="G134" s="17"/>
      <c r="J134" s="203"/>
      <c r="L134" s="191"/>
    </row>
    <row r="135" spans="1:12" hidden="1" x14ac:dyDescent="0.2">
      <c r="A135" s="97"/>
      <c r="B135" s="19"/>
      <c r="C135" s="19"/>
      <c r="D135" s="19"/>
      <c r="E135" s="51"/>
      <c r="F135" s="17"/>
      <c r="G135" s="17"/>
      <c r="J135" s="203"/>
    </row>
    <row r="136" spans="1:12" x14ac:dyDescent="0.2">
      <c r="A136" s="35"/>
    </row>
    <row r="137" spans="1:12" x14ac:dyDescent="0.2">
      <c r="A137" s="38"/>
      <c r="B137" s="32"/>
      <c r="C137" s="32"/>
      <c r="D137" s="32"/>
    </row>
    <row r="139" spans="1:12" x14ac:dyDescent="0.2">
      <c r="A139" s="29"/>
      <c r="B139" s="32"/>
      <c r="C139" s="32"/>
      <c r="D139" s="32"/>
    </row>
    <row r="149" spans="2:4" x14ac:dyDescent="0.2">
      <c r="B149" s="39"/>
      <c r="C149" s="39"/>
      <c r="D149" s="39"/>
    </row>
    <row r="150" spans="2:4" x14ac:dyDescent="0.2">
      <c r="B150" s="40"/>
      <c r="C150" s="40"/>
      <c r="D150" s="40"/>
    </row>
    <row r="158" spans="2:4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8"/>
  <sheetViews>
    <sheetView workbookViewId="0">
      <selection activeCell="E106" sqref="E106:G107"/>
    </sheetView>
  </sheetViews>
  <sheetFormatPr defaultRowHeight="12.75" x14ac:dyDescent="0.2"/>
  <cols>
    <col min="1" max="1" width="7.28515625" style="9" customWidth="1"/>
    <col min="2" max="2" width="57.5703125" style="36" customWidth="1"/>
    <col min="3" max="3" width="10.5703125" style="36" customWidth="1"/>
    <col min="4" max="4" width="16" style="36" customWidth="1"/>
    <col min="5" max="5" width="13.85546875" style="37" customWidth="1"/>
    <col min="6" max="6" width="9.85546875" style="8" customWidth="1"/>
    <col min="7" max="7" width="25" style="8" customWidth="1"/>
    <col min="8" max="16384" width="9.140625" style="8"/>
  </cols>
  <sheetData>
    <row r="1" spans="1:7" ht="15.75" x14ac:dyDescent="0.25">
      <c r="A1" s="263" t="s">
        <v>394</v>
      </c>
      <c r="B1" s="6"/>
      <c r="C1" s="6"/>
      <c r="D1" s="6"/>
      <c r="E1" s="7"/>
      <c r="F1" s="6"/>
      <c r="G1" s="6"/>
    </row>
    <row r="2" spans="1:7" ht="76.5" x14ac:dyDescent="0.2">
      <c r="B2" s="12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</row>
    <row r="3" spans="1:7" x14ac:dyDescent="0.2">
      <c r="A3" s="45" t="s">
        <v>186</v>
      </c>
      <c r="B3" s="44" t="s">
        <v>179</v>
      </c>
      <c r="C3" s="49" t="e">
        <f>#REF!+#REF!+#REF!+#REF!+#REF!+#REF!+#REF!+#REF!+#REF!+Kultuuriüritused!C3</f>
        <v>#REF!</v>
      </c>
      <c r="D3" s="49" t="e">
        <f>#REF!+#REF!+#REF!+#REF!+#REF!+#REF!+#REF!+#REF!+#REF!+Kultuuriüritused!D3</f>
        <v>#REF!</v>
      </c>
      <c r="E3" s="49" t="e">
        <f>#REF!+#REF!+#REF!+#REF!+#REF!+#REF!+#REF!+#REF!+#REF!+Kultuuriüritused!E3</f>
        <v>#REF!</v>
      </c>
      <c r="F3" s="49" t="e">
        <f>#REF!+#REF!+#REF!+#REF!+#REF!+#REF!+#REF!+#REF!+#REF!+Kultuuriüritused!F3</f>
        <v>#REF!</v>
      </c>
      <c r="G3" s="49"/>
    </row>
    <row r="4" spans="1:7" x14ac:dyDescent="0.2">
      <c r="A4" s="11" t="s">
        <v>176</v>
      </c>
      <c r="B4" s="12" t="s">
        <v>177</v>
      </c>
      <c r="C4" s="102" t="e">
        <f>#REF!+#REF!+#REF!+#REF!+#REF!+#REF!+#REF!+#REF!+#REF!+Kultuuriüritused!C4</f>
        <v>#REF!</v>
      </c>
      <c r="D4" s="102" t="e">
        <f>#REF!+#REF!+#REF!+#REF!+#REF!+#REF!+#REF!+#REF!+#REF!+Kultuuriüritused!D4</f>
        <v>#REF!</v>
      </c>
      <c r="E4" s="102" t="e">
        <f>#REF!+#REF!+#REF!+#REF!+#REF!+#REF!+#REF!+#REF!+#REF!+Kultuuriüritused!E4</f>
        <v>#REF!</v>
      </c>
      <c r="F4" s="102" t="e">
        <f>#REF!+#REF!+#REF!+#REF!+#REF!+#REF!+#REF!+#REF!+#REF!+Kultuuriüritused!F4</f>
        <v>#REF!</v>
      </c>
      <c r="G4" s="54"/>
    </row>
    <row r="5" spans="1:7" ht="15" x14ac:dyDescent="0.25">
      <c r="A5" s="11" t="s">
        <v>322</v>
      </c>
      <c r="B5" s="12" t="s">
        <v>323</v>
      </c>
      <c r="C5" s="102" t="e">
        <f>#REF!+#REF!+#REF!+#REF!+#REF!+#REF!+#REF!+#REF!+#REF!+Kultuuriüritused!C5</f>
        <v>#REF!</v>
      </c>
      <c r="D5" s="102" t="e">
        <f>#REF!+#REF!+#REF!+#REF!+#REF!+#REF!+#REF!+#REF!+#REF!+Kultuuriüritused!D5</f>
        <v>#REF!</v>
      </c>
      <c r="E5" s="102" t="e">
        <f>#REF!+#REF!+#REF!+#REF!+#REF!+#REF!+#REF!+#REF!+#REF!+Kultuuriüritused!E5</f>
        <v>#REF!</v>
      </c>
      <c r="F5" s="102" t="e">
        <f>#REF!+#REF!+#REF!+#REF!+#REF!+#REF!+#REF!+#REF!+#REF!+Kultuuriüritused!F5</f>
        <v>#REF!</v>
      </c>
      <c r="G5" s="55"/>
    </row>
    <row r="6" spans="1:7" x14ac:dyDescent="0.2">
      <c r="A6" s="45" t="s">
        <v>183</v>
      </c>
      <c r="B6" s="44" t="s">
        <v>182</v>
      </c>
      <c r="C6" s="49" t="e">
        <f>#REF!+#REF!+#REF!+#REF!+#REF!+#REF!+#REF!+#REF!+#REF!+Kultuuriüritused!C6</f>
        <v>#REF!</v>
      </c>
      <c r="D6" s="49" t="e">
        <f>#REF!+#REF!+#REF!+#REF!+#REF!+#REF!+#REF!+#REF!+#REF!+Kultuuriüritused!D6</f>
        <v>#REF!</v>
      </c>
      <c r="E6" s="49" t="e">
        <f>#REF!+#REF!+#REF!+#REF!+#REF!+#REF!+#REF!+#REF!+#REF!+Kultuuriüritused!E6</f>
        <v>#REF!</v>
      </c>
      <c r="F6" s="49" t="e">
        <f>#REF!+#REF!+#REF!+#REF!+#REF!+#REF!+#REF!+#REF!+#REF!+Kultuuriüritused!F6</f>
        <v>#REF!</v>
      </c>
      <c r="G6" s="49"/>
    </row>
    <row r="7" spans="1:7" x14ac:dyDescent="0.2">
      <c r="A7" s="11" t="s">
        <v>324</v>
      </c>
      <c r="B7" s="13" t="s">
        <v>325</v>
      </c>
      <c r="C7" s="102" t="e">
        <f>#REF!+#REF!+#REF!+#REF!+#REF!+#REF!+#REF!+#REF!+#REF!+Kultuuriüritused!C7</f>
        <v>#REF!</v>
      </c>
      <c r="D7" s="102" t="e">
        <f>#REF!+#REF!+#REF!+#REF!+#REF!+#REF!+#REF!+#REF!+#REF!+Kultuuriüritused!D7</f>
        <v>#REF!</v>
      </c>
      <c r="E7" s="102" t="e">
        <f>#REF!+#REF!+#REF!+#REF!+#REF!+#REF!+#REF!+#REF!+#REF!+Kultuuriüritused!E7</f>
        <v>#REF!</v>
      </c>
      <c r="F7" s="102" t="e">
        <f>#REF!+#REF!+#REF!+#REF!+#REF!+#REF!+#REF!+#REF!+#REF!+Kultuuriüritused!F7</f>
        <v>#REF!</v>
      </c>
      <c r="G7" s="15"/>
    </row>
    <row r="8" spans="1:7" hidden="1" x14ac:dyDescent="0.2">
      <c r="A8" s="16" t="s">
        <v>326</v>
      </c>
      <c r="B8" s="17" t="s">
        <v>327</v>
      </c>
      <c r="C8" s="103" t="e">
        <f>#REF!+#REF!+#REF!+#REF!+#REF!+#REF!+#REF!+#REF!+#REF!+Kultuuriüritused!C8</f>
        <v>#REF!</v>
      </c>
      <c r="D8" s="103" t="e">
        <f>#REF!+#REF!+#REF!+#REF!+#REF!+#REF!+#REF!+#REF!+#REF!+Kultuuriüritused!D8</f>
        <v>#REF!</v>
      </c>
      <c r="E8" s="103" t="e">
        <f>#REF!+#REF!+#REF!+#REF!+#REF!+#REF!+#REF!+#REF!+#REF!+Kultuuriüritused!E8</f>
        <v>#REF!</v>
      </c>
      <c r="F8" s="103" t="e">
        <f>#REF!+#REF!+#REF!+#REF!+#REF!+#REF!+#REF!+#REF!+#REF!+Kultuuriüritused!F8</f>
        <v>#REF!</v>
      </c>
      <c r="G8" s="56"/>
    </row>
    <row r="9" spans="1:7" x14ac:dyDescent="0.2">
      <c r="A9" s="16" t="s">
        <v>328</v>
      </c>
      <c r="B9" s="17" t="s">
        <v>329</v>
      </c>
      <c r="C9" s="103" t="e">
        <f>#REF!+#REF!+#REF!+#REF!+#REF!+#REF!+#REF!+#REF!+#REF!+Kultuuriüritused!C9</f>
        <v>#REF!</v>
      </c>
      <c r="D9" s="103" t="e">
        <f>#REF!+#REF!+#REF!+#REF!+#REF!+#REF!+#REF!+#REF!+#REF!+Kultuuriüritused!D9</f>
        <v>#REF!</v>
      </c>
      <c r="E9" s="103" t="e">
        <f>#REF!+#REF!+#REF!+#REF!+#REF!+#REF!+#REF!+#REF!+#REF!+Kultuuriüritused!E9</f>
        <v>#REF!</v>
      </c>
      <c r="F9" s="103" t="e">
        <f>#REF!+#REF!+#REF!+#REF!+#REF!+#REF!+#REF!+#REF!+#REF!+Kultuuriüritused!F9</f>
        <v>#REF!</v>
      </c>
      <c r="G9" s="56"/>
    </row>
    <row r="10" spans="1:7" x14ac:dyDescent="0.2">
      <c r="A10" s="16" t="s">
        <v>330</v>
      </c>
      <c r="B10" s="17" t="s">
        <v>296</v>
      </c>
      <c r="C10" s="103" t="e">
        <f>#REF!+#REF!+#REF!+#REF!+#REF!+#REF!+#REF!+#REF!+#REF!+Kultuuriüritused!C10</f>
        <v>#REF!</v>
      </c>
      <c r="D10" s="103" t="e">
        <f>#REF!+#REF!+#REF!+#REF!+#REF!+#REF!+#REF!+#REF!+#REF!+Kultuuriüritused!D10</f>
        <v>#REF!</v>
      </c>
      <c r="E10" s="103" t="e">
        <f>#REF!+#REF!+#REF!+#REF!+#REF!+#REF!+#REF!+#REF!+#REF!+Kultuuriüritused!E10</f>
        <v>#REF!</v>
      </c>
      <c r="F10" s="103" t="e">
        <f>#REF!+#REF!+#REF!+#REF!+#REF!+#REF!+#REF!+#REF!+#REF!+Kultuuriüritused!F10</f>
        <v>#REF!</v>
      </c>
      <c r="G10" s="56"/>
    </row>
    <row r="11" spans="1:7" x14ac:dyDescent="0.2">
      <c r="A11" s="16" t="s">
        <v>332</v>
      </c>
      <c r="B11" s="17" t="s">
        <v>333</v>
      </c>
      <c r="C11" s="103" t="e">
        <f>#REF!+#REF!+#REF!+#REF!+#REF!+#REF!+#REF!+#REF!+#REF!+Kultuuriüritused!C11</f>
        <v>#REF!</v>
      </c>
      <c r="D11" s="103" t="e">
        <f>#REF!+#REF!+#REF!+#REF!+#REF!+#REF!+#REF!+#REF!+#REF!+Kultuuriüritused!D11</f>
        <v>#REF!</v>
      </c>
      <c r="E11" s="103" t="e">
        <f>#REF!+#REF!+#REF!+#REF!+#REF!+#REF!+#REF!+#REF!+#REF!+Kultuuriüritused!E11</f>
        <v>#REF!</v>
      </c>
      <c r="F11" s="103" t="e">
        <f>#REF!+#REF!+#REF!+#REF!+#REF!+#REF!+#REF!+#REF!+#REF!+Kultuuriüritused!F11</f>
        <v>#REF!</v>
      </c>
      <c r="G11" s="56"/>
    </row>
    <row r="12" spans="1:7" x14ac:dyDescent="0.2">
      <c r="A12" s="11" t="s">
        <v>334</v>
      </c>
      <c r="B12" s="12" t="s">
        <v>335</v>
      </c>
      <c r="C12" s="102" t="e">
        <f>#REF!+#REF!+#REF!+#REF!+#REF!+#REF!+#REF!+#REF!+#REF!+Kultuuriüritused!C12</f>
        <v>#REF!</v>
      </c>
      <c r="D12" s="102" t="e">
        <f>#REF!+#REF!+#REF!+#REF!+#REF!+#REF!+#REF!+#REF!+#REF!+Kultuuriüritused!D12</f>
        <v>#REF!</v>
      </c>
      <c r="E12" s="102" t="e">
        <f>#REF!+#REF!+#REF!+#REF!+#REF!+#REF!+#REF!+#REF!+#REF!+Kultuuriüritused!E12</f>
        <v>#REF!</v>
      </c>
      <c r="F12" s="102" t="e">
        <f>#REF!+#REF!+#REF!+#REF!+#REF!+#REF!+#REF!+#REF!+#REF!+Kultuuriüritused!F12</f>
        <v>#REF!</v>
      </c>
      <c r="G12" s="57"/>
    </row>
    <row r="13" spans="1:7" x14ac:dyDescent="0.2">
      <c r="A13" s="21" t="s">
        <v>336</v>
      </c>
      <c r="B13" s="12" t="s">
        <v>200</v>
      </c>
      <c r="C13" s="102" t="e">
        <f>#REF!+#REF!+#REF!+#REF!+#REF!+#REF!+#REF!+#REF!+#REF!+Kultuuriüritused!C13</f>
        <v>#REF!</v>
      </c>
      <c r="D13" s="102" t="e">
        <f>#REF!+#REF!+#REF!+#REF!+#REF!+#REF!+#REF!+#REF!+#REF!+Kultuuriüritused!D13</f>
        <v>#REF!</v>
      </c>
      <c r="E13" s="102" t="e">
        <f>#REF!+#REF!+#REF!+#REF!+#REF!+#REF!+#REF!+#REF!+#REF!+Kultuuriüritused!E13</f>
        <v>#REF!</v>
      </c>
      <c r="F13" s="102" t="e">
        <f>#REF!+#REF!+#REF!+#REF!+#REF!+#REF!+#REF!+#REF!+#REF!+Kultuuriüritused!F13</f>
        <v>#REF!</v>
      </c>
      <c r="G13" s="57"/>
    </row>
    <row r="14" spans="1:7" x14ac:dyDescent="0.2">
      <c r="A14" s="21" t="s">
        <v>337</v>
      </c>
      <c r="B14" s="12" t="s">
        <v>338</v>
      </c>
      <c r="C14" s="102" t="e">
        <f>#REF!+#REF!+#REF!+#REF!+#REF!+#REF!+#REF!+#REF!+#REF!+Kultuuriüritused!C14</f>
        <v>#REF!</v>
      </c>
      <c r="D14" s="102" t="e">
        <f>#REF!+#REF!+#REF!+#REF!+#REF!+#REF!+#REF!+#REF!+#REF!+Kultuuriüritused!D14</f>
        <v>#REF!</v>
      </c>
      <c r="E14" s="102" t="e">
        <f>#REF!+#REF!+#REF!+#REF!+#REF!+#REF!+#REF!+#REF!+#REF!+Kultuuriüritused!E14</f>
        <v>#REF!</v>
      </c>
      <c r="F14" s="102" t="e">
        <f>#REF!+#REF!+#REF!+#REF!+#REF!+#REF!+#REF!+#REF!+#REF!+Kultuuriüritused!F14</f>
        <v>#REF!</v>
      </c>
      <c r="G14" s="57"/>
    </row>
    <row r="15" spans="1:7" x14ac:dyDescent="0.2">
      <c r="A15" s="21" t="s">
        <v>339</v>
      </c>
      <c r="B15" s="12" t="s">
        <v>340</v>
      </c>
      <c r="C15" s="102" t="e">
        <f>#REF!+#REF!+#REF!+#REF!+#REF!+#REF!+#REF!+#REF!+#REF!+Kultuuriüritused!C15</f>
        <v>#REF!</v>
      </c>
      <c r="D15" s="102" t="e">
        <f>#REF!+#REF!+#REF!+#REF!+#REF!+#REF!+#REF!+#REF!+#REF!+Kultuuriüritused!D15</f>
        <v>#REF!</v>
      </c>
      <c r="E15" s="102" t="e">
        <f>#REF!+#REF!+#REF!+#REF!+#REF!+#REF!+#REF!+#REF!+#REF!+Kultuuriüritused!E15</f>
        <v>#REF!</v>
      </c>
      <c r="F15" s="102" t="e">
        <f>#REF!+#REF!+#REF!+#REF!+#REF!+#REF!+#REF!+#REF!+#REF!+Kultuuriüritused!F15</f>
        <v>#REF!</v>
      </c>
      <c r="G15" s="57"/>
    </row>
    <row r="16" spans="1:7" x14ac:dyDescent="0.2">
      <c r="A16" s="21" t="s">
        <v>341</v>
      </c>
      <c r="B16" s="12" t="s">
        <v>342</v>
      </c>
      <c r="C16" s="102" t="e">
        <f>#REF!+#REF!+#REF!+#REF!+#REF!+#REF!+#REF!+#REF!+#REF!+Kultuuriüritused!C16</f>
        <v>#REF!</v>
      </c>
      <c r="D16" s="102" t="e">
        <f>#REF!+#REF!+#REF!+#REF!+#REF!+#REF!+#REF!+#REF!+#REF!+Kultuuriüritused!D16</f>
        <v>#REF!</v>
      </c>
      <c r="E16" s="102" t="e">
        <f>#REF!+#REF!+#REF!+#REF!+#REF!+#REF!+#REF!+#REF!+#REF!+Kultuuriüritused!E16</f>
        <v>#REF!</v>
      </c>
      <c r="F16" s="102" t="e">
        <f>#REF!+#REF!+#REF!+#REF!+#REF!+#REF!+#REF!+#REF!+#REF!+Kultuuriüritused!F16</f>
        <v>#REF!</v>
      </c>
      <c r="G16" s="57"/>
    </row>
    <row r="17" spans="1:7" x14ac:dyDescent="0.2">
      <c r="A17" s="11" t="s">
        <v>343</v>
      </c>
      <c r="B17" s="12" t="s">
        <v>344</v>
      </c>
      <c r="C17" s="102" t="e">
        <f>#REF!+#REF!+#REF!+#REF!+#REF!+#REF!+#REF!+#REF!+#REF!+Kultuuriüritused!C17</f>
        <v>#REF!</v>
      </c>
      <c r="D17" s="102" t="e">
        <f>#REF!+#REF!+#REF!+#REF!+#REF!+#REF!+#REF!+#REF!+#REF!+Kultuuriüritused!D17</f>
        <v>#REF!</v>
      </c>
      <c r="E17" s="102" t="e">
        <f>#REF!+#REF!+#REF!+#REF!+#REF!+#REF!+#REF!+#REF!+#REF!+Kultuuriüritused!E17</f>
        <v>#REF!</v>
      </c>
      <c r="F17" s="20" t="e">
        <f>SUM(F18:F19)</f>
        <v>#REF!</v>
      </c>
      <c r="G17" s="20"/>
    </row>
    <row r="18" spans="1:7" hidden="1" x14ac:dyDescent="0.2">
      <c r="A18" s="16" t="s">
        <v>345</v>
      </c>
      <c r="B18" s="17" t="s">
        <v>346</v>
      </c>
      <c r="C18" s="103" t="e">
        <f>#REF!+#REF!+#REF!+#REF!+#REF!+#REF!+#REF!+#REF!+#REF!+Kultuuriüritused!C18</f>
        <v>#REF!</v>
      </c>
      <c r="D18" s="103" t="e">
        <f>#REF!+#REF!+#REF!+#REF!+#REF!+#REF!+#REF!+#REF!+#REF!+Kultuuriüritused!D18</f>
        <v>#REF!</v>
      </c>
      <c r="E18" s="103" t="e">
        <f>#REF!+#REF!+#REF!+#REF!+#REF!+#REF!+#REF!+#REF!+#REF!+Kultuuriüritused!E18</f>
        <v>#REF!</v>
      </c>
      <c r="F18" s="18" t="e">
        <f>F8*33%</f>
        <v>#REF!</v>
      </c>
      <c r="G18" s="18"/>
    </row>
    <row r="19" spans="1:7" x14ac:dyDescent="0.2">
      <c r="A19" s="16" t="s">
        <v>347</v>
      </c>
      <c r="B19" s="17" t="s">
        <v>348</v>
      </c>
      <c r="C19" s="103" t="e">
        <f>#REF!+#REF!+#REF!+#REF!+#REF!+#REF!+#REF!+#REF!+#REF!+Kultuuriüritused!C19</f>
        <v>#REF!</v>
      </c>
      <c r="D19" s="103" t="e">
        <f>#REF!+#REF!+#REF!+#REF!+#REF!+#REF!+#REF!+#REF!+#REF!+Kultuuriüritused!D19</f>
        <v>#REF!</v>
      </c>
      <c r="E19" s="103" t="e">
        <f>#REF!+#REF!+#REF!+#REF!+#REF!+#REF!+#REF!+#REF!+#REF!+Kultuuriüritused!E19</f>
        <v>#REF!</v>
      </c>
      <c r="F19" s="103" t="e">
        <f>#REF!+#REF!+#REF!+#REF!+#REF!+#REF!+#REF!+#REF!+#REF!+Kultuuriüritused!F19</f>
        <v>#REF!</v>
      </c>
      <c r="G19" s="18"/>
    </row>
    <row r="20" spans="1:7" x14ac:dyDescent="0.2">
      <c r="A20" s="11" t="s">
        <v>349</v>
      </c>
      <c r="B20" s="12" t="s">
        <v>350</v>
      </c>
      <c r="C20" s="102" t="e">
        <f>#REF!+#REF!+#REF!+#REF!+#REF!+#REF!+#REF!+#REF!+#REF!+Kultuuriüritused!C20</f>
        <v>#REF!</v>
      </c>
      <c r="D20" s="102" t="e">
        <f>#REF!+#REF!+#REF!+#REF!+#REF!+#REF!+#REF!+#REF!+#REF!+Kultuuriüritused!D20</f>
        <v>#REF!</v>
      </c>
      <c r="E20" s="102" t="e">
        <f>#REF!+#REF!+#REF!+#REF!+#REF!+#REF!+#REF!+#REF!+#REF!+Kultuuriüritused!E20</f>
        <v>#REF!</v>
      </c>
      <c r="F20" s="20" t="e">
        <f>SUM(F21:F22)</f>
        <v>#REF!</v>
      </c>
      <c r="G20" s="20"/>
    </row>
    <row r="21" spans="1:7" hidden="1" x14ac:dyDescent="0.2">
      <c r="A21" s="16" t="s">
        <v>351</v>
      </c>
      <c r="B21" s="17" t="s">
        <v>352</v>
      </c>
      <c r="C21" s="103" t="e">
        <f>#REF!+#REF!+#REF!+#REF!+#REF!+#REF!+#REF!+#REF!+#REF!+Kultuuriüritused!C21</f>
        <v>#REF!</v>
      </c>
      <c r="D21" s="103" t="e">
        <f>#REF!+#REF!+#REF!+#REF!+#REF!+#REF!+#REF!+#REF!+#REF!+Kultuuriüritused!D21</f>
        <v>#REF!</v>
      </c>
      <c r="E21" s="103" t="e">
        <f>#REF!+#REF!+#REF!+#REF!+#REF!+#REF!+#REF!+#REF!+#REF!+Kultuuriüritused!E21</f>
        <v>#REF!</v>
      </c>
      <c r="F21" s="18" t="e">
        <f>F8*1.4%</f>
        <v>#REF!</v>
      </c>
      <c r="G21" s="18"/>
    </row>
    <row r="22" spans="1:7" x14ac:dyDescent="0.2">
      <c r="A22" s="16" t="s">
        <v>353</v>
      </c>
      <c r="B22" s="17" t="s">
        <v>354</v>
      </c>
      <c r="C22" s="103" t="e">
        <f>#REF!+#REF!+#REF!+#REF!+#REF!+#REF!+#REF!+#REF!+#REF!+Kultuuriüritused!C22</f>
        <v>#REF!</v>
      </c>
      <c r="D22" s="103" t="e">
        <f>#REF!+#REF!+#REF!+#REF!+#REF!+#REF!+#REF!+#REF!+#REF!+Kultuuriüritused!D22</f>
        <v>#REF!</v>
      </c>
      <c r="E22" s="103" t="e">
        <f>#REF!+#REF!+#REF!+#REF!+#REF!+#REF!+#REF!+#REF!+#REF!+Kultuuriüritused!E22</f>
        <v>#REF!</v>
      </c>
      <c r="F22" s="103" t="e">
        <f>#REF!+#REF!+#REF!+#REF!+#REF!+#REF!+#REF!+#REF!+#REF!+Kultuuriüritused!F22</f>
        <v>#REF!</v>
      </c>
      <c r="G22" s="18"/>
    </row>
    <row r="23" spans="1:7" s="39" customFormat="1" x14ac:dyDescent="0.2">
      <c r="A23" s="45" t="s">
        <v>185</v>
      </c>
      <c r="B23" s="44" t="s">
        <v>184</v>
      </c>
      <c r="C23" s="102" t="e">
        <f>#REF!+#REF!+#REF!+#REF!+#REF!+#REF!+#REF!+#REF!+#REF!+Kultuuriüritused!C23</f>
        <v>#REF!</v>
      </c>
      <c r="D23" s="102" t="e">
        <f>#REF!+#REF!+#REF!+#REF!+#REF!+#REF!+#REF!+#REF!+#REF!+Kultuuriüritused!D23</f>
        <v>#REF!</v>
      </c>
      <c r="E23" s="102" t="e">
        <f>#REF!+#REF!+#REF!+#REF!+#REF!+#REF!+#REF!+#REF!+#REF!+Kultuuriüritused!E23</f>
        <v>#REF!</v>
      </c>
      <c r="F23" s="102" t="e">
        <f>#REF!+#REF!+#REF!+#REF!+#REF!+#REF!+#REF!+#REF!+#REF!+Kultuuriüritused!F23</f>
        <v>#REF!</v>
      </c>
      <c r="G23" s="49"/>
    </row>
    <row r="24" spans="1:7" x14ac:dyDescent="0.2">
      <c r="A24" s="11" t="s">
        <v>355</v>
      </c>
      <c r="B24" s="12" t="s">
        <v>356</v>
      </c>
      <c r="C24" s="102" t="e">
        <f>#REF!+#REF!+#REF!+#REF!+#REF!+#REF!+#REF!+#REF!+#REF!+Kultuuriüritused!C24</f>
        <v>#REF!</v>
      </c>
      <c r="D24" s="102" t="e">
        <f>#REF!+#REF!+#REF!+#REF!+#REF!+#REF!+#REF!+#REF!+#REF!+Kultuuriüritused!D24</f>
        <v>#REF!</v>
      </c>
      <c r="E24" s="102" t="e">
        <f>#REF!+#REF!+#REF!+#REF!+#REF!+#REF!+#REF!+#REF!+#REF!+Kultuuriüritused!E24</f>
        <v>#REF!</v>
      </c>
      <c r="F24" s="102" t="e">
        <f>#REF!+#REF!+#REF!+#REF!+#REF!+#REF!+#REF!+#REF!+#REF!+Kultuuriüritused!F24</f>
        <v>#REF!</v>
      </c>
      <c r="G24" s="20"/>
    </row>
    <row r="25" spans="1:7" x14ac:dyDescent="0.2">
      <c r="A25" s="16" t="s">
        <v>357</v>
      </c>
      <c r="B25" s="17" t="s">
        <v>358</v>
      </c>
      <c r="C25" s="103" t="e">
        <f>#REF!+#REF!+#REF!+#REF!+#REF!+#REF!+#REF!+#REF!+#REF!+Kultuuriüritused!C25</f>
        <v>#REF!</v>
      </c>
      <c r="D25" s="103" t="e">
        <f>#REF!+#REF!+#REF!+#REF!+#REF!+#REF!+#REF!+#REF!+#REF!+Kultuuriüritused!D25</f>
        <v>#REF!</v>
      </c>
      <c r="E25" s="103" t="e">
        <f>#REF!+#REF!+#REF!+#REF!+#REF!+#REF!+#REF!+#REF!+#REF!+Kultuuriüritused!E25</f>
        <v>#REF!</v>
      </c>
      <c r="F25" s="103" t="e">
        <f>#REF!+#REF!+#REF!+#REF!+#REF!+#REF!+#REF!+#REF!+#REF!+Kultuuriüritused!F25</f>
        <v>#REF!</v>
      </c>
      <c r="G25" s="56"/>
    </row>
    <row r="26" spans="1:7" x14ac:dyDescent="0.2">
      <c r="A26" s="16" t="s">
        <v>359</v>
      </c>
      <c r="B26" s="17" t="s">
        <v>360</v>
      </c>
      <c r="C26" s="103" t="e">
        <f>#REF!+#REF!+#REF!+#REF!+#REF!+#REF!+#REF!+#REF!+#REF!+Kultuuriüritused!C26</f>
        <v>#REF!</v>
      </c>
      <c r="D26" s="103" t="e">
        <f>#REF!+#REF!+#REF!+#REF!+#REF!+#REF!+#REF!+#REF!+#REF!+Kultuuriüritused!D26</f>
        <v>#REF!</v>
      </c>
      <c r="E26" s="103" t="e">
        <f>#REF!+#REF!+#REF!+#REF!+#REF!+#REF!+#REF!+#REF!+#REF!+Kultuuriüritused!E26</f>
        <v>#REF!</v>
      </c>
      <c r="F26" s="103" t="e">
        <f>#REF!+#REF!+#REF!+#REF!+#REF!+#REF!+#REF!+#REF!+#REF!+Kultuuriüritused!F26</f>
        <v>#REF!</v>
      </c>
      <c r="G26" s="56"/>
    </row>
    <row r="27" spans="1:7" x14ac:dyDescent="0.2">
      <c r="A27" s="16" t="s">
        <v>361</v>
      </c>
      <c r="B27" s="17" t="s">
        <v>362</v>
      </c>
      <c r="C27" s="103" t="e">
        <f>#REF!+#REF!+#REF!+#REF!+#REF!+#REF!+#REF!+#REF!+#REF!+Kultuuriüritused!C27</f>
        <v>#REF!</v>
      </c>
      <c r="D27" s="103" t="e">
        <f>#REF!+#REF!+#REF!+#REF!+#REF!+#REF!+#REF!+#REF!+#REF!+Kultuuriüritused!D27</f>
        <v>#REF!</v>
      </c>
      <c r="E27" s="103" t="e">
        <f>#REF!+#REF!+#REF!+#REF!+#REF!+#REF!+#REF!+#REF!+#REF!+Kultuuriüritused!E27</f>
        <v>#REF!</v>
      </c>
      <c r="F27" s="103">
        <v>0</v>
      </c>
      <c r="G27" s="56"/>
    </row>
    <row r="28" spans="1:7" x14ac:dyDescent="0.2">
      <c r="A28" s="16" t="s">
        <v>363</v>
      </c>
      <c r="B28" s="17" t="s">
        <v>364</v>
      </c>
      <c r="C28" s="103" t="e">
        <f>#REF!+#REF!+#REF!+#REF!+#REF!+#REF!+#REF!+#REF!+#REF!+Kultuuriüritused!C28</f>
        <v>#REF!</v>
      </c>
      <c r="D28" s="103" t="e">
        <f>#REF!+#REF!+#REF!+#REF!+#REF!+#REF!+#REF!+#REF!+#REF!+Kultuuriüritused!D28</f>
        <v>#REF!</v>
      </c>
      <c r="E28" s="103" t="e">
        <f>#REF!+#REF!+#REF!+#REF!+#REF!+#REF!+#REF!+#REF!+#REF!+Kultuuriüritused!E28</f>
        <v>#REF!</v>
      </c>
      <c r="F28" s="103" t="e">
        <f>#REF!+#REF!+#REF!+#REF!+#REF!+#REF!+#REF!+#REF!+#REF!+Kultuuriüritused!F28</f>
        <v>#REF!</v>
      </c>
      <c r="G28" s="56"/>
    </row>
    <row r="29" spans="1:7" x14ac:dyDescent="0.2">
      <c r="A29" s="16" t="s">
        <v>365</v>
      </c>
      <c r="B29" s="17" t="s">
        <v>366</v>
      </c>
      <c r="C29" s="103" t="e">
        <f>#REF!+#REF!+#REF!+#REF!+#REF!+#REF!+#REF!+#REF!+#REF!+Kultuuriüritused!C29</f>
        <v>#REF!</v>
      </c>
      <c r="D29" s="103" t="e">
        <f>#REF!+#REF!+#REF!+#REF!+#REF!+#REF!+#REF!+#REF!+#REF!+Kultuuriüritused!D29</f>
        <v>#REF!</v>
      </c>
      <c r="E29" s="103" t="e">
        <f>#REF!+#REF!+#REF!+#REF!+#REF!+#REF!+#REF!+#REF!+#REF!+Kultuuriüritused!E29</f>
        <v>#REF!</v>
      </c>
      <c r="F29" s="103" t="e">
        <f>#REF!+#REF!+#REF!+#REF!+#REF!+#REF!+#REF!+#REF!+#REF!+Kultuuriüritused!F29</f>
        <v>#REF!</v>
      </c>
      <c r="G29" s="56"/>
    </row>
    <row r="30" spans="1:7" x14ac:dyDescent="0.2">
      <c r="A30" s="16" t="s">
        <v>367</v>
      </c>
      <c r="B30" s="17" t="s">
        <v>368</v>
      </c>
      <c r="C30" s="103" t="e">
        <f>#REF!+#REF!+#REF!+#REF!+#REF!+#REF!+#REF!+#REF!+#REF!+Kultuuriüritused!C30</f>
        <v>#REF!</v>
      </c>
      <c r="D30" s="103" t="e">
        <f>#REF!+#REF!+#REF!+#REF!+#REF!+#REF!+#REF!+#REF!+#REF!+Kultuuriüritused!D30</f>
        <v>#REF!</v>
      </c>
      <c r="E30" s="103" t="e">
        <f>#REF!+#REF!+#REF!+#REF!+#REF!+#REF!+#REF!+#REF!+#REF!+Kultuuriüritused!E30</f>
        <v>#REF!</v>
      </c>
      <c r="F30" s="103" t="e">
        <f>#REF!+#REF!+#REF!+#REF!+#REF!+#REF!+#REF!+#REF!+#REF!+Kultuuriüritused!F30</f>
        <v>#REF!</v>
      </c>
      <c r="G30" s="56"/>
    </row>
    <row r="31" spans="1:7" x14ac:dyDescent="0.2">
      <c r="A31" s="16" t="s">
        <v>369</v>
      </c>
      <c r="B31" s="17" t="s">
        <v>370</v>
      </c>
      <c r="C31" s="103" t="e">
        <f>#REF!+#REF!+#REF!+#REF!+#REF!+#REF!+#REF!+#REF!+#REF!+Kultuuriüritused!C31</f>
        <v>#REF!</v>
      </c>
      <c r="D31" s="103" t="e">
        <f>#REF!+#REF!+#REF!+#REF!+#REF!+#REF!+#REF!+#REF!+#REF!+Kultuuriüritused!D31</f>
        <v>#REF!</v>
      </c>
      <c r="E31" s="103" t="e">
        <f>#REF!+#REF!+#REF!+#REF!+#REF!+#REF!+#REF!+#REF!+#REF!+Kultuuriüritused!E31</f>
        <v>#REF!</v>
      </c>
      <c r="F31" s="103" t="e">
        <f>#REF!+#REF!+#REF!+#REF!+#REF!+#REF!+#REF!+#REF!+#REF!+Kultuuriüritused!F31</f>
        <v>#REF!</v>
      </c>
      <c r="G31" s="56"/>
    </row>
    <row r="32" spans="1:7" x14ac:dyDescent="0.2">
      <c r="A32" s="16" t="s">
        <v>371</v>
      </c>
      <c r="B32" s="17" t="s">
        <v>372</v>
      </c>
      <c r="C32" s="103" t="e">
        <f>#REF!+#REF!+#REF!+#REF!+#REF!+#REF!+#REF!+#REF!+#REF!+Kultuuriüritused!C32</f>
        <v>#REF!</v>
      </c>
      <c r="D32" s="103" t="e">
        <f>#REF!+#REF!+#REF!+#REF!+#REF!+#REF!+#REF!+#REF!+#REF!+Kultuuriüritused!D32</f>
        <v>#REF!</v>
      </c>
      <c r="E32" s="103" t="e">
        <f>#REF!+#REF!+#REF!+#REF!+#REF!+#REF!+#REF!+#REF!+#REF!+Kultuuriüritused!E32</f>
        <v>#REF!</v>
      </c>
      <c r="F32" s="103" t="e">
        <f>#REF!+#REF!+#REF!+#REF!+#REF!+#REF!+#REF!+#REF!+#REF!+Kultuuriüritused!F32</f>
        <v>#REF!</v>
      </c>
      <c r="G32" s="56"/>
    </row>
    <row r="33" spans="1:7" x14ac:dyDescent="0.2">
      <c r="A33" s="16" t="s">
        <v>373</v>
      </c>
      <c r="B33" s="17" t="s">
        <v>374</v>
      </c>
      <c r="C33" s="103" t="e">
        <f>#REF!+#REF!+#REF!+#REF!+#REF!+#REF!+#REF!+#REF!+#REF!+Kultuuriüritused!C33</f>
        <v>#REF!</v>
      </c>
      <c r="D33" s="103" t="e">
        <f>#REF!+#REF!+#REF!+#REF!+#REF!+#REF!+#REF!+#REF!+#REF!+Kultuuriüritused!D33</f>
        <v>#REF!</v>
      </c>
      <c r="E33" s="103" t="e">
        <f>#REF!+#REF!+#REF!+#REF!+#REF!+#REF!+#REF!+#REF!+#REF!+Kultuuriüritused!E33</f>
        <v>#REF!</v>
      </c>
      <c r="F33" s="103" t="e">
        <f>#REF!+#REF!+#REF!+#REF!+#REF!+#REF!+#REF!+#REF!+#REF!+Kultuuriüritused!F33</f>
        <v>#REF!</v>
      </c>
      <c r="G33" s="56"/>
    </row>
    <row r="34" spans="1:7" x14ac:dyDescent="0.2">
      <c r="A34" s="11" t="s">
        <v>375</v>
      </c>
      <c r="B34" s="12" t="s">
        <v>376</v>
      </c>
      <c r="C34" s="102" t="e">
        <f>#REF!+#REF!+#REF!+#REF!+#REF!+#REF!+#REF!+#REF!+#REF!+Kultuuriüritused!C34</f>
        <v>#REF!</v>
      </c>
      <c r="D34" s="102" t="e">
        <f>#REF!+#REF!+#REF!+#REF!+#REF!+#REF!+#REF!+#REF!+#REF!+Kultuuriüritused!D34</f>
        <v>#REF!</v>
      </c>
      <c r="E34" s="102" t="e">
        <f>#REF!+#REF!+#REF!+#REF!+#REF!+#REF!+#REF!+#REF!+#REF!+Kultuuriüritused!E34</f>
        <v>#REF!</v>
      </c>
      <c r="F34" s="102" t="e">
        <f>#REF!+#REF!+#REF!+#REF!+#REF!+#REF!+#REF!+#REF!+#REF!+Kultuuriüritused!F34</f>
        <v>#REF!</v>
      </c>
      <c r="G34" s="20"/>
    </row>
    <row r="35" spans="1:7" x14ac:dyDescent="0.2">
      <c r="A35" s="16" t="s">
        <v>377</v>
      </c>
      <c r="B35" s="17" t="s">
        <v>378</v>
      </c>
      <c r="C35" s="103" t="e">
        <f>#REF!+#REF!+#REF!+#REF!+#REF!+#REF!+#REF!+#REF!+#REF!+Kultuuriüritused!C35</f>
        <v>#REF!</v>
      </c>
      <c r="D35" s="103" t="e">
        <f>#REF!+#REF!+#REF!+#REF!+#REF!+#REF!+#REF!+#REF!+#REF!+Kultuuriüritused!D35</f>
        <v>#REF!</v>
      </c>
      <c r="E35" s="103" t="e">
        <f>#REF!+#REF!+#REF!+#REF!+#REF!+#REF!+#REF!+#REF!+#REF!+Kultuuriüritused!E35</f>
        <v>#REF!</v>
      </c>
      <c r="F35" s="103" t="e">
        <f>#REF!+#REF!+#REF!+#REF!+#REF!+#REF!+#REF!+#REF!+#REF!+Kultuuriüritused!F35</f>
        <v>#REF!</v>
      </c>
      <c r="G35" s="51"/>
    </row>
    <row r="36" spans="1:7" x14ac:dyDescent="0.2">
      <c r="A36" s="16" t="s">
        <v>379</v>
      </c>
      <c r="B36" s="17" t="s">
        <v>380</v>
      </c>
      <c r="C36" s="103" t="e">
        <f>#REF!+#REF!+#REF!+#REF!+#REF!+#REF!+#REF!+#REF!+#REF!+Kultuuriüritused!C36</f>
        <v>#REF!</v>
      </c>
      <c r="D36" s="103" t="e">
        <f>#REF!+#REF!+#REF!+#REF!+#REF!+#REF!+#REF!+#REF!+#REF!+Kultuuriüritused!D36</f>
        <v>#REF!</v>
      </c>
      <c r="E36" s="103" t="e">
        <f>#REF!+#REF!+#REF!+#REF!+#REF!+#REF!+#REF!+#REF!+#REF!+Kultuuriüritused!E36</f>
        <v>#REF!</v>
      </c>
      <c r="F36" s="103" t="e">
        <f>#REF!+#REF!+#REF!+#REF!+#REF!+#REF!+#REF!+#REF!+#REF!+Kultuuriüritused!F36</f>
        <v>#REF!</v>
      </c>
      <c r="G36" s="51"/>
    </row>
    <row r="37" spans="1:7" x14ac:dyDescent="0.2">
      <c r="A37" s="11" t="s">
        <v>381</v>
      </c>
      <c r="B37" s="12" t="s">
        <v>382</v>
      </c>
      <c r="C37" s="102" t="e">
        <f>#REF!+#REF!+#REF!+#REF!+#REF!+#REF!+#REF!+#REF!+#REF!+Kultuuriüritused!C37</f>
        <v>#REF!</v>
      </c>
      <c r="D37" s="102" t="e">
        <f>#REF!+#REF!+#REF!+#REF!+#REF!+#REF!+#REF!+#REF!+#REF!+Kultuuriüritused!D37</f>
        <v>#REF!</v>
      </c>
      <c r="E37" s="102" t="e">
        <f>#REF!+#REF!+#REF!+#REF!+#REF!+#REF!+#REF!+#REF!+#REF!+Kultuuriüritused!E37</f>
        <v>#REF!</v>
      </c>
      <c r="F37" s="102" t="e">
        <f>#REF!+#REF!+#REF!+#REF!+#REF!+#REF!+#REF!+#REF!+#REF!+Kultuuriüritused!F37</f>
        <v>#REF!</v>
      </c>
      <c r="G37" s="20"/>
    </row>
    <row r="38" spans="1:7" x14ac:dyDescent="0.2">
      <c r="A38" s="16" t="s">
        <v>383</v>
      </c>
      <c r="B38" s="17" t="s">
        <v>384</v>
      </c>
      <c r="C38" s="103" t="e">
        <f>#REF!+#REF!+#REF!+#REF!+#REF!+#REF!+#REF!+#REF!+#REF!+Kultuuriüritused!C38</f>
        <v>#REF!</v>
      </c>
      <c r="D38" s="103" t="e">
        <f>#REF!+#REF!+#REF!+#REF!+#REF!+#REF!+#REF!+#REF!+#REF!+Kultuuriüritused!D38</f>
        <v>#REF!</v>
      </c>
      <c r="E38" s="103" t="e">
        <f>#REF!+#REF!+#REF!+#REF!+#REF!+#REF!+#REF!+#REF!+#REF!+Kultuuriüritused!E38</f>
        <v>#REF!</v>
      </c>
      <c r="F38" s="103" t="e">
        <f>#REF!+#REF!+#REF!+#REF!+#REF!+#REF!+#REF!+#REF!+#REF!+Kultuuriüritused!F38</f>
        <v>#REF!</v>
      </c>
      <c r="G38" s="51"/>
    </row>
    <row r="39" spans="1:7" x14ac:dyDescent="0.2">
      <c r="A39" s="16" t="s">
        <v>385</v>
      </c>
      <c r="B39" s="17" t="s">
        <v>386</v>
      </c>
      <c r="C39" s="103" t="e">
        <f>#REF!+#REF!+#REF!+#REF!+#REF!+#REF!+#REF!+#REF!+#REF!+Kultuuriüritused!C39</f>
        <v>#REF!</v>
      </c>
      <c r="D39" s="103" t="e">
        <f>#REF!+#REF!+#REF!+#REF!+#REF!+#REF!+#REF!+#REF!+#REF!+Kultuuriüritused!D39</f>
        <v>#REF!</v>
      </c>
      <c r="E39" s="103" t="e">
        <f>#REF!+#REF!+#REF!+#REF!+#REF!+#REF!+#REF!+#REF!+#REF!+Kultuuriüritused!E39</f>
        <v>#REF!</v>
      </c>
      <c r="F39" s="103" t="e">
        <f>#REF!+#REF!+#REF!+#REF!+#REF!+#REF!+#REF!+#REF!+#REF!+Kultuuriüritused!F39</f>
        <v>#REF!</v>
      </c>
      <c r="G39" s="51"/>
    </row>
    <row r="40" spans="1:7" x14ac:dyDescent="0.2">
      <c r="A40" s="16" t="s">
        <v>387</v>
      </c>
      <c r="B40" s="17" t="s">
        <v>388</v>
      </c>
      <c r="C40" s="103" t="e">
        <f>#REF!+#REF!+#REF!+#REF!+#REF!+#REF!+#REF!+#REF!+#REF!+Kultuuriüritused!C40</f>
        <v>#REF!</v>
      </c>
      <c r="D40" s="103" t="e">
        <f>#REF!+#REF!+#REF!+#REF!+#REF!+#REF!+#REF!+#REF!+#REF!+Kultuuriüritused!D40</f>
        <v>#REF!</v>
      </c>
      <c r="E40" s="103" t="e">
        <f>#REF!+#REF!+#REF!+#REF!+#REF!+#REF!+#REF!+#REF!+#REF!+Kultuuriüritused!E40</f>
        <v>#REF!</v>
      </c>
      <c r="F40" s="103" t="e">
        <f>#REF!+#REF!+#REF!+#REF!+#REF!+#REF!+#REF!+#REF!+#REF!+Kultuuriüritused!F40</f>
        <v>#REF!</v>
      </c>
      <c r="G40" s="51"/>
    </row>
    <row r="41" spans="1:7" x14ac:dyDescent="0.2">
      <c r="A41" s="11" t="s">
        <v>389</v>
      </c>
      <c r="B41" s="12" t="s">
        <v>390</v>
      </c>
      <c r="C41" s="102" t="e">
        <f>#REF!+#REF!+#REF!+#REF!+#REF!+#REF!+#REF!+#REF!+#REF!+Kultuuriüritused!C41</f>
        <v>#REF!</v>
      </c>
      <c r="D41" s="102" t="e">
        <f>#REF!+#REF!+#REF!+#REF!+#REF!+#REF!+#REF!+#REF!+#REF!+Kultuuriüritused!D41</f>
        <v>#REF!</v>
      </c>
      <c r="E41" s="102" t="e">
        <f>#REF!+#REF!+#REF!+#REF!+#REF!+#REF!+#REF!+#REF!+#REF!+Kultuuriüritused!E41</f>
        <v>#REF!</v>
      </c>
      <c r="F41" s="102" t="e">
        <f>#REF!+#REF!+#REF!+#REF!+#REF!+#REF!+#REF!+#REF!+#REF!+Kultuuriüritused!F41</f>
        <v>#REF!</v>
      </c>
      <c r="G41" s="20"/>
    </row>
    <row r="42" spans="1:7" x14ac:dyDescent="0.2">
      <c r="A42" s="235" t="s">
        <v>235</v>
      </c>
      <c r="B42" s="236" t="s">
        <v>236</v>
      </c>
      <c r="C42" s="103" t="e">
        <f>#REF!+#REF!+#REF!+#REF!+#REF!+#REF!+#REF!+#REF!+#REF!+Kultuuriüritused!C42</f>
        <v>#REF!</v>
      </c>
      <c r="D42" s="103" t="e">
        <f>#REF!+#REF!+#REF!+#REF!+#REF!+#REF!+#REF!+#REF!+#REF!+Kultuuriüritused!D42</f>
        <v>#REF!</v>
      </c>
      <c r="E42" s="103" t="e">
        <f>#REF!+#REF!+#REF!+#REF!+#REF!+#REF!+#REF!+#REF!+#REF!+Kultuuriüritused!E42</f>
        <v>#REF!</v>
      </c>
      <c r="F42" s="103" t="e">
        <f>#REF!+#REF!+#REF!+#REF!+#REF!+#REF!+#REF!+#REF!+#REF!+Kultuuriüritused!F42</f>
        <v>#REF!</v>
      </c>
      <c r="G42" s="23"/>
    </row>
    <row r="43" spans="1:7" x14ac:dyDescent="0.2">
      <c r="A43" s="16" t="s">
        <v>391</v>
      </c>
      <c r="B43" s="17" t="s">
        <v>392</v>
      </c>
      <c r="C43" s="103" t="e">
        <f>#REF!+#REF!+#REF!+#REF!+#REF!+#REF!+#REF!+#REF!+#REF!+Kultuuriüritused!C43</f>
        <v>#REF!</v>
      </c>
      <c r="D43" s="103" t="e">
        <f>#REF!+#REF!+#REF!+#REF!+#REF!+#REF!+#REF!+#REF!+#REF!+Kultuuriüritused!D43</f>
        <v>#REF!</v>
      </c>
      <c r="E43" s="103" t="e">
        <f>#REF!+#REF!+#REF!+#REF!+#REF!+#REF!+#REF!+#REF!+#REF!+Kultuuriüritused!E43</f>
        <v>#REF!</v>
      </c>
      <c r="F43" s="103" t="e">
        <f>#REF!+#REF!+#REF!+#REF!+#REF!+#REF!+#REF!+#REF!+#REF!+Kultuuriüritused!F43</f>
        <v>#REF!</v>
      </c>
      <c r="G43" s="56"/>
    </row>
    <row r="44" spans="1:7" x14ac:dyDescent="0.2">
      <c r="A44" s="16" t="s">
        <v>393</v>
      </c>
      <c r="B44" s="17" t="s">
        <v>2</v>
      </c>
      <c r="C44" s="103" t="e">
        <f>#REF!+#REF!+#REF!+#REF!+#REF!+#REF!+#REF!+#REF!+#REF!+Kultuuriüritused!C44</f>
        <v>#REF!</v>
      </c>
      <c r="D44" s="103" t="e">
        <f>#REF!+#REF!+#REF!+#REF!+#REF!+#REF!+#REF!+#REF!+#REF!+Kultuuriüritused!D44</f>
        <v>#REF!</v>
      </c>
      <c r="E44" s="103" t="e">
        <f>#REF!+#REF!+#REF!+#REF!+#REF!+#REF!+#REF!+#REF!+#REF!+Kultuuriüritused!E44</f>
        <v>#REF!</v>
      </c>
      <c r="F44" s="103" t="e">
        <f>#REF!+#REF!+#REF!+#REF!+#REF!+#REF!+#REF!+#REF!+#REF!+Kultuuriüritused!F44</f>
        <v>#REF!</v>
      </c>
      <c r="G44" s="56"/>
    </row>
    <row r="45" spans="1:7" x14ac:dyDescent="0.2">
      <c r="A45" s="16" t="s">
        <v>3</v>
      </c>
      <c r="B45" s="17" t="s">
        <v>4</v>
      </c>
      <c r="C45" s="103" t="e">
        <f>#REF!+#REF!+#REF!+#REF!+#REF!+#REF!+#REF!+#REF!+#REF!+Kultuuriüritused!C45</f>
        <v>#REF!</v>
      </c>
      <c r="D45" s="103" t="e">
        <f>#REF!+#REF!+#REF!+#REF!+#REF!+#REF!+#REF!+#REF!+#REF!+Kultuuriüritused!D45</f>
        <v>#REF!</v>
      </c>
      <c r="E45" s="103" t="e">
        <f>#REF!+#REF!+#REF!+#REF!+#REF!+#REF!+#REF!+#REF!+#REF!+Kultuuriüritused!E45</f>
        <v>#REF!</v>
      </c>
      <c r="F45" s="103" t="e">
        <f>#REF!+#REF!+#REF!+#REF!+#REF!+#REF!+#REF!+#REF!+#REF!+Kultuuriüritused!F45</f>
        <v>#REF!</v>
      </c>
      <c r="G45" s="56"/>
    </row>
    <row r="46" spans="1:7" x14ac:dyDescent="0.2">
      <c r="A46" s="16" t="s">
        <v>5</v>
      </c>
      <c r="B46" s="17" t="s">
        <v>6</v>
      </c>
      <c r="C46" s="103" t="e">
        <f>#REF!+#REF!+#REF!+#REF!+#REF!+#REF!+#REF!+#REF!+#REF!+Kultuuriüritused!C46</f>
        <v>#REF!</v>
      </c>
      <c r="D46" s="103" t="e">
        <f>#REF!+#REF!+#REF!+#REF!+#REF!+#REF!+#REF!+#REF!+#REF!+Kultuuriüritused!D46</f>
        <v>#REF!</v>
      </c>
      <c r="E46" s="103" t="e">
        <f>#REF!+#REF!+#REF!+#REF!+#REF!+#REF!+#REF!+#REF!+#REF!+Kultuuriüritused!E46</f>
        <v>#REF!</v>
      </c>
      <c r="F46" s="103" t="e">
        <f>#REF!+#REF!+#REF!+#REF!+#REF!+#REF!+#REF!+#REF!+#REF!+Kultuuriüritused!F46</f>
        <v>#REF!</v>
      </c>
      <c r="G46" s="56"/>
    </row>
    <row r="47" spans="1:7" x14ac:dyDescent="0.2">
      <c r="A47" s="16" t="s">
        <v>7</v>
      </c>
      <c r="B47" s="17" t="s">
        <v>8</v>
      </c>
      <c r="C47" s="103" t="e">
        <f>#REF!+#REF!+#REF!+#REF!+#REF!+#REF!+#REF!+#REF!+#REF!+Kultuuriüritused!C47</f>
        <v>#REF!</v>
      </c>
      <c r="D47" s="103" t="e">
        <f>#REF!+#REF!+#REF!+#REF!+#REF!+#REF!+#REF!+#REF!+#REF!+Kultuuriüritused!D47</f>
        <v>#REF!</v>
      </c>
      <c r="E47" s="103" t="e">
        <f>#REF!+#REF!+#REF!+#REF!+#REF!+#REF!+#REF!+#REF!+#REF!+Kultuuriüritused!E47</f>
        <v>#REF!</v>
      </c>
      <c r="F47" s="103" t="e">
        <f>#REF!+#REF!+#REF!+#REF!+#REF!+#REF!+#REF!+#REF!+#REF!+Kultuuriüritused!F47</f>
        <v>#REF!</v>
      </c>
      <c r="G47" s="56"/>
    </row>
    <row r="48" spans="1:7" x14ac:dyDescent="0.2">
      <c r="A48" s="16" t="s">
        <v>9</v>
      </c>
      <c r="B48" s="17" t="s">
        <v>10</v>
      </c>
      <c r="C48" s="103" t="e">
        <f>#REF!+#REF!+#REF!+#REF!+#REF!+#REF!+#REF!+#REF!+#REF!+Kultuuriüritused!C48</f>
        <v>#REF!</v>
      </c>
      <c r="D48" s="103" t="e">
        <f>#REF!+#REF!+#REF!+#REF!+#REF!+#REF!+#REF!+#REF!+#REF!+Kultuuriüritused!D48</f>
        <v>#REF!</v>
      </c>
      <c r="E48" s="103" t="e">
        <f>#REF!+#REF!+#REF!+#REF!+#REF!+#REF!+#REF!+#REF!+#REF!+Kultuuriüritused!E48</f>
        <v>#REF!</v>
      </c>
      <c r="F48" s="103" t="e">
        <f>#REF!+#REF!+#REF!+#REF!+#REF!+#REF!+#REF!+#REF!+#REF!+Kultuuriüritused!F48</f>
        <v>#REF!</v>
      </c>
      <c r="G48" s="56"/>
    </row>
    <row r="49" spans="1:7" x14ac:dyDescent="0.2">
      <c r="A49" s="16" t="s">
        <v>11</v>
      </c>
      <c r="B49" s="17" t="s">
        <v>12</v>
      </c>
      <c r="C49" s="103" t="e">
        <f>#REF!+#REF!+#REF!+#REF!+#REF!+#REF!+#REF!+#REF!+#REF!+Kultuuriüritused!C49</f>
        <v>#REF!</v>
      </c>
      <c r="D49" s="103" t="e">
        <f>#REF!+#REF!+#REF!+#REF!+#REF!+#REF!+#REF!+#REF!+#REF!+Kultuuriüritused!D49</f>
        <v>#REF!</v>
      </c>
      <c r="E49" s="103" t="e">
        <f>#REF!+#REF!+#REF!+#REF!+#REF!+#REF!+#REF!+#REF!+#REF!+Kultuuriüritused!E49</f>
        <v>#REF!</v>
      </c>
      <c r="F49" s="103" t="e">
        <f>#REF!+#REF!+#REF!+#REF!+#REF!+#REF!+#REF!+#REF!+#REF!+Kultuuriüritused!F49</f>
        <v>#REF!</v>
      </c>
      <c r="G49" s="56"/>
    </row>
    <row r="50" spans="1:7" x14ac:dyDescent="0.2">
      <c r="A50" s="16" t="s">
        <v>13</v>
      </c>
      <c r="B50" s="17" t="s">
        <v>14</v>
      </c>
      <c r="C50" s="103" t="e">
        <f>#REF!+#REF!+#REF!+#REF!+#REF!+#REF!+#REF!+#REF!+#REF!+Kultuuriüritused!C50</f>
        <v>#REF!</v>
      </c>
      <c r="D50" s="103" t="e">
        <f>#REF!+#REF!+#REF!+#REF!+#REF!+#REF!+#REF!+#REF!+#REF!+Kultuuriüritused!D50</f>
        <v>#REF!</v>
      </c>
      <c r="E50" s="103" t="e">
        <f>#REF!+#REF!+#REF!+#REF!+#REF!+#REF!+#REF!+#REF!+#REF!+Kultuuriüritused!E50</f>
        <v>#REF!</v>
      </c>
      <c r="F50" s="103" t="e">
        <f>#REF!+#REF!+#REF!+#REF!+#REF!+#REF!+#REF!+#REF!+#REF!+Kultuuriüritused!F50</f>
        <v>#REF!</v>
      </c>
      <c r="G50" s="56"/>
    </row>
    <row r="51" spans="1:7" x14ac:dyDescent="0.2">
      <c r="A51" s="16" t="s">
        <v>15</v>
      </c>
      <c r="B51" s="17" t="s">
        <v>16</v>
      </c>
      <c r="C51" s="103" t="e">
        <f>#REF!+#REF!+#REF!+#REF!+#REF!+#REF!+#REF!+#REF!+#REF!+Kultuuriüritused!C51</f>
        <v>#REF!</v>
      </c>
      <c r="D51" s="103" t="e">
        <f>#REF!+#REF!+#REF!+#REF!+#REF!+#REF!+#REF!+#REF!+#REF!+Kultuuriüritused!D51</f>
        <v>#REF!</v>
      </c>
      <c r="E51" s="103" t="e">
        <f>#REF!+#REF!+#REF!+#REF!+#REF!+#REF!+#REF!+#REF!+#REF!+Kultuuriüritused!E51</f>
        <v>#REF!</v>
      </c>
      <c r="F51" s="103" t="e">
        <f>#REF!+#REF!+#REF!+#REF!+#REF!+#REF!+#REF!+#REF!+#REF!+Kultuuriüritused!F51</f>
        <v>#REF!</v>
      </c>
      <c r="G51" s="56"/>
    </row>
    <row r="52" spans="1:7" hidden="1" x14ac:dyDescent="0.2">
      <c r="A52" s="11" t="s">
        <v>17</v>
      </c>
      <c r="B52" s="12" t="s">
        <v>18</v>
      </c>
      <c r="C52" s="102" t="e">
        <f>#REF!+#REF!+#REF!+#REF!+#REF!+#REF!+#REF!+#REF!+#REF!+Kultuuriüritused!C52</f>
        <v>#REF!</v>
      </c>
      <c r="D52" s="102" t="e">
        <f>#REF!+#REF!+#REF!+#REF!+#REF!+#REF!+#REF!+#REF!+#REF!+Kultuuriüritused!D52</f>
        <v>#REF!</v>
      </c>
      <c r="E52" s="102" t="e">
        <f>#REF!+#REF!+#REF!+#REF!+#REF!+#REF!+#REF!+#REF!+#REF!+Kultuuriüritused!E52</f>
        <v>#REF!</v>
      </c>
      <c r="F52" s="102" t="e">
        <f>#REF!+#REF!+#REF!+#REF!+#REF!+#REF!+#REF!+#REF!+#REF!+Kultuuriüritused!F52</f>
        <v>#REF!</v>
      </c>
      <c r="G52" s="20"/>
    </row>
    <row r="53" spans="1:7" hidden="1" x14ac:dyDescent="0.2">
      <c r="A53" s="16" t="s">
        <v>19</v>
      </c>
      <c r="B53" s="17" t="s">
        <v>6</v>
      </c>
      <c r="C53" s="103" t="e">
        <f>#REF!+#REF!+#REF!+#REF!+#REF!+#REF!+#REF!+#REF!+#REF!+Kultuuriüritused!C53</f>
        <v>#REF!</v>
      </c>
      <c r="D53" s="103" t="e">
        <f>#REF!+#REF!+#REF!+#REF!+#REF!+#REF!+#REF!+#REF!+#REF!+Kultuuriüritused!D53</f>
        <v>#REF!</v>
      </c>
      <c r="E53" s="103" t="e">
        <f>#REF!+#REF!+#REF!+#REF!+#REF!+#REF!+#REF!+#REF!+#REF!+Kultuuriüritused!E53</f>
        <v>#REF!</v>
      </c>
      <c r="F53" s="103" t="e">
        <f>#REF!+#REF!+#REF!+#REF!+#REF!+#REF!+#REF!+#REF!+#REF!+Kultuuriüritused!F53</f>
        <v>#REF!</v>
      </c>
      <c r="G53" s="51"/>
    </row>
    <row r="54" spans="1:7" hidden="1" x14ac:dyDescent="0.2">
      <c r="A54" s="16" t="s">
        <v>20</v>
      </c>
      <c r="B54" s="17" t="s">
        <v>8</v>
      </c>
      <c r="C54" s="103" t="e">
        <f>#REF!+#REF!+#REF!+#REF!+#REF!+#REF!+#REF!+#REF!+#REF!+Kultuuriüritused!C54</f>
        <v>#REF!</v>
      </c>
      <c r="D54" s="103" t="e">
        <f>#REF!+#REF!+#REF!+#REF!+#REF!+#REF!+#REF!+#REF!+#REF!+Kultuuriüritused!D54</f>
        <v>#REF!</v>
      </c>
      <c r="E54" s="103" t="e">
        <f>#REF!+#REF!+#REF!+#REF!+#REF!+#REF!+#REF!+#REF!+#REF!+Kultuuriüritused!E54</f>
        <v>#REF!</v>
      </c>
      <c r="F54" s="103" t="e">
        <f>#REF!+#REF!+#REF!+#REF!+#REF!+#REF!+#REF!+#REF!+#REF!+Kultuuriüritused!F54</f>
        <v>#REF!</v>
      </c>
      <c r="G54" s="51"/>
    </row>
    <row r="55" spans="1:7" hidden="1" x14ac:dyDescent="0.2">
      <c r="A55" s="16" t="s">
        <v>21</v>
      </c>
      <c r="B55" s="17" t="s">
        <v>10</v>
      </c>
      <c r="C55" s="103" t="e">
        <f>#REF!+#REF!+#REF!+#REF!+#REF!+#REF!+#REF!+#REF!+#REF!+Kultuuriüritused!C55</f>
        <v>#REF!</v>
      </c>
      <c r="D55" s="103" t="e">
        <f>#REF!+#REF!+#REF!+#REF!+#REF!+#REF!+#REF!+#REF!+#REF!+Kultuuriüritused!D55</f>
        <v>#REF!</v>
      </c>
      <c r="E55" s="103" t="e">
        <f>#REF!+#REF!+#REF!+#REF!+#REF!+#REF!+#REF!+#REF!+#REF!+Kultuuriüritused!E55</f>
        <v>#REF!</v>
      </c>
      <c r="F55" s="103" t="e">
        <f>#REF!+#REF!+#REF!+#REF!+#REF!+#REF!+#REF!+#REF!+#REF!+Kultuuriüritused!F55</f>
        <v>#REF!</v>
      </c>
      <c r="G55" s="51"/>
    </row>
    <row r="56" spans="1:7" hidden="1" x14ac:dyDescent="0.2">
      <c r="A56" s="16" t="s">
        <v>22</v>
      </c>
      <c r="B56" s="17" t="s">
        <v>16</v>
      </c>
      <c r="C56" s="103" t="e">
        <f>#REF!+#REF!+#REF!+#REF!+#REF!+#REF!+#REF!+#REF!+#REF!+Kultuuriüritused!C56</f>
        <v>#REF!</v>
      </c>
      <c r="D56" s="103" t="e">
        <f>#REF!+#REF!+#REF!+#REF!+#REF!+#REF!+#REF!+#REF!+#REF!+Kultuuriüritused!D56</f>
        <v>#REF!</v>
      </c>
      <c r="E56" s="103" t="e">
        <f>#REF!+#REF!+#REF!+#REF!+#REF!+#REF!+#REF!+#REF!+#REF!+Kultuuriüritused!E56</f>
        <v>#REF!</v>
      </c>
      <c r="F56" s="103" t="e">
        <f>#REF!+#REF!+#REF!+#REF!+#REF!+#REF!+#REF!+#REF!+#REF!+Kultuuriüritused!F56</f>
        <v>#REF!</v>
      </c>
      <c r="G56" s="51"/>
    </row>
    <row r="57" spans="1:7" x14ac:dyDescent="0.2">
      <c r="A57" s="11" t="s">
        <v>23</v>
      </c>
      <c r="B57" s="12" t="s">
        <v>24</v>
      </c>
      <c r="C57" s="102" t="e">
        <f>#REF!+#REF!+#REF!+#REF!+#REF!+#REF!+#REF!+#REF!+#REF!+Kultuuriüritused!C57</f>
        <v>#REF!</v>
      </c>
      <c r="D57" s="102" t="e">
        <f>#REF!+#REF!+#REF!+#REF!+#REF!+#REF!+#REF!+#REF!+#REF!+Kultuuriüritused!D57</f>
        <v>#REF!</v>
      </c>
      <c r="E57" s="102" t="e">
        <f>#REF!+#REF!+#REF!+#REF!+#REF!+#REF!+#REF!+#REF!+#REF!+Kultuuriüritused!E57</f>
        <v>#REF!</v>
      </c>
      <c r="F57" s="102" t="e">
        <f>#REF!+#REF!+#REF!+#REF!+#REF!+#REF!+#REF!+#REF!+#REF!+Kultuuriüritused!F57</f>
        <v>#REF!</v>
      </c>
      <c r="G57" s="20"/>
    </row>
    <row r="58" spans="1:7" x14ac:dyDescent="0.2">
      <c r="A58" s="16" t="s">
        <v>25</v>
      </c>
      <c r="B58" s="17" t="s">
        <v>26</v>
      </c>
      <c r="C58" s="103" t="e">
        <f>#REF!+#REF!+#REF!+#REF!+#REF!+#REF!+#REF!+#REF!+#REF!+Kultuuriüritused!C58</f>
        <v>#REF!</v>
      </c>
      <c r="D58" s="103" t="e">
        <f>#REF!+#REF!+#REF!+#REF!+#REF!+#REF!+#REF!+#REF!+#REF!+Kultuuriüritused!D58</f>
        <v>#REF!</v>
      </c>
      <c r="E58" s="103" t="e">
        <f>#REF!+#REF!+#REF!+#REF!+#REF!+#REF!+#REF!+#REF!+#REF!+Kultuuriüritused!E58</f>
        <v>#REF!</v>
      </c>
      <c r="F58" s="103" t="e">
        <f>#REF!+#REF!+#REF!+#REF!+#REF!+#REF!+#REF!+#REF!+#REF!+Kultuuriüritused!F58</f>
        <v>#REF!</v>
      </c>
      <c r="G58" s="56"/>
    </row>
    <row r="59" spans="1:7" x14ac:dyDescent="0.2">
      <c r="A59" s="16" t="s">
        <v>27</v>
      </c>
      <c r="B59" s="17" t="s">
        <v>28</v>
      </c>
      <c r="C59" s="103" t="e">
        <f>#REF!+#REF!+#REF!+#REF!+#REF!+#REF!+#REF!+#REF!+#REF!+Kultuuriüritused!C59</f>
        <v>#REF!</v>
      </c>
      <c r="D59" s="103" t="e">
        <f>#REF!+#REF!+#REF!+#REF!+#REF!+#REF!+#REF!+#REF!+#REF!+Kultuuriüritused!D59</f>
        <v>#REF!</v>
      </c>
      <c r="E59" s="103" t="e">
        <f>#REF!+#REF!+#REF!+#REF!+#REF!+#REF!+#REF!+#REF!+#REF!+Kultuuriüritused!E59</f>
        <v>#REF!</v>
      </c>
      <c r="F59" s="103" t="e">
        <f>#REF!+#REF!+#REF!+#REF!+#REF!+#REF!+#REF!+#REF!+#REF!+Kultuuriüritused!F59</f>
        <v>#REF!</v>
      </c>
      <c r="G59" s="56"/>
    </row>
    <row r="60" spans="1:7" x14ac:dyDescent="0.2">
      <c r="A60" s="16" t="s">
        <v>29</v>
      </c>
      <c r="B60" s="17" t="s">
        <v>12</v>
      </c>
      <c r="C60" s="103" t="e">
        <f>#REF!+#REF!+#REF!+#REF!+#REF!+#REF!+#REF!+#REF!+#REF!+Kultuuriüritused!C60</f>
        <v>#REF!</v>
      </c>
      <c r="D60" s="103" t="e">
        <f>#REF!+#REF!+#REF!+#REF!+#REF!+#REF!+#REF!+#REF!+#REF!+Kultuuriüritused!D60</f>
        <v>#REF!</v>
      </c>
      <c r="E60" s="103" t="e">
        <f>#REF!+#REF!+#REF!+#REF!+#REF!+#REF!+#REF!+#REF!+#REF!+Kultuuriüritused!E60</f>
        <v>#REF!</v>
      </c>
      <c r="F60" s="103" t="e">
        <f>#REF!+#REF!+#REF!+#REF!+#REF!+#REF!+#REF!+#REF!+#REF!+Kultuuriüritused!F60</f>
        <v>#REF!</v>
      </c>
      <c r="G60" s="56"/>
    </row>
    <row r="61" spans="1:7" x14ac:dyDescent="0.2">
      <c r="A61" s="16" t="s">
        <v>30</v>
      </c>
      <c r="B61" s="17" t="s">
        <v>14</v>
      </c>
      <c r="C61" s="103" t="e">
        <f>#REF!+#REF!+#REF!+#REF!+#REF!+#REF!+#REF!+#REF!+#REF!+Kultuuriüritused!C61</f>
        <v>#REF!</v>
      </c>
      <c r="D61" s="103" t="e">
        <f>#REF!+#REF!+#REF!+#REF!+#REF!+#REF!+#REF!+#REF!+#REF!+Kultuuriüritused!D61</f>
        <v>#REF!</v>
      </c>
      <c r="E61" s="103" t="e">
        <f>#REF!+#REF!+#REF!+#REF!+#REF!+#REF!+#REF!+#REF!+#REF!+Kultuuriüritused!E61</f>
        <v>#REF!</v>
      </c>
      <c r="F61" s="103" t="e">
        <f>#REF!+#REF!+#REF!+#REF!+#REF!+#REF!+#REF!+#REF!+#REF!+Kultuuriüritused!F61</f>
        <v>#REF!</v>
      </c>
      <c r="G61" s="56"/>
    </row>
    <row r="62" spans="1:7" x14ac:dyDescent="0.2">
      <c r="A62" s="16" t="s">
        <v>31</v>
      </c>
      <c r="B62" s="17" t="s">
        <v>32</v>
      </c>
      <c r="C62" s="103" t="e">
        <f>#REF!+#REF!+#REF!+#REF!+#REF!+#REF!+#REF!+#REF!+#REF!+Kultuuriüritused!C62</f>
        <v>#REF!</v>
      </c>
      <c r="D62" s="103" t="e">
        <f>#REF!+#REF!+#REF!+#REF!+#REF!+#REF!+#REF!+#REF!+#REF!+Kultuuriüritused!D62</f>
        <v>#REF!</v>
      </c>
      <c r="E62" s="103" t="e">
        <f>#REF!+#REF!+#REF!+#REF!+#REF!+#REF!+#REF!+#REF!+#REF!+Kultuuriüritused!E62</f>
        <v>#REF!</v>
      </c>
      <c r="F62" s="103" t="e">
        <f>#REF!+#REF!+#REF!+#REF!+#REF!+#REF!+#REF!+#REF!+#REF!+Kultuuriüritused!F62</f>
        <v>#REF!</v>
      </c>
      <c r="G62" s="56"/>
    </row>
    <row r="63" spans="1:7" x14ac:dyDescent="0.2">
      <c r="A63" s="16" t="s">
        <v>33</v>
      </c>
      <c r="B63" s="17" t="s">
        <v>34</v>
      </c>
      <c r="C63" s="103" t="e">
        <f>#REF!+#REF!+#REF!+#REF!+#REF!+#REF!+#REF!+#REF!+#REF!+Kultuuriüritused!C63</f>
        <v>#REF!</v>
      </c>
      <c r="D63" s="103" t="e">
        <f>#REF!+#REF!+#REF!+#REF!+#REF!+#REF!+#REF!+#REF!+#REF!+Kultuuriüritused!D63</f>
        <v>#REF!</v>
      </c>
      <c r="E63" s="103" t="e">
        <f>#REF!+#REF!+#REF!+#REF!+#REF!+#REF!+#REF!+#REF!+#REF!+Kultuuriüritused!E63</f>
        <v>#REF!</v>
      </c>
      <c r="F63" s="103" t="e">
        <f>#REF!+#REF!+#REF!+#REF!+#REF!+#REF!+#REF!+#REF!+#REF!+Kultuuriüritused!F63</f>
        <v>#REF!</v>
      </c>
      <c r="G63" s="56"/>
    </row>
    <row r="64" spans="1:7" x14ac:dyDescent="0.2">
      <c r="A64" s="11" t="s">
        <v>35</v>
      </c>
      <c r="B64" s="12" t="s">
        <v>36</v>
      </c>
      <c r="C64" s="102" t="e">
        <f>#REF!+#REF!+#REF!+#REF!+#REF!+#REF!+#REF!+#REF!+#REF!+Kultuuriüritused!C64</f>
        <v>#REF!</v>
      </c>
      <c r="D64" s="102" t="e">
        <f>#REF!+#REF!+#REF!+#REF!+#REF!+#REF!+#REF!+#REF!+#REF!+Kultuuriüritused!D64</f>
        <v>#REF!</v>
      </c>
      <c r="E64" s="102" t="e">
        <f>#REF!+#REF!+#REF!+#REF!+#REF!+#REF!+#REF!+#REF!+#REF!+Kultuuriüritused!E64</f>
        <v>#REF!</v>
      </c>
      <c r="F64" s="102" t="e">
        <f>#REF!+#REF!+#REF!+#REF!+#REF!+#REF!+#REF!+#REF!+#REF!+Kultuuriüritused!F64</f>
        <v>#REF!</v>
      </c>
      <c r="G64" s="20"/>
    </row>
    <row r="65" spans="1:7" x14ac:dyDescent="0.2">
      <c r="A65" s="16" t="s">
        <v>37</v>
      </c>
      <c r="B65" s="17" t="s">
        <v>38</v>
      </c>
      <c r="C65" s="103" t="e">
        <f>#REF!+#REF!+#REF!+#REF!+#REF!+#REF!+#REF!+#REF!+#REF!+Kultuuriüritused!C65</f>
        <v>#REF!</v>
      </c>
      <c r="D65" s="103" t="e">
        <f>#REF!+#REF!+#REF!+#REF!+#REF!+#REF!+#REF!+#REF!+#REF!+Kultuuriüritused!D65</f>
        <v>#REF!</v>
      </c>
      <c r="E65" s="103" t="e">
        <f>#REF!+#REF!+#REF!+#REF!+#REF!+#REF!+#REF!+#REF!+#REF!+Kultuuriüritused!E65</f>
        <v>#REF!</v>
      </c>
      <c r="F65" s="103" t="e">
        <f>#REF!+#REF!+#REF!+#REF!+#REF!+#REF!+#REF!+#REF!+#REF!+Kultuuriüritused!F65</f>
        <v>#REF!</v>
      </c>
      <c r="G65" s="56"/>
    </row>
    <row r="66" spans="1:7" x14ac:dyDescent="0.2">
      <c r="A66" s="16" t="s">
        <v>39</v>
      </c>
      <c r="B66" s="17" t="s">
        <v>40</v>
      </c>
      <c r="C66" s="103" t="e">
        <f>#REF!+#REF!+#REF!+#REF!+#REF!+#REF!+#REF!+#REF!+#REF!+Kultuuriüritused!C66</f>
        <v>#REF!</v>
      </c>
      <c r="D66" s="103" t="e">
        <f>#REF!+#REF!+#REF!+#REF!+#REF!+#REF!+#REF!+#REF!+#REF!+Kultuuriüritused!D66</f>
        <v>#REF!</v>
      </c>
      <c r="E66" s="103" t="e">
        <f>#REF!+#REF!+#REF!+#REF!+#REF!+#REF!+#REF!+#REF!+#REF!+Kultuuriüritused!E66</f>
        <v>#REF!</v>
      </c>
      <c r="F66" s="103" t="e">
        <f>#REF!+#REF!+#REF!+#REF!+#REF!+#REF!+#REF!+#REF!+#REF!+Kultuuriüritused!F66</f>
        <v>#REF!</v>
      </c>
      <c r="G66" s="56"/>
    </row>
    <row r="67" spans="1:7" x14ac:dyDescent="0.2">
      <c r="A67" s="16" t="s">
        <v>41</v>
      </c>
      <c r="B67" s="17" t="s">
        <v>42</v>
      </c>
      <c r="C67" s="103" t="e">
        <f>#REF!+#REF!+#REF!+#REF!+#REF!+#REF!+#REF!+#REF!+#REF!+Kultuuriüritused!C67</f>
        <v>#REF!</v>
      </c>
      <c r="D67" s="103" t="e">
        <f>#REF!+#REF!+#REF!+#REF!+#REF!+#REF!+#REF!+#REF!+#REF!+Kultuuriüritused!D67</f>
        <v>#REF!</v>
      </c>
      <c r="E67" s="103" t="e">
        <f>#REF!+#REF!+#REF!+#REF!+#REF!+#REF!+#REF!+#REF!+#REF!+Kultuuriüritused!E67</f>
        <v>#REF!</v>
      </c>
      <c r="F67" s="103" t="e">
        <f>#REF!+#REF!+#REF!+#REF!+#REF!+#REF!+#REF!+#REF!+#REF!+Kultuuriüritused!F67</f>
        <v>#REF!</v>
      </c>
      <c r="G67" s="56"/>
    </row>
    <row r="68" spans="1:7" x14ac:dyDescent="0.2">
      <c r="A68" s="16" t="s">
        <v>43</v>
      </c>
      <c r="B68" s="17" t="s">
        <v>44</v>
      </c>
      <c r="C68" s="103" t="e">
        <f>#REF!+#REF!+#REF!+#REF!+#REF!+#REF!+#REF!+#REF!+#REF!+Kultuuriüritused!C68</f>
        <v>#REF!</v>
      </c>
      <c r="D68" s="103" t="e">
        <f>#REF!+#REF!+#REF!+#REF!+#REF!+#REF!+#REF!+#REF!+#REF!+Kultuuriüritused!D68</f>
        <v>#REF!</v>
      </c>
      <c r="E68" s="103" t="e">
        <f>#REF!+#REF!+#REF!+#REF!+#REF!+#REF!+#REF!+#REF!+#REF!+Kultuuriüritused!E68</f>
        <v>#REF!</v>
      </c>
      <c r="F68" s="103">
        <v>0</v>
      </c>
      <c r="G68" s="56"/>
    </row>
    <row r="69" spans="1:7" x14ac:dyDescent="0.2">
      <c r="A69" s="16" t="s">
        <v>45</v>
      </c>
      <c r="B69" s="17" t="s">
        <v>46</v>
      </c>
      <c r="C69" s="103" t="e">
        <f>#REF!+#REF!+#REF!+#REF!+#REF!+#REF!+#REF!+#REF!+#REF!+Kultuuriüritused!C69</f>
        <v>#REF!</v>
      </c>
      <c r="D69" s="103" t="e">
        <f>#REF!+#REF!+#REF!+#REF!+#REF!+#REF!+#REF!+#REF!+#REF!+Kultuuriüritused!D69</f>
        <v>#REF!</v>
      </c>
      <c r="E69" s="103" t="e">
        <f>#REF!+#REF!+#REF!+#REF!+#REF!+#REF!+#REF!+#REF!+#REF!+Kultuuriüritused!E69</f>
        <v>#REF!</v>
      </c>
      <c r="F69" s="103" t="e">
        <f>#REF!+#REF!+#REF!+#REF!+#REF!+#REF!+#REF!+#REF!+#REF!+Kultuuriüritused!F69</f>
        <v>#REF!</v>
      </c>
      <c r="G69" s="56"/>
    </row>
    <row r="70" spans="1:7" x14ac:dyDescent="0.2">
      <c r="A70" s="16" t="s">
        <v>47</v>
      </c>
      <c r="B70" s="17" t="s">
        <v>48</v>
      </c>
      <c r="C70" s="103" t="e">
        <f>#REF!+#REF!+#REF!+#REF!+#REF!+#REF!+#REF!+#REF!+#REF!+Kultuuriüritused!C70</f>
        <v>#REF!</v>
      </c>
      <c r="D70" s="103" t="e">
        <f>#REF!+#REF!+#REF!+#REF!+#REF!+#REF!+#REF!+#REF!+#REF!+Kultuuriüritused!D70</f>
        <v>#REF!</v>
      </c>
      <c r="E70" s="103" t="e">
        <f>#REF!+#REF!+#REF!+#REF!+#REF!+#REF!+#REF!+#REF!+#REF!+Kultuuriüritused!E70</f>
        <v>#REF!</v>
      </c>
      <c r="F70" s="103" t="e">
        <f>#REF!+#REF!+#REF!+#REF!+#REF!+#REF!+#REF!+#REF!+#REF!+Kultuuriüritused!F70</f>
        <v>#REF!</v>
      </c>
      <c r="G70" s="56"/>
    </row>
    <row r="71" spans="1:7" x14ac:dyDescent="0.2">
      <c r="A71" s="11" t="s">
        <v>49</v>
      </c>
      <c r="B71" s="13" t="s">
        <v>50</v>
      </c>
      <c r="C71" s="102" t="e">
        <f>#REF!+#REF!+#REF!+#REF!+#REF!+#REF!+#REF!+#REF!+#REF!+Kultuuriüritused!C71</f>
        <v>#REF!</v>
      </c>
      <c r="D71" s="102" t="e">
        <f>#REF!+#REF!+#REF!+#REF!+#REF!+#REF!+#REF!+#REF!+#REF!+Kultuuriüritused!D71</f>
        <v>#REF!</v>
      </c>
      <c r="E71" s="102" t="e">
        <f>#REF!+#REF!+#REF!+#REF!+#REF!+#REF!+#REF!+#REF!+#REF!+Kultuuriüritused!E71</f>
        <v>#REF!</v>
      </c>
      <c r="F71" s="102" t="e">
        <f>#REF!+#REF!+#REF!+#REF!+#REF!+#REF!+#REF!+#REF!+#REF!+Kultuuriüritused!F71</f>
        <v>#REF!</v>
      </c>
      <c r="G71" s="20"/>
    </row>
    <row r="72" spans="1:7" x14ac:dyDescent="0.2">
      <c r="A72" s="16" t="s">
        <v>51</v>
      </c>
      <c r="B72" s="17" t="s">
        <v>52</v>
      </c>
      <c r="C72" s="103" t="e">
        <f>#REF!+#REF!+#REF!+#REF!+#REF!+#REF!+#REF!+#REF!+#REF!+Kultuuriüritused!C72</f>
        <v>#REF!</v>
      </c>
      <c r="D72" s="103" t="e">
        <f>#REF!+#REF!+#REF!+#REF!+#REF!+#REF!+#REF!+#REF!+#REF!+Kultuuriüritused!D72</f>
        <v>#REF!</v>
      </c>
      <c r="E72" s="103" t="e">
        <f>#REF!+#REF!+#REF!+#REF!+#REF!+#REF!+#REF!+#REF!+#REF!+Kultuuriüritused!E72</f>
        <v>#REF!</v>
      </c>
      <c r="F72" s="103" t="e">
        <f>#REF!+#REF!+#REF!+#REF!+#REF!+#REF!+#REF!+#REF!+#REF!+Kultuuriüritused!F72</f>
        <v>#REF!</v>
      </c>
      <c r="G72" s="51"/>
    </row>
    <row r="73" spans="1:7" x14ac:dyDescent="0.2">
      <c r="A73" s="16" t="s">
        <v>53</v>
      </c>
      <c r="B73" s="17" t="s">
        <v>54</v>
      </c>
      <c r="C73" s="103" t="e">
        <f>#REF!+#REF!+#REF!+#REF!+#REF!+#REF!+#REF!+#REF!+#REF!+Kultuuriüritused!C73</f>
        <v>#REF!</v>
      </c>
      <c r="D73" s="103" t="e">
        <f>#REF!+#REF!+#REF!+#REF!+#REF!+#REF!+#REF!+#REF!+#REF!+Kultuuriüritused!D73</f>
        <v>#REF!</v>
      </c>
      <c r="E73" s="103" t="e">
        <f>#REF!+#REF!+#REF!+#REF!+#REF!+#REF!+#REF!+#REF!+#REF!+Kultuuriüritused!E73</f>
        <v>#REF!</v>
      </c>
      <c r="F73" s="103" t="e">
        <f>#REF!+#REF!+#REF!+#REF!+#REF!+#REF!+#REF!+#REF!+#REF!+Kultuuriüritused!F73</f>
        <v>#REF!</v>
      </c>
      <c r="G73" s="51"/>
    </row>
    <row r="74" spans="1:7" x14ac:dyDescent="0.2">
      <c r="A74" s="16" t="s">
        <v>70</v>
      </c>
      <c r="B74" s="17" t="s">
        <v>71</v>
      </c>
      <c r="C74" s="103" t="e">
        <f>#REF!+#REF!+#REF!+#REF!+#REF!+#REF!+#REF!+#REF!+#REF!+Kultuuriüritused!C74</f>
        <v>#REF!</v>
      </c>
      <c r="D74" s="103" t="e">
        <f>#REF!+#REF!+#REF!+#REF!+#REF!+#REF!+#REF!+#REF!+#REF!+Kultuuriüritused!D74</f>
        <v>#REF!</v>
      </c>
      <c r="E74" s="103" t="e">
        <f>#REF!+#REF!+#REF!+#REF!+#REF!+#REF!+#REF!+#REF!+#REF!+Kultuuriüritused!E74</f>
        <v>#REF!</v>
      </c>
      <c r="F74" s="103" t="e">
        <f>#REF!+#REF!+#REF!+#REF!+#REF!+#REF!+#REF!+#REF!+#REF!+Kultuuriüritused!F74</f>
        <v>#REF!</v>
      </c>
      <c r="G74" s="51"/>
    </row>
    <row r="75" spans="1:7" x14ac:dyDescent="0.2">
      <c r="A75" s="16" t="s">
        <v>72</v>
      </c>
      <c r="B75" s="17" t="s">
        <v>73</v>
      </c>
      <c r="C75" s="103" t="e">
        <f>#REF!+#REF!+#REF!+#REF!+#REF!+#REF!+#REF!+#REF!+#REF!+Kultuuriüritused!C75</f>
        <v>#REF!</v>
      </c>
      <c r="D75" s="103" t="e">
        <f>#REF!+#REF!+#REF!+#REF!+#REF!+#REF!+#REF!+#REF!+#REF!+Kultuuriüritused!D75</f>
        <v>#REF!</v>
      </c>
      <c r="E75" s="103" t="e">
        <f>#REF!+#REF!+#REF!+#REF!+#REF!+#REF!+#REF!+#REF!+#REF!+Kultuuriüritused!E75</f>
        <v>#REF!</v>
      </c>
      <c r="F75" s="103" t="e">
        <f>#REF!+#REF!+#REF!+#REF!+#REF!+#REF!+#REF!+#REF!+#REF!+Kultuuriüritused!F75</f>
        <v>#REF!</v>
      </c>
      <c r="G75" s="51"/>
    </row>
    <row r="76" spans="1:7" x14ac:dyDescent="0.2">
      <c r="A76" s="16" t="s">
        <v>74</v>
      </c>
      <c r="B76" s="17" t="s">
        <v>75</v>
      </c>
      <c r="C76" s="103" t="e">
        <f>#REF!+#REF!+#REF!+#REF!+#REF!+#REF!+#REF!+#REF!+#REF!+Kultuuriüritused!C76</f>
        <v>#REF!</v>
      </c>
      <c r="D76" s="103" t="e">
        <f>#REF!+#REF!+#REF!+#REF!+#REF!+#REF!+#REF!+#REF!+#REF!+Kultuuriüritused!D76</f>
        <v>#REF!</v>
      </c>
      <c r="E76" s="103" t="e">
        <f>#REF!+#REF!+#REF!+#REF!+#REF!+#REF!+#REF!+#REF!+#REF!+Kultuuriüritused!E76</f>
        <v>#REF!</v>
      </c>
      <c r="F76" s="103" t="e">
        <f>#REF!+#REF!+#REF!+#REF!+#REF!+#REF!+#REF!+#REF!+#REF!+Kultuuriüritused!F76</f>
        <v>#REF!</v>
      </c>
      <c r="G76" s="51"/>
    </row>
    <row r="77" spans="1:7" x14ac:dyDescent="0.2">
      <c r="A77" s="16" t="s">
        <v>76</v>
      </c>
      <c r="B77" s="17" t="s">
        <v>77</v>
      </c>
      <c r="C77" s="103" t="e">
        <f>#REF!+#REF!+#REF!+#REF!+#REF!+#REF!+#REF!+#REF!+#REF!+Kultuuriüritused!C77</f>
        <v>#REF!</v>
      </c>
      <c r="D77" s="103" t="e">
        <f>#REF!+#REF!+#REF!+#REF!+#REF!+#REF!+#REF!+#REF!+#REF!+Kultuuriüritused!D77</f>
        <v>#REF!</v>
      </c>
      <c r="E77" s="103" t="e">
        <f>#REF!+#REF!+#REF!+#REF!+#REF!+#REF!+#REF!+#REF!+#REF!+Kultuuriüritused!E77</f>
        <v>#REF!</v>
      </c>
      <c r="F77" s="103" t="e">
        <f>#REF!+#REF!+#REF!+#REF!+#REF!+#REF!+#REF!+#REF!+#REF!+Kultuuriüritused!F77</f>
        <v>#REF!</v>
      </c>
      <c r="G77" s="51"/>
    </row>
    <row r="78" spans="1:7" hidden="1" x14ac:dyDescent="0.2">
      <c r="A78" s="11" t="s">
        <v>78</v>
      </c>
      <c r="B78" s="24" t="s">
        <v>79</v>
      </c>
      <c r="C78" s="102" t="e">
        <f>#REF!+#REF!+#REF!+#REF!+#REF!+#REF!+#REF!+#REF!+#REF!+Kultuuriüritused!C78</f>
        <v>#REF!</v>
      </c>
      <c r="D78" s="102" t="e">
        <f>#REF!+#REF!+#REF!+#REF!+#REF!+#REF!+#REF!+#REF!+#REF!+Kultuuriüritused!D78</f>
        <v>#REF!</v>
      </c>
      <c r="E78" s="102" t="e">
        <f>#REF!+#REF!+#REF!+#REF!+#REF!+#REF!+#REF!+#REF!+#REF!+Kultuuriüritused!E78</f>
        <v>#REF!</v>
      </c>
      <c r="F78" s="58"/>
      <c r="G78" s="58"/>
    </row>
    <row r="79" spans="1:7" hidden="1" x14ac:dyDescent="0.2">
      <c r="A79" s="11" t="s">
        <v>80</v>
      </c>
      <c r="B79" s="12" t="s">
        <v>81</v>
      </c>
      <c r="C79" s="102" t="e">
        <f>#REF!+#REF!+#REF!+#REF!+#REF!+#REF!+#REF!+#REF!+#REF!+Kultuuriüritused!C79</f>
        <v>#REF!</v>
      </c>
      <c r="D79" s="102" t="e">
        <f>#REF!+#REF!+#REF!+#REF!+#REF!+#REF!+#REF!+#REF!+#REF!+Kultuuriüritused!D79</f>
        <v>#REF!</v>
      </c>
      <c r="E79" s="102" t="e">
        <f>#REF!+#REF!+#REF!+#REF!+#REF!+#REF!+#REF!+#REF!+#REF!+Kultuuriüritused!E79</f>
        <v>#REF!</v>
      </c>
      <c r="F79" s="57"/>
      <c r="G79" s="57"/>
    </row>
    <row r="80" spans="1:7" x14ac:dyDescent="0.2">
      <c r="A80" s="11" t="s">
        <v>82</v>
      </c>
      <c r="B80" s="12" t="s">
        <v>83</v>
      </c>
      <c r="C80" s="102" t="e">
        <f>#REF!+#REF!+#REF!+#REF!+#REF!+#REF!+#REF!+#REF!+#REF!+Kultuuriüritused!C80</f>
        <v>#REF!</v>
      </c>
      <c r="D80" s="102" t="e">
        <f>#REF!+#REF!+#REF!+#REF!+#REF!+#REF!+#REF!+#REF!+#REF!+Kultuuriüritused!D80</f>
        <v>#REF!</v>
      </c>
      <c r="E80" s="102" t="e">
        <f>#REF!+#REF!+#REF!+#REF!+#REF!+#REF!+#REF!+#REF!+#REF!+Kultuuriüritused!E80</f>
        <v>#REF!</v>
      </c>
      <c r="F80" s="102" t="e">
        <f>#REF!+#REF!+#REF!+#REF!+#REF!+#REF!+#REF!+#REF!+#REF!+Kultuuriüritused!F80</f>
        <v>#REF!</v>
      </c>
      <c r="G80" s="20"/>
    </row>
    <row r="81" spans="1:7" x14ac:dyDescent="0.2">
      <c r="A81" s="16" t="s">
        <v>84</v>
      </c>
      <c r="B81" s="17" t="s">
        <v>85</v>
      </c>
      <c r="C81" s="103" t="e">
        <f>#REF!+#REF!+#REF!+#REF!+#REF!+#REF!+#REF!+#REF!+#REF!+Kultuuriüritused!C81</f>
        <v>#REF!</v>
      </c>
      <c r="D81" s="103" t="e">
        <f>#REF!+#REF!+#REF!+#REF!+#REF!+#REF!+#REF!+#REF!+#REF!+Kultuuriüritused!D81</f>
        <v>#REF!</v>
      </c>
      <c r="E81" s="103" t="e">
        <f>#REF!+#REF!+#REF!+#REF!+#REF!+#REF!+#REF!+#REF!+#REF!+Kultuuriüritused!E81</f>
        <v>#REF!</v>
      </c>
      <c r="F81" s="103" t="e">
        <f>#REF!+#REF!+#REF!+#REF!+#REF!+#REF!+#REF!+#REF!+#REF!+Kultuuriüritused!F81</f>
        <v>#REF!</v>
      </c>
      <c r="G81" s="56"/>
    </row>
    <row r="82" spans="1:7" x14ac:dyDescent="0.2">
      <c r="A82" s="16" t="s">
        <v>86</v>
      </c>
      <c r="B82" s="17" t="s">
        <v>87</v>
      </c>
      <c r="C82" s="103" t="e">
        <f>#REF!+#REF!+#REF!+#REF!+#REF!+#REF!+#REF!+#REF!+#REF!+Kultuuriüritused!C82</f>
        <v>#REF!</v>
      </c>
      <c r="D82" s="103" t="e">
        <f>#REF!+#REF!+#REF!+#REF!+#REF!+#REF!+#REF!+#REF!+#REF!+Kultuuriüritused!D82</f>
        <v>#REF!</v>
      </c>
      <c r="E82" s="103" t="e">
        <f>#REF!+#REF!+#REF!+#REF!+#REF!+#REF!+#REF!+#REF!+#REF!+Kultuuriüritused!E82</f>
        <v>#REF!</v>
      </c>
      <c r="F82" s="103" t="e">
        <f>#REF!+#REF!+#REF!+#REF!+#REF!+#REF!+#REF!+#REF!+#REF!+Kultuuriüritused!F82</f>
        <v>#REF!</v>
      </c>
      <c r="G82" s="56"/>
    </row>
    <row r="83" spans="1:7" x14ac:dyDescent="0.2">
      <c r="A83" s="16" t="s">
        <v>88</v>
      </c>
      <c r="B83" s="17" t="s">
        <v>89</v>
      </c>
      <c r="C83" s="103" t="e">
        <f>#REF!+#REF!+#REF!+#REF!+#REF!+#REF!+#REF!+#REF!+#REF!+Kultuuriüritused!C83</f>
        <v>#REF!</v>
      </c>
      <c r="D83" s="103" t="e">
        <f>#REF!+#REF!+#REF!+#REF!+#REF!+#REF!+#REF!+#REF!+#REF!+Kultuuriüritused!D83</f>
        <v>#REF!</v>
      </c>
      <c r="E83" s="103" t="e">
        <f>#REF!+#REF!+#REF!+#REF!+#REF!+#REF!+#REF!+#REF!+#REF!+Kultuuriüritused!E83</f>
        <v>#REF!</v>
      </c>
      <c r="F83" s="103" t="e">
        <f>#REF!+#REF!+#REF!+#REF!+#REF!+#REF!+#REF!+#REF!+#REF!+Kultuuriüritused!F83</f>
        <v>#REF!</v>
      </c>
      <c r="G83" s="56"/>
    </row>
    <row r="84" spans="1:7" x14ac:dyDescent="0.2">
      <c r="A84" s="11" t="s">
        <v>90</v>
      </c>
      <c r="B84" s="12" t="s">
        <v>91</v>
      </c>
      <c r="C84" s="102" t="e">
        <f>#REF!+#REF!+#REF!+#REF!+#REF!+#REF!+#REF!+#REF!+#REF!+Kultuuriüritused!C84</f>
        <v>#REF!</v>
      </c>
      <c r="D84" s="102" t="e">
        <f>#REF!+#REF!+#REF!+#REF!+#REF!+#REF!+#REF!+#REF!+#REF!+Kultuuriüritused!D84</f>
        <v>#REF!</v>
      </c>
      <c r="E84" s="102" t="e">
        <f>#REF!+#REF!+#REF!+#REF!+#REF!+#REF!+#REF!+#REF!+#REF!+Kultuuriüritused!E84</f>
        <v>#REF!</v>
      </c>
      <c r="F84" s="102" t="e">
        <f>#REF!+#REF!+#REF!+#REF!+#REF!+#REF!+#REF!+#REF!+#REF!+Kultuuriüritused!F84</f>
        <v>#REF!</v>
      </c>
      <c r="G84" s="57"/>
    </row>
    <row r="85" spans="1:7" x14ac:dyDescent="0.2">
      <c r="A85" s="11" t="s">
        <v>92</v>
      </c>
      <c r="B85" s="12" t="s">
        <v>93</v>
      </c>
      <c r="C85" s="102" t="e">
        <f>#REF!+#REF!+#REF!+#REF!+#REF!+#REF!+#REF!+#REF!+#REF!+Kultuuriüritused!C85</f>
        <v>#REF!</v>
      </c>
      <c r="D85" s="102" t="e">
        <f>#REF!+#REF!+#REF!+#REF!+#REF!+#REF!+#REF!+#REF!+#REF!+Kultuuriüritused!D85</f>
        <v>#REF!</v>
      </c>
      <c r="E85" s="102" t="e">
        <f>#REF!+#REF!+#REF!+#REF!+#REF!+#REF!+#REF!+#REF!+#REF!+Kultuuriüritused!E85</f>
        <v>#REF!</v>
      </c>
      <c r="F85" s="102" t="e">
        <f>#REF!+#REF!+#REF!+#REF!+#REF!+#REF!+#REF!+#REF!+#REF!+Kultuuriüritused!F85</f>
        <v>#REF!</v>
      </c>
      <c r="G85" s="20"/>
    </row>
    <row r="86" spans="1:7" x14ac:dyDescent="0.2">
      <c r="A86" s="16" t="s">
        <v>94</v>
      </c>
      <c r="B86" s="17" t="s">
        <v>95</v>
      </c>
      <c r="C86" s="103" t="e">
        <f>#REF!+#REF!+#REF!+#REF!+#REF!+#REF!+#REF!+#REF!+#REF!+Kultuuriüritused!C86</f>
        <v>#REF!</v>
      </c>
      <c r="D86" s="103" t="e">
        <f>#REF!+#REF!+#REF!+#REF!+#REF!+#REF!+#REF!+#REF!+#REF!+Kultuuriüritused!D86</f>
        <v>#REF!</v>
      </c>
      <c r="E86" s="103" t="e">
        <f>#REF!+#REF!+#REF!+#REF!+#REF!+#REF!+#REF!+#REF!+#REF!+Kultuuriüritused!E86</f>
        <v>#REF!</v>
      </c>
      <c r="F86" s="103" t="e">
        <f>#REF!+#REF!+#REF!+#REF!+#REF!+#REF!+#REF!+#REF!+#REF!+Kultuuriüritused!F86</f>
        <v>#REF!</v>
      </c>
      <c r="G86" s="56"/>
    </row>
    <row r="87" spans="1:7" x14ac:dyDescent="0.2">
      <c r="A87" s="16" t="s">
        <v>96</v>
      </c>
      <c r="B87" s="17" t="s">
        <v>97</v>
      </c>
      <c r="C87" s="103" t="e">
        <f>#REF!+#REF!+#REF!+#REF!+#REF!+#REF!+#REF!+#REF!+#REF!+Kultuuriüritused!C87</f>
        <v>#REF!</v>
      </c>
      <c r="D87" s="103" t="e">
        <f>#REF!+#REF!+#REF!+#REF!+#REF!+#REF!+#REF!+#REF!+#REF!+Kultuuriüritused!D87</f>
        <v>#REF!</v>
      </c>
      <c r="E87" s="103" t="e">
        <f>#REF!+#REF!+#REF!+#REF!+#REF!+#REF!+#REF!+#REF!+#REF!+Kultuuriüritused!E87</f>
        <v>#REF!</v>
      </c>
      <c r="F87" s="103" t="e">
        <f>#REF!+#REF!+#REF!+#REF!+#REF!+#REF!+#REF!+#REF!+#REF!+Kultuuriüritused!F87</f>
        <v>#REF!</v>
      </c>
      <c r="G87" s="56"/>
    </row>
    <row r="88" spans="1:7" x14ac:dyDescent="0.2">
      <c r="A88" s="16" t="s">
        <v>98</v>
      </c>
      <c r="B88" s="17" t="s">
        <v>99</v>
      </c>
      <c r="C88" s="103" t="e">
        <f>#REF!+#REF!+#REF!+#REF!+#REF!+#REF!+#REF!+#REF!+#REF!+Kultuuriüritused!C88</f>
        <v>#REF!</v>
      </c>
      <c r="D88" s="103" t="e">
        <f>#REF!+#REF!+#REF!+#REF!+#REF!+#REF!+#REF!+#REF!+#REF!+Kultuuriüritused!D88</f>
        <v>#REF!</v>
      </c>
      <c r="E88" s="103" t="e">
        <f>#REF!+#REF!+#REF!+#REF!+#REF!+#REF!+#REF!+#REF!+#REF!+Kultuuriüritused!E88</f>
        <v>#REF!</v>
      </c>
      <c r="F88" s="103" t="e">
        <f>#REF!+#REF!+#REF!+#REF!+#REF!+#REF!+#REF!+#REF!+#REF!+Kultuuriüritused!F88</f>
        <v>#REF!</v>
      </c>
      <c r="G88" s="56"/>
    </row>
    <row r="89" spans="1:7" x14ac:dyDescent="0.2">
      <c r="A89" s="16" t="s">
        <v>100</v>
      </c>
      <c r="B89" s="17" t="s">
        <v>101</v>
      </c>
      <c r="C89" s="103" t="e">
        <f>#REF!+#REF!+#REF!+#REF!+#REF!+#REF!+#REF!+#REF!+#REF!+Kultuuriüritused!C89</f>
        <v>#REF!</v>
      </c>
      <c r="D89" s="103" t="e">
        <f>#REF!+#REF!+#REF!+#REF!+#REF!+#REF!+#REF!+#REF!+#REF!+Kultuuriüritused!D89</f>
        <v>#REF!</v>
      </c>
      <c r="E89" s="103" t="e">
        <f>#REF!+#REF!+#REF!+#REF!+#REF!+#REF!+#REF!+#REF!+#REF!+Kultuuriüritused!E89</f>
        <v>#REF!</v>
      </c>
      <c r="F89" s="103" t="e">
        <f>#REF!+#REF!+#REF!+#REF!+#REF!+#REF!+#REF!+#REF!+#REF!+Kultuuriüritused!F89</f>
        <v>#REF!</v>
      </c>
      <c r="G89" s="56"/>
    </row>
    <row r="90" spans="1:7" x14ac:dyDescent="0.2">
      <c r="A90" s="16" t="s">
        <v>102</v>
      </c>
      <c r="B90" s="17" t="s">
        <v>103</v>
      </c>
      <c r="C90" s="103" t="e">
        <f>#REF!+#REF!+#REF!+#REF!+#REF!+#REF!+#REF!+#REF!+#REF!+Kultuuriüritused!C90</f>
        <v>#REF!</v>
      </c>
      <c r="D90" s="103" t="e">
        <f>#REF!+#REF!+#REF!+#REF!+#REF!+#REF!+#REF!+#REF!+#REF!+Kultuuriüritused!D90</f>
        <v>#REF!</v>
      </c>
      <c r="E90" s="103" t="e">
        <f>#REF!+#REF!+#REF!+#REF!+#REF!+#REF!+#REF!+#REF!+#REF!+Kultuuriüritused!E90</f>
        <v>#REF!</v>
      </c>
      <c r="F90" s="103" t="e">
        <f>#REF!+#REF!+#REF!+#REF!+#REF!+#REF!+#REF!+#REF!+#REF!+Kultuuriüritused!F90</f>
        <v>#REF!</v>
      </c>
      <c r="G90" s="56"/>
    </row>
    <row r="91" spans="1:7" x14ac:dyDescent="0.2">
      <c r="A91" s="11" t="s">
        <v>104</v>
      </c>
      <c r="B91" s="12" t="s">
        <v>105</v>
      </c>
      <c r="C91" s="102" t="e">
        <f>#REF!+#REF!+#REF!+#REF!+#REF!+#REF!+#REF!+#REF!+#REF!+Kultuuriüritused!C91</f>
        <v>#REF!</v>
      </c>
      <c r="D91" s="102" t="e">
        <f>#REF!+#REF!+#REF!+#REF!+#REF!+#REF!+#REF!+#REF!+#REF!+Kultuuriüritused!D91</f>
        <v>#REF!</v>
      </c>
      <c r="E91" s="102" t="e">
        <f>#REF!+#REF!+#REF!+#REF!+#REF!+#REF!+#REF!+#REF!+#REF!+Kultuuriüritused!E91</f>
        <v>#REF!</v>
      </c>
      <c r="F91" s="102" t="e">
        <f>#REF!+#REF!+#REF!+#REF!+#REF!+#REF!+#REF!+#REF!+#REF!+Kultuuriüritused!F91</f>
        <v>#REF!</v>
      </c>
      <c r="G91" s="57"/>
    </row>
    <row r="92" spans="1:7" hidden="1" x14ac:dyDescent="0.2">
      <c r="A92" s="11" t="s">
        <v>106</v>
      </c>
      <c r="B92" s="12" t="s">
        <v>107</v>
      </c>
      <c r="C92" s="102" t="e">
        <f>#REF!+#REF!+#REF!+#REF!+#REF!+#REF!+#REF!+#REF!+#REF!+Kultuuriüritused!C92</f>
        <v>#REF!</v>
      </c>
      <c r="D92" s="102" t="e">
        <f>#REF!+#REF!+#REF!+#REF!+#REF!+#REF!+#REF!+#REF!+#REF!+Kultuuriüritused!D92</f>
        <v>#REF!</v>
      </c>
      <c r="E92" s="102" t="e">
        <f>#REF!+#REF!+#REF!+#REF!+#REF!+#REF!+#REF!+#REF!+#REF!+Kultuuriüritused!E92</f>
        <v>#REF!</v>
      </c>
      <c r="F92" s="57"/>
      <c r="G92" s="57"/>
    </row>
    <row r="93" spans="1:7" hidden="1" x14ac:dyDescent="0.2">
      <c r="A93" s="11" t="s">
        <v>108</v>
      </c>
      <c r="B93" s="12" t="s">
        <v>109</v>
      </c>
      <c r="C93" s="102" t="e">
        <f>#REF!+#REF!+#REF!+#REF!+#REF!+#REF!+#REF!+#REF!+#REF!+Kultuuriüritused!C93</f>
        <v>#REF!</v>
      </c>
      <c r="D93" s="102" t="e">
        <f>#REF!+#REF!+#REF!+#REF!+#REF!+#REF!+#REF!+#REF!+#REF!+Kultuuriüritused!D93</f>
        <v>#REF!</v>
      </c>
      <c r="E93" s="102" t="e">
        <f>#REF!+#REF!+#REF!+#REF!+#REF!+#REF!+#REF!+#REF!+#REF!+Kultuuriüritused!E93</f>
        <v>#REF!</v>
      </c>
      <c r="F93" s="57"/>
      <c r="G93" s="57"/>
    </row>
    <row r="94" spans="1:7" x14ac:dyDescent="0.2">
      <c r="A94" s="11" t="s">
        <v>110</v>
      </c>
      <c r="B94" s="12" t="s">
        <v>111</v>
      </c>
      <c r="C94" s="102" t="e">
        <f>#REF!+#REF!+#REF!+#REF!+#REF!+#REF!+#REF!+#REF!+#REF!+Kultuuriüritused!C94</f>
        <v>#REF!</v>
      </c>
      <c r="D94" s="102" t="e">
        <f>#REF!+#REF!+#REF!+#REF!+#REF!+#REF!+#REF!+#REF!+#REF!+Kultuuriüritused!D94</f>
        <v>#REF!</v>
      </c>
      <c r="E94" s="102" t="e">
        <f>#REF!+#REF!+#REF!+#REF!+#REF!+#REF!+#REF!+#REF!+#REF!+Kultuuriüritused!E94</f>
        <v>#REF!</v>
      </c>
      <c r="F94" s="102" t="e">
        <f>#REF!+#REF!+#REF!+#REF!+#REF!+#REF!+#REF!+#REF!+#REF!+Kultuuriüritused!F94</f>
        <v>#REF!</v>
      </c>
      <c r="G94" s="57"/>
    </row>
    <row r="95" spans="1:7" x14ac:dyDescent="0.2">
      <c r="A95" s="45" t="s">
        <v>188</v>
      </c>
      <c r="B95" s="44" t="s">
        <v>187</v>
      </c>
      <c r="C95" s="49" t="e">
        <f>#REF!+#REF!+#REF!+#REF!+#REF!+#REF!+#REF!+#REF!+#REF!+Kultuuriüritused!C95</f>
        <v>#REF!</v>
      </c>
      <c r="D95" s="49" t="e">
        <f>#REF!+#REF!+#REF!+#REF!+#REF!+#REF!+#REF!+#REF!+#REF!+Kultuuriüritused!D95</f>
        <v>#REF!</v>
      </c>
      <c r="E95" s="49" t="e">
        <f>#REF!+#REF!+#REF!+#REF!+#REF!+#REF!+#REF!+#REF!+#REF!+Kultuuriüritused!E95</f>
        <v>#REF!</v>
      </c>
      <c r="F95" s="49" t="e">
        <f>#REF!+#REF!+#REF!+#REF!+#REF!+#REF!+#REF!+#REF!+#REF!+Kultuuriüritused!F95</f>
        <v>#REF!</v>
      </c>
      <c r="G95" s="49"/>
    </row>
    <row r="96" spans="1:7" x14ac:dyDescent="0.2">
      <c r="A96" s="11" t="s">
        <v>112</v>
      </c>
      <c r="B96" s="12" t="s">
        <v>113</v>
      </c>
      <c r="C96" s="102" t="e">
        <f>#REF!+#REF!+#REF!+#REF!+#REF!+#REF!+#REF!+#REF!+#REF!+Kultuuriüritused!C96</f>
        <v>#REF!</v>
      </c>
      <c r="D96" s="102" t="e">
        <f>#REF!+#REF!+#REF!+#REF!+#REF!+#REF!+#REF!+#REF!+#REF!+Kultuuriüritused!D96</f>
        <v>#REF!</v>
      </c>
      <c r="E96" s="102" t="e">
        <f>#REF!+#REF!+#REF!+#REF!+#REF!+#REF!+#REF!+#REF!+#REF!+Kultuuriüritused!E96</f>
        <v>#REF!</v>
      </c>
      <c r="F96" s="102" t="e">
        <f>#REF!+#REF!+#REF!+#REF!+#REF!+#REF!+#REF!+#REF!+#REF!+Kultuuriüritused!F96</f>
        <v>#REF!</v>
      </c>
      <c r="G96" s="57"/>
    </row>
    <row r="97" spans="1:7" x14ac:dyDescent="0.2">
      <c r="A97" s="11" t="s">
        <v>114</v>
      </c>
      <c r="B97" s="12" t="s">
        <v>115</v>
      </c>
      <c r="C97" s="102" t="e">
        <f>#REF!+#REF!+#REF!+#REF!+#REF!+#REF!+#REF!+#REF!+#REF!+Kultuuriüritused!C97</f>
        <v>#REF!</v>
      </c>
      <c r="D97" s="102" t="e">
        <f>#REF!+#REF!+#REF!+#REF!+#REF!+#REF!+#REF!+#REF!+#REF!+Kultuuriüritused!D97</f>
        <v>#REF!</v>
      </c>
      <c r="E97" s="102" t="e">
        <f>#REF!+#REF!+#REF!+#REF!+#REF!+#REF!+#REF!+#REF!+#REF!+Kultuuriüritused!E97</f>
        <v>#REF!</v>
      </c>
      <c r="F97" s="102" t="e">
        <f>#REF!+#REF!+#REF!+#REF!+#REF!+#REF!+#REF!+#REF!+#REF!+Kultuuriüritused!F97</f>
        <v>#REF!</v>
      </c>
      <c r="G97" s="57"/>
    </row>
    <row r="98" spans="1:7" x14ac:dyDescent="0.2">
      <c r="A98" s="45" t="s">
        <v>180</v>
      </c>
      <c r="B98" s="46" t="s">
        <v>178</v>
      </c>
      <c r="C98" s="49" t="e">
        <f>#REF!+#REF!+#REF!+#REF!+#REF!+#REF!+#REF!+#REF!+#REF!+Kultuuriüritused!C98</f>
        <v>#REF!</v>
      </c>
      <c r="D98" s="49" t="e">
        <f>#REF!+#REF!+#REF!+#REF!+#REF!+#REF!+#REF!+#REF!+#REF!+Kultuuriüritused!D98</f>
        <v>#REF!</v>
      </c>
      <c r="E98" s="49" t="e">
        <f>#REF!+#REF!+#REF!+#REF!+#REF!+#REF!+#REF!+#REF!+#REF!+Kultuuriüritused!E98</f>
        <v>#REF!</v>
      </c>
      <c r="F98" s="49" t="e">
        <f>#REF!+#REF!+#REF!+#REF!+#REF!+#REF!+#REF!+#REF!+#REF!+Kultuuriüritused!F98</f>
        <v>#REF!</v>
      </c>
      <c r="G98" s="49"/>
    </row>
    <row r="99" spans="1:7" x14ac:dyDescent="0.2">
      <c r="A99" s="11" t="s">
        <v>116</v>
      </c>
      <c r="B99" s="12" t="s">
        <v>117</v>
      </c>
      <c r="C99" s="102" t="e">
        <f>#REF!+#REF!+#REF!+#REF!+#REF!+#REF!+#REF!+#REF!+#REF!+Kultuuriüritused!C99</f>
        <v>#REF!</v>
      </c>
      <c r="D99" s="102" t="e">
        <f>#REF!+#REF!+#REF!+#REF!+#REF!+#REF!+#REF!+#REF!+#REF!+Kultuuriüritused!D99</f>
        <v>#REF!</v>
      </c>
      <c r="E99" s="102" t="e">
        <f>#REF!+#REF!+#REF!+#REF!+#REF!+#REF!+#REF!+#REF!+#REF!+Kultuuriüritused!E99</f>
        <v>#REF!</v>
      </c>
      <c r="F99" s="102" t="e">
        <f>#REF!+#REF!+#REF!+#REF!+#REF!+#REF!+#REF!+#REF!+#REF!+Kultuuriüritused!F99</f>
        <v>#REF!</v>
      </c>
      <c r="G99" s="57"/>
    </row>
    <row r="100" spans="1:7" x14ac:dyDescent="0.2">
      <c r="A100" s="11" t="s">
        <v>118</v>
      </c>
      <c r="B100" s="13" t="s">
        <v>119</v>
      </c>
      <c r="C100" s="102" t="e">
        <f>#REF!+#REF!+#REF!+#REF!+#REF!+#REF!+#REF!+#REF!+#REF!+Kultuuriüritused!C100</f>
        <v>#REF!</v>
      </c>
      <c r="D100" s="102" t="e">
        <f>#REF!+#REF!+#REF!+#REF!+#REF!+#REF!+#REF!+#REF!+#REF!+Kultuuriüritused!D100</f>
        <v>#REF!</v>
      </c>
      <c r="E100" s="102" t="e">
        <f>#REF!+#REF!+#REF!+#REF!+#REF!+#REF!+#REF!+#REF!+#REF!+Kultuuriüritused!E100</f>
        <v>#REF!</v>
      </c>
      <c r="F100" s="102" t="e">
        <f>#REF!+#REF!+#REF!+#REF!+#REF!+#REF!+#REF!+#REF!+#REF!+Kultuuriüritused!F100</f>
        <v>#REF!</v>
      </c>
      <c r="G100" s="57"/>
    </row>
    <row r="101" spans="1:7" x14ac:dyDescent="0.2">
      <c r="A101" s="11" t="s">
        <v>120</v>
      </c>
      <c r="B101" s="13" t="s">
        <v>124</v>
      </c>
      <c r="C101" s="102" t="e">
        <f>#REF!+#REF!+#REF!+#REF!+#REF!+#REF!+#REF!+#REF!+#REF!+Kultuuriüritused!C101</f>
        <v>#REF!</v>
      </c>
      <c r="D101" s="102" t="e">
        <f>#REF!+#REF!+#REF!+#REF!+#REF!+#REF!+#REF!+#REF!+#REF!+Kultuuriüritused!D101</f>
        <v>#REF!</v>
      </c>
      <c r="E101" s="102" t="e">
        <f>#REF!+#REF!+#REF!+#REF!+#REF!+#REF!+#REF!+#REF!+#REF!+Kultuuriüritused!E101</f>
        <v>#REF!</v>
      </c>
      <c r="F101" s="102" t="e">
        <f>#REF!+#REF!+#REF!+#REF!+#REF!+#REF!+#REF!+#REF!+#REF!+Kultuuriüritused!F101</f>
        <v>#REF!</v>
      </c>
      <c r="G101" s="57"/>
    </row>
    <row r="102" spans="1:7" x14ac:dyDescent="0.2">
      <c r="A102" s="26"/>
      <c r="B102" s="44" t="s">
        <v>181</v>
      </c>
      <c r="C102" s="49" t="e">
        <f>#REF!+#REF!+#REF!+#REF!+#REF!+#REF!+#REF!+#REF!+#REF!+Kultuuriüritused!C102</f>
        <v>#REF!</v>
      </c>
      <c r="D102" s="49" t="e">
        <f>#REF!+#REF!+#REF!+#REF!+#REF!+#REF!+#REF!+#REF!+#REF!+Kultuuriüritused!D102</f>
        <v>#REF!</v>
      </c>
      <c r="E102" s="49" t="e">
        <f>#REF!+#REF!+#REF!+#REF!+#REF!+#REF!+#REF!+#REF!+#REF!+Kultuuriüritused!E102</f>
        <v>#REF!</v>
      </c>
      <c r="F102" s="49" t="e">
        <f>#REF!+#REF!+#REF!+#REF!+#REF!+#REF!+#REF!+#REF!+#REF!+Kultuuriüritused!F102</f>
        <v>#REF!</v>
      </c>
      <c r="G102" s="49"/>
    </row>
    <row r="103" spans="1:7" x14ac:dyDescent="0.2">
      <c r="A103" s="11" t="s">
        <v>125</v>
      </c>
      <c r="B103" s="12" t="s">
        <v>126</v>
      </c>
      <c r="C103" s="102" t="e">
        <f>#REF!+#REF!+#REF!+#REF!+#REF!+#REF!+#REF!+#REF!+#REF!+Kultuuriüritused!C103</f>
        <v>#REF!</v>
      </c>
      <c r="D103" s="102" t="e">
        <f>#REF!+#REF!+#REF!+#REF!+#REF!+#REF!+#REF!+#REF!+#REF!+Kultuuriüritused!D103</f>
        <v>#REF!</v>
      </c>
      <c r="E103" s="102" t="e">
        <f>#REF!+#REF!+#REF!+#REF!+#REF!+#REF!+#REF!+#REF!+#REF!+Kultuuriüritused!E103</f>
        <v>#REF!</v>
      </c>
      <c r="F103" s="102" t="e">
        <f>#REF!+#REF!+#REF!+#REF!+#REF!+#REF!+#REF!+#REF!+#REF!+Kultuuriüritused!F103</f>
        <v>#REF!</v>
      </c>
      <c r="G103" s="57"/>
    </row>
    <row r="104" spans="1:7" x14ac:dyDescent="0.2">
      <c r="A104" s="8"/>
      <c r="B104" s="8"/>
      <c r="C104" s="102" t="e">
        <f>#REF!+#REF!+#REF!+#REF!+#REF!+#REF!+#REF!+#REF!+#REF!+Kultuuriüritused!C104</f>
        <v>#REF!</v>
      </c>
      <c r="D104" s="102" t="e">
        <f>#REF!+#REF!+#REF!+#REF!+#REF!+#REF!+#REF!+#REF!+#REF!+Kultuuriüritused!D104</f>
        <v>#REF!</v>
      </c>
      <c r="E104" s="102" t="e">
        <f>#REF!+#REF!+#REF!+#REF!+#REF!+#REF!+#REF!+#REF!+#REF!+Kultuuriüritused!E104</f>
        <v>#REF!</v>
      </c>
      <c r="F104" s="57"/>
      <c r="G104" s="57"/>
    </row>
    <row r="105" spans="1:7" x14ac:dyDescent="0.2">
      <c r="A105" s="29"/>
      <c r="B105" s="30" t="s">
        <v>127</v>
      </c>
      <c r="C105" s="104" t="e">
        <f>#REF!+#REF!+#REF!+#REF!+#REF!+#REF!+#REF!+#REF!+#REF!+Kultuuriüritused!C105</f>
        <v>#REF!</v>
      </c>
      <c r="D105" s="104" t="e">
        <f>#REF!+#REF!+#REF!+#REF!+#REF!+#REF!+#REF!+#REF!+#REF!+Kultuuriüritused!D105</f>
        <v>#REF!</v>
      </c>
      <c r="E105" s="104" t="e">
        <f>#REF!+#REF!+#REF!+#REF!+#REF!+#REF!+#REF!+#REF!+#REF!+Kultuuriüritused!E105</f>
        <v>#REF!</v>
      </c>
      <c r="F105" s="104" t="e">
        <f>#REF!+#REF!+#REF!+#REF!+#REF!+#REF!+#REF!+#REF!+#REF!+Kultuuriüritused!F105</f>
        <v>#REF!</v>
      </c>
      <c r="G105" s="31"/>
    </row>
    <row r="106" spans="1:7" x14ac:dyDescent="0.2">
      <c r="A106" s="29"/>
      <c r="B106" s="30"/>
      <c r="C106" s="104"/>
      <c r="D106" s="104"/>
      <c r="E106" s="67" t="e">
        <f>+D105+F105</f>
        <v>#REF!</v>
      </c>
      <c r="F106" s="196" t="s">
        <v>254</v>
      </c>
      <c r="G106" s="118"/>
    </row>
    <row r="107" spans="1:7" x14ac:dyDescent="0.2">
      <c r="A107" s="29"/>
      <c r="B107" s="30"/>
      <c r="C107" s="104"/>
      <c r="D107" s="104"/>
      <c r="E107" s="67" t="e">
        <f>-E106+E105</f>
        <v>#REF!</v>
      </c>
      <c r="F107" s="59" t="s">
        <v>255</v>
      </c>
      <c r="G107" s="118"/>
    </row>
    <row r="108" spans="1:7" x14ac:dyDescent="0.2">
      <c r="A108" s="33"/>
      <c r="B108" s="12" t="s">
        <v>128</v>
      </c>
      <c r="C108" s="102" t="e">
        <f>C109+C119+C133</f>
        <v>#REF!</v>
      </c>
      <c r="D108" s="102" t="e">
        <f>D109+D119+D133</f>
        <v>#REF!</v>
      </c>
      <c r="E108" s="102" t="e">
        <f>E109+E119+E133</f>
        <v>#REF!</v>
      </c>
      <c r="F108" s="102" t="e">
        <f>F109+F119+F133</f>
        <v>#REF!</v>
      </c>
      <c r="G108" s="15"/>
    </row>
    <row r="109" spans="1:7" x14ac:dyDescent="0.2">
      <c r="A109" s="33" t="s">
        <v>155</v>
      </c>
      <c r="B109" s="27" t="s">
        <v>129</v>
      </c>
      <c r="C109" s="49" t="e">
        <f>#REF!+#REF!+#REF!+#REF!+#REF!+#REF!+#REF!+#REF!+#REF!+Kultuuriüritused!C109</f>
        <v>#REF!</v>
      </c>
      <c r="D109" s="49" t="e">
        <f>#REF!+#REF!+#REF!+#REF!+#REF!+#REF!+#REF!+#REF!+#REF!+Kultuuriüritused!D109</f>
        <v>#REF!</v>
      </c>
      <c r="E109" s="49" t="e">
        <f>#REF!+#REF!+#REF!+#REF!+#REF!+#REF!+#REF!+#REF!+#REF!+Kultuuriüritused!E109</f>
        <v>#REF!</v>
      </c>
      <c r="F109" s="49" t="e">
        <f>#REF!+#REF!+#REF!+#REF!+#REF!+#REF!+#REF!+#REF!+#REF!+Kultuuriüritused!F109</f>
        <v>#REF!</v>
      </c>
      <c r="G109" s="34"/>
    </row>
    <row r="110" spans="1:7" x14ac:dyDescent="0.2">
      <c r="A110" s="97" t="s">
        <v>280</v>
      </c>
      <c r="B110" s="19" t="s">
        <v>281</v>
      </c>
      <c r="C110" s="103" t="e">
        <f>#REF!+#REF!+#REF!+#REF!+#REF!+#REF!+#REF!+#REF!+#REF!+Kultuuriüritused!C110</f>
        <v>#REF!</v>
      </c>
      <c r="D110" s="103" t="e">
        <f>#REF!+#REF!+#REF!+#REF!+#REF!+#REF!+#REF!+#REF!+#REF!+Kultuuriüritused!D110</f>
        <v>#REF!</v>
      </c>
      <c r="E110" s="103" t="e">
        <f>#REF!+#REF!+#REF!+#REF!+#REF!+#REF!+#REF!+#REF!+#REF!+Kultuuriüritused!E110</f>
        <v>#REF!</v>
      </c>
      <c r="F110" s="103" t="e">
        <f>#REF!+#REF!+#REF!+#REF!+#REF!+#REF!+#REF!+#REF!+#REF!+Kultuuriüritused!F110</f>
        <v>#REF!</v>
      </c>
      <c r="G110" s="99"/>
    </row>
    <row r="111" spans="1:7" x14ac:dyDescent="0.2">
      <c r="A111" s="97" t="s">
        <v>267</v>
      </c>
      <c r="B111" s="19" t="s">
        <v>268</v>
      </c>
      <c r="C111" s="103" t="e">
        <f>#REF!+#REF!+#REF!+#REF!+#REF!+#REF!+#REF!+#REF!+#REF!+Kultuuriüritused!C111</f>
        <v>#REF!</v>
      </c>
      <c r="D111" s="103" t="e">
        <f>#REF!+#REF!+#REF!+#REF!+#REF!+#REF!+#REF!+#REF!+#REF!+Kultuuriüritused!D111</f>
        <v>#REF!</v>
      </c>
      <c r="E111" s="103" t="e">
        <f>#REF!+#REF!+#REF!+#REF!+#REF!+#REF!+#REF!+#REF!+#REF!+Kultuuriüritused!E111</f>
        <v>#REF!</v>
      </c>
      <c r="F111" s="103" t="e">
        <f>#REF!+#REF!+#REF!+#REF!+#REF!+#REF!+#REF!+#REF!+#REF!+Kultuuriüritused!F111</f>
        <v>#REF!</v>
      </c>
      <c r="G111" s="51"/>
    </row>
    <row r="112" spans="1:7" x14ac:dyDescent="0.2">
      <c r="A112" s="97" t="s">
        <v>265</v>
      </c>
      <c r="B112" s="19" t="s">
        <v>266</v>
      </c>
      <c r="C112" s="103" t="e">
        <f>#REF!+#REF!+#REF!+#REF!+#REF!+#REF!+#REF!+#REF!+#REF!+Kultuuriüritused!C112</f>
        <v>#REF!</v>
      </c>
      <c r="D112" s="103" t="e">
        <f>#REF!+#REF!+#REF!+#REF!+#REF!+#REF!+#REF!+#REF!+#REF!+Kultuuriüritused!D112</f>
        <v>#REF!</v>
      </c>
      <c r="E112" s="103" t="e">
        <f>#REF!+#REF!+#REF!+#REF!+#REF!+#REF!+#REF!+#REF!+#REF!+Kultuuriüritused!E112</f>
        <v>#REF!</v>
      </c>
      <c r="F112" s="103" t="e">
        <f>#REF!+#REF!+#REF!+#REF!+#REF!+#REF!+#REF!+#REF!+#REF!+Kultuuriüritused!F112</f>
        <v>#REF!</v>
      </c>
      <c r="G112" s="51"/>
    </row>
    <row r="113" spans="1:7" x14ac:dyDescent="0.2">
      <c r="A113" s="97" t="s">
        <v>260</v>
      </c>
      <c r="B113" s="19" t="s">
        <v>261</v>
      </c>
      <c r="C113" s="103" t="e">
        <f>#REF!+#REF!+#REF!+#REF!+#REF!+#REF!+#REF!+#REF!+#REF!+Kultuuriüritused!C113</f>
        <v>#REF!</v>
      </c>
      <c r="D113" s="103" t="e">
        <f>#REF!+#REF!+#REF!+#REF!+#REF!+#REF!+#REF!+#REF!+#REF!+Kultuuriüritused!D113</f>
        <v>#REF!</v>
      </c>
      <c r="E113" s="103" t="e">
        <f>#REF!+#REF!+#REF!+#REF!+#REF!+#REF!+#REF!+#REF!+#REF!+Kultuuriüritused!E113</f>
        <v>#REF!</v>
      </c>
      <c r="F113" s="103" t="e">
        <f>#REF!+#REF!+#REF!+#REF!+#REF!+#REF!+#REF!+#REF!+#REF!+Kultuuriüritused!F113</f>
        <v>#REF!</v>
      </c>
      <c r="G113" s="51"/>
    </row>
    <row r="114" spans="1:7" x14ac:dyDescent="0.2">
      <c r="A114" s="97" t="s">
        <v>258</v>
      </c>
      <c r="B114" s="19" t="s">
        <v>259</v>
      </c>
      <c r="C114" s="103" t="e">
        <f>#REF!+#REF!+#REF!+#REF!+#REF!+#REF!+#REF!+#REF!+#REF!+Kultuuriüritused!C114</f>
        <v>#REF!</v>
      </c>
      <c r="D114" s="103" t="e">
        <f>#REF!+#REF!+#REF!+#REF!+#REF!+#REF!+#REF!+#REF!+#REF!+Kultuuriüritused!D114</f>
        <v>#REF!</v>
      </c>
      <c r="E114" s="103" t="e">
        <f>#REF!+#REF!+#REF!+#REF!+#REF!+#REF!+#REF!+#REF!+#REF!+Kultuuriüritused!E114</f>
        <v>#REF!</v>
      </c>
      <c r="F114" s="103" t="e">
        <f>#REF!+#REF!+#REF!+#REF!+#REF!+#REF!+#REF!+#REF!+#REF!+Kultuuriüritused!F114</f>
        <v>#REF!</v>
      </c>
      <c r="G114" s="51"/>
    </row>
    <row r="115" spans="1:7" x14ac:dyDescent="0.2">
      <c r="A115" s="97" t="s">
        <v>264</v>
      </c>
      <c r="B115" s="19" t="s">
        <v>269</v>
      </c>
      <c r="C115" s="103" t="e">
        <f>#REF!+#REF!+#REF!+#REF!+#REF!+#REF!+#REF!+#REF!+#REF!+Kultuuriüritused!C115</f>
        <v>#REF!</v>
      </c>
      <c r="D115" s="103" t="e">
        <f>#REF!+#REF!+#REF!+#REF!+#REF!+#REF!+#REF!+#REF!+#REF!+Kultuuriüritused!D115</f>
        <v>#REF!</v>
      </c>
      <c r="E115" s="103" t="e">
        <f>#REF!+#REF!+#REF!+#REF!+#REF!+#REF!+#REF!+#REF!+#REF!+Kultuuriüritused!E115</f>
        <v>#REF!</v>
      </c>
      <c r="F115" s="103" t="e">
        <f>#REF!+#REF!+#REF!+#REF!+#REF!+#REF!+#REF!+#REF!+#REF!+Kultuuriüritused!F115</f>
        <v>#REF!</v>
      </c>
      <c r="G115" s="51"/>
    </row>
    <row r="116" spans="1:7" x14ac:dyDescent="0.2">
      <c r="A116" s="97" t="s">
        <v>262</v>
      </c>
      <c r="B116" s="19" t="s">
        <v>263</v>
      </c>
      <c r="C116" s="103" t="e">
        <f>#REF!+#REF!+#REF!+#REF!+#REF!+#REF!+#REF!+#REF!+#REF!+Kultuuriüritused!C116</f>
        <v>#REF!</v>
      </c>
      <c r="D116" s="103" t="e">
        <f>#REF!+#REF!+#REF!+#REF!+#REF!+#REF!+#REF!+#REF!+#REF!+Kultuuriüritused!D116</f>
        <v>#REF!</v>
      </c>
      <c r="E116" s="103" t="e">
        <f>#REF!+#REF!+#REF!+#REF!+#REF!+#REF!+#REF!+#REF!+#REF!+Kultuuriüritused!E116</f>
        <v>#REF!</v>
      </c>
      <c r="F116" s="103" t="e">
        <f>#REF!+#REF!+#REF!+#REF!+#REF!+#REF!+#REF!+#REF!+#REF!+Kultuuriüritused!F116</f>
        <v>#REF!</v>
      </c>
      <c r="G116" s="42"/>
    </row>
    <row r="117" spans="1:7" x14ac:dyDescent="0.2">
      <c r="A117" s="97" t="s">
        <v>278</v>
      </c>
      <c r="B117" s="19" t="s">
        <v>279</v>
      </c>
      <c r="C117" s="103" t="e">
        <f>#REF!+#REF!+#REF!+#REF!+#REF!+#REF!+#REF!+#REF!+#REF!+Kultuuriüritused!C117</f>
        <v>#REF!</v>
      </c>
      <c r="D117" s="103" t="e">
        <f>#REF!+#REF!+#REF!+#REF!+#REF!+#REF!+#REF!+#REF!+#REF!+Kultuuriüritused!D117</f>
        <v>#REF!</v>
      </c>
      <c r="E117" s="103" t="e">
        <f>#REF!+#REF!+#REF!+#REF!+#REF!+#REF!+#REF!+#REF!+#REF!+Kultuuriüritused!E117</f>
        <v>#REF!</v>
      </c>
      <c r="F117" s="103" t="e">
        <f>#REF!+#REF!+#REF!+#REF!+#REF!+#REF!+#REF!+#REF!+#REF!+Kultuuriüritused!F117</f>
        <v>#REF!</v>
      </c>
      <c r="G117" s="42"/>
    </row>
    <row r="118" spans="1:7" x14ac:dyDescent="0.2">
      <c r="A118" s="19" t="s">
        <v>276</v>
      </c>
      <c r="B118" s="19" t="s">
        <v>277</v>
      </c>
      <c r="C118" s="103" t="e">
        <f>#REF!+#REF!+#REF!+#REF!+#REF!+#REF!+#REF!+#REF!+#REF!+Kultuuriüritused!C118</f>
        <v>#REF!</v>
      </c>
      <c r="D118" s="103" t="e">
        <f>#REF!+#REF!+#REF!+#REF!+#REF!+#REF!+#REF!+#REF!+#REF!+Kultuuriüritused!D118</f>
        <v>#REF!</v>
      </c>
      <c r="E118" s="103" t="e">
        <f>#REF!+#REF!+#REF!+#REF!+#REF!+#REF!+#REF!+#REF!+#REF!+Kultuuriüritused!E118</f>
        <v>#REF!</v>
      </c>
      <c r="F118" s="103" t="e">
        <f>#REF!+#REF!+#REF!+#REF!+#REF!+#REF!+#REF!+#REF!+#REF!+Kultuuriüritused!F118</f>
        <v>#REF!</v>
      </c>
      <c r="G118" s="51"/>
    </row>
    <row r="119" spans="1:7" x14ac:dyDescent="0.2">
      <c r="A119" s="98" t="s">
        <v>156</v>
      </c>
      <c r="B119" s="71" t="s">
        <v>132</v>
      </c>
      <c r="C119" s="102" t="e">
        <f>#REF!+#REF!+#REF!+#REF!+#REF!+#REF!+#REF!+#REF!+#REF!+Kultuuriüritused!C119</f>
        <v>#REF!</v>
      </c>
      <c r="D119" s="102" t="e">
        <f>#REF!+#REF!+#REF!+#REF!+#REF!+#REF!+#REF!+#REF!+#REF!+Kultuuriüritused!D119</f>
        <v>#REF!</v>
      </c>
      <c r="E119" s="102" t="e">
        <f>#REF!+#REF!+#REF!+#REF!+#REF!+#REF!+#REF!+#REF!+#REF!+Kultuuriüritused!E119</f>
        <v>#REF!</v>
      </c>
      <c r="F119" s="102" t="e">
        <f>#REF!+#REF!+#REF!+#REF!+#REF!+#REF!+#REF!+#REF!+#REF!+Kultuuriüritused!F119</f>
        <v>#REF!</v>
      </c>
      <c r="G119" s="48"/>
    </row>
    <row r="120" spans="1:7" x14ac:dyDescent="0.2">
      <c r="A120" s="97" t="s">
        <v>172</v>
      </c>
      <c r="B120" s="19" t="s">
        <v>134</v>
      </c>
      <c r="C120" s="103" t="e">
        <f>#REF!+#REF!+#REF!+#REF!+#REF!+#REF!+#REF!+#REF!+#REF!+Kultuuriüritused!C120</f>
        <v>#REF!</v>
      </c>
      <c r="D120" s="103" t="e">
        <f>#REF!+#REF!+#REF!+#REF!+#REF!+#REF!+#REF!+#REF!+#REF!+Kultuuriüritused!D120</f>
        <v>#REF!</v>
      </c>
      <c r="E120" s="103" t="e">
        <f>#REF!+#REF!+#REF!+#REF!+#REF!+#REF!+#REF!+#REF!+#REF!+Kultuuriüritused!E120</f>
        <v>#REF!</v>
      </c>
      <c r="F120" s="103" t="e">
        <f>#REF!+#REF!+#REF!+#REF!+#REF!+#REF!+#REF!+#REF!+#REF!+Kultuuriüritused!F120</f>
        <v>#REF!</v>
      </c>
      <c r="G120" s="51"/>
    </row>
    <row r="121" spans="1:7" x14ac:dyDescent="0.2">
      <c r="A121" s="97" t="s">
        <v>172</v>
      </c>
      <c r="B121" s="19" t="s">
        <v>137</v>
      </c>
      <c r="C121" s="103" t="e">
        <f>#REF!+#REF!+#REF!+#REF!+#REF!+#REF!+#REF!+#REF!+#REF!+Kultuuriüritused!C121</f>
        <v>#REF!</v>
      </c>
      <c r="D121" s="103" t="e">
        <f>#REF!+#REF!+#REF!+#REF!+#REF!+#REF!+#REF!+#REF!+#REF!+Kultuuriüritused!D121</f>
        <v>#REF!</v>
      </c>
      <c r="E121" s="103" t="e">
        <f>#REF!+#REF!+#REF!+#REF!+#REF!+#REF!+#REF!+#REF!+#REF!+Kultuuriüritused!E121</f>
        <v>#REF!</v>
      </c>
      <c r="F121" s="103" t="e">
        <f>#REF!+#REF!+#REF!+#REF!+#REF!+#REF!+#REF!+#REF!+#REF!+Kultuuriüritused!F121</f>
        <v>#REF!</v>
      </c>
      <c r="G121" s="51"/>
    </row>
    <row r="122" spans="1:7" x14ac:dyDescent="0.2">
      <c r="A122" s="97" t="s">
        <v>172</v>
      </c>
      <c r="B122" s="19" t="s">
        <v>135</v>
      </c>
      <c r="C122" s="103" t="e">
        <f>#REF!+#REF!+#REF!+#REF!+#REF!+#REF!+#REF!+#REF!+#REF!+Kultuuriüritused!C122</f>
        <v>#REF!</v>
      </c>
      <c r="D122" s="103" t="e">
        <f>#REF!+#REF!+#REF!+#REF!+#REF!+#REF!+#REF!+#REF!+#REF!+Kultuuriüritused!D122</f>
        <v>#REF!</v>
      </c>
      <c r="E122" s="103" t="e">
        <f>#REF!+#REF!+#REF!+#REF!+#REF!+#REF!+#REF!+#REF!+#REF!+Kultuuriüritused!E122</f>
        <v>#REF!</v>
      </c>
      <c r="F122" s="103" t="e">
        <f>#REF!+#REF!+#REF!+#REF!+#REF!+#REF!+#REF!+#REF!+#REF!+Kultuuriüritused!F122</f>
        <v>#REF!</v>
      </c>
      <c r="G122" s="51"/>
    </row>
    <row r="123" spans="1:7" x14ac:dyDescent="0.2">
      <c r="A123" s="97" t="s">
        <v>172</v>
      </c>
      <c r="B123" s="19" t="s">
        <v>275</v>
      </c>
      <c r="C123" s="103" t="e">
        <f>#REF!+#REF!+#REF!+#REF!+#REF!+#REF!+#REF!+#REF!+#REF!+Kultuuriüritused!C123</f>
        <v>#REF!</v>
      </c>
      <c r="D123" s="103" t="e">
        <f>#REF!+#REF!+#REF!+#REF!+#REF!+#REF!+#REF!+#REF!+#REF!+Kultuuriüritused!D123</f>
        <v>#REF!</v>
      </c>
      <c r="E123" s="103" t="e">
        <f>#REF!+#REF!+#REF!+#REF!+#REF!+#REF!+#REF!+#REF!+#REF!+Kultuuriüritused!E123</f>
        <v>#REF!</v>
      </c>
      <c r="F123" s="103" t="e">
        <f>#REF!+#REF!+#REF!+#REF!+#REF!+#REF!+#REF!+#REF!+#REF!+Kultuuriüritused!F123</f>
        <v>#REF!</v>
      </c>
      <c r="G123" s="51"/>
    </row>
    <row r="124" spans="1:7" x14ac:dyDescent="0.2">
      <c r="A124" s="97" t="s">
        <v>171</v>
      </c>
      <c r="B124" s="19" t="s">
        <v>133</v>
      </c>
      <c r="C124" s="103" t="e">
        <f>#REF!+#REF!+#REF!+#REF!+#REF!+#REF!+#REF!+#REF!+#REF!+Kultuuriüritused!C124</f>
        <v>#REF!</v>
      </c>
      <c r="D124" s="103" t="e">
        <f>#REF!+#REF!+#REF!+#REF!+#REF!+#REF!+#REF!+#REF!+#REF!+Kultuuriüritused!D124</f>
        <v>#REF!</v>
      </c>
      <c r="E124" s="103" t="e">
        <f>#REF!+#REF!+#REF!+#REF!+#REF!+#REF!+#REF!+#REF!+#REF!+Kultuuriüritused!E124</f>
        <v>#REF!</v>
      </c>
      <c r="F124" s="103" t="e">
        <f>#REF!+#REF!+#REF!+#REF!+#REF!+#REF!+#REF!+#REF!+#REF!+Kultuuriüritused!F124</f>
        <v>#REF!</v>
      </c>
      <c r="G124" s="51"/>
    </row>
    <row r="125" spans="1:7" x14ac:dyDescent="0.2">
      <c r="A125" s="97" t="s">
        <v>173</v>
      </c>
      <c r="B125" s="19" t="s">
        <v>201</v>
      </c>
      <c r="C125" s="103" t="e">
        <f>#REF!+#REF!+#REF!+#REF!+#REF!+#REF!+#REF!+#REF!+#REF!+Kultuuriüritused!C125</f>
        <v>#REF!</v>
      </c>
      <c r="D125" s="103" t="e">
        <f>#REF!+#REF!+#REF!+#REF!+#REF!+#REF!+#REF!+#REF!+#REF!+Kultuuriüritused!D125</f>
        <v>#REF!</v>
      </c>
      <c r="E125" s="103" t="e">
        <f>#REF!+#REF!+#REF!+#REF!+#REF!+#REF!+#REF!+#REF!+#REF!+Kultuuriüritused!E125</f>
        <v>#REF!</v>
      </c>
      <c r="F125" s="103" t="e">
        <f>#REF!+#REF!+#REF!+#REF!+#REF!+#REF!+#REF!+#REF!+#REF!+Kultuuriüritused!F125</f>
        <v>#REF!</v>
      </c>
      <c r="G125" s="51"/>
    </row>
    <row r="126" spans="1:7" x14ac:dyDescent="0.2">
      <c r="A126" s="97" t="s">
        <v>173</v>
      </c>
      <c r="B126" s="17" t="s">
        <v>270</v>
      </c>
      <c r="C126" s="103" t="e">
        <f>#REF!+#REF!+#REF!+#REF!+#REF!+#REF!+#REF!+#REF!+#REF!+Kultuuriüritused!C126</f>
        <v>#REF!</v>
      </c>
      <c r="D126" s="103" t="e">
        <f>#REF!+#REF!+#REF!+#REF!+#REF!+#REF!+#REF!+#REF!+#REF!+Kultuuriüritused!D126</f>
        <v>#REF!</v>
      </c>
      <c r="E126" s="103" t="e">
        <f>#REF!+#REF!+#REF!+#REF!+#REF!+#REF!+#REF!+#REF!+#REF!+Kultuuriüritused!E126</f>
        <v>#REF!</v>
      </c>
      <c r="F126" s="103" t="e">
        <f>#REF!+#REF!+#REF!+#REF!+#REF!+#REF!+#REF!+#REF!+#REF!+Kultuuriüritused!F126</f>
        <v>#REF!</v>
      </c>
      <c r="G126" s="51"/>
    </row>
    <row r="127" spans="1:7" x14ac:dyDescent="0.2">
      <c r="A127" s="97" t="s">
        <v>174</v>
      </c>
      <c r="B127" s="19" t="s">
        <v>271</v>
      </c>
      <c r="C127" s="103" t="e">
        <f>#REF!+#REF!+#REF!+#REF!+#REF!+#REF!+#REF!+#REF!+#REF!+Kultuuriüritused!C127</f>
        <v>#REF!</v>
      </c>
      <c r="D127" s="103" t="e">
        <f>#REF!+#REF!+#REF!+#REF!+#REF!+#REF!+#REF!+#REF!+#REF!+Kultuuriüritused!D127</f>
        <v>#REF!</v>
      </c>
      <c r="E127" s="103" t="e">
        <f>#REF!+#REF!+#REF!+#REF!+#REF!+#REF!+#REF!+#REF!+#REF!+Kultuuriüritused!E127</f>
        <v>#REF!</v>
      </c>
      <c r="F127" s="103" t="e">
        <f>#REF!+#REF!+#REF!+#REF!+#REF!+#REF!+#REF!+#REF!+#REF!+Kultuuriüritused!F127</f>
        <v>#REF!</v>
      </c>
      <c r="G127" s="51"/>
    </row>
    <row r="128" spans="1:7" x14ac:dyDescent="0.2">
      <c r="A128" s="97" t="s">
        <v>174</v>
      </c>
      <c r="B128" s="19" t="s">
        <v>272</v>
      </c>
      <c r="C128" s="103" t="e">
        <f>#REF!+#REF!+#REF!+#REF!+#REF!+#REF!+#REF!+#REF!+#REF!+Kultuuriüritused!C128</f>
        <v>#REF!</v>
      </c>
      <c r="D128" s="103" t="e">
        <f>#REF!+#REF!+#REF!+#REF!+#REF!+#REF!+#REF!+#REF!+#REF!+Kultuuriüritused!D128</f>
        <v>#REF!</v>
      </c>
      <c r="E128" s="103" t="e">
        <f>#REF!+#REF!+#REF!+#REF!+#REF!+#REF!+#REF!+#REF!+#REF!+Kultuuriüritused!E128</f>
        <v>#REF!</v>
      </c>
      <c r="F128" s="103" t="e">
        <f>#REF!+#REF!+#REF!+#REF!+#REF!+#REF!+#REF!+#REF!+#REF!+Kultuuriüritused!F128</f>
        <v>#REF!</v>
      </c>
      <c r="G128" s="51"/>
    </row>
    <row r="129" spans="1:9" x14ac:dyDescent="0.2">
      <c r="A129" s="97" t="s">
        <v>174</v>
      </c>
      <c r="B129" s="19" t="s">
        <v>273</v>
      </c>
      <c r="C129" s="103" t="e">
        <f>#REF!+#REF!+#REF!+#REF!+#REF!+#REF!+#REF!+#REF!+#REF!+Kultuuriüritused!C129</f>
        <v>#REF!</v>
      </c>
      <c r="D129" s="103" t="e">
        <f>#REF!+#REF!+#REF!+#REF!+#REF!+#REF!+#REF!+#REF!+#REF!+Kultuuriüritused!D129</f>
        <v>#REF!</v>
      </c>
      <c r="E129" s="103" t="e">
        <f>#REF!+#REF!+#REF!+#REF!+#REF!+#REF!+#REF!+#REF!+#REF!+Kultuuriüritused!E129</f>
        <v>#REF!</v>
      </c>
      <c r="F129" s="103" t="e">
        <f>#REF!+#REF!+#REF!+#REF!+#REF!+#REF!+#REF!+#REF!+#REF!+Kultuuriüritused!F129</f>
        <v>#REF!</v>
      </c>
      <c r="G129" s="51"/>
    </row>
    <row r="130" spans="1:9" x14ac:dyDescent="0.2">
      <c r="A130" s="19" t="s">
        <v>174</v>
      </c>
      <c r="B130" s="19" t="s">
        <v>274</v>
      </c>
      <c r="C130" s="103" t="e">
        <f>#REF!+#REF!+#REF!+#REF!+#REF!+#REF!+#REF!+#REF!+#REF!+Kultuuriüritused!C130</f>
        <v>#REF!</v>
      </c>
      <c r="D130" s="103" t="e">
        <f>#REF!+#REF!+#REF!+#REF!+#REF!+#REF!+#REF!+#REF!+#REF!+Kultuuriüritused!D130</f>
        <v>#REF!</v>
      </c>
      <c r="E130" s="103" t="e">
        <f>#REF!+#REF!+#REF!+#REF!+#REF!+#REF!+#REF!+#REF!+#REF!+Kultuuriüritused!E130</f>
        <v>#REF!</v>
      </c>
      <c r="F130" s="103" t="e">
        <f>#REF!+#REF!+#REF!+#REF!+#REF!+#REF!+#REF!+#REF!+#REF!+Kultuuriüritused!F130</f>
        <v>#REF!</v>
      </c>
      <c r="G130" s="51"/>
    </row>
    <row r="131" spans="1:9" x14ac:dyDescent="0.2">
      <c r="A131" s="97"/>
      <c r="B131" s="19"/>
      <c r="C131" s="103" t="e">
        <f>#REF!+#REF!+#REF!+#REF!+#REF!+#REF!+#REF!+#REF!+#REF!+Kultuuriüritused!C131</f>
        <v>#REF!</v>
      </c>
      <c r="D131" s="103" t="e">
        <f>#REF!+#REF!+#REF!+#REF!+#REF!+#REF!+#REF!+#REF!+#REF!+Kultuuriüritused!D131</f>
        <v>#REF!</v>
      </c>
      <c r="E131" s="103" t="e">
        <f>#REF!+#REF!+#REF!+#REF!+#REF!+#REF!+#REF!+#REF!+#REF!+Kultuuriüritused!E131</f>
        <v>#REF!</v>
      </c>
      <c r="F131" s="103" t="e">
        <f>#REF!+#REF!+#REF!+#REF!+#REF!+#REF!+#REF!+#REF!+#REF!+Kultuuriüritused!F131</f>
        <v>#REF!</v>
      </c>
      <c r="G131" s="51"/>
    </row>
    <row r="132" spans="1:9" x14ac:dyDescent="0.2">
      <c r="A132" s="97"/>
      <c r="B132" s="19"/>
      <c r="C132" s="103" t="e">
        <f>#REF!+#REF!+#REF!+#REF!+#REF!+#REF!+#REF!+#REF!+#REF!+Kultuuriüritused!C132</f>
        <v>#REF!</v>
      </c>
      <c r="D132" s="103" t="e">
        <f>#REF!+#REF!+#REF!+#REF!+#REF!+#REF!+#REF!+#REF!+#REF!+Kultuuriüritused!D132</f>
        <v>#REF!</v>
      </c>
      <c r="E132" s="103" t="e">
        <f>#REF!+#REF!+#REF!+#REF!+#REF!+#REF!+#REF!+#REF!+#REF!+Kultuuriüritused!E132</f>
        <v>#REF!</v>
      </c>
      <c r="F132" s="103" t="e">
        <f>#REF!+#REF!+#REF!+#REF!+#REF!+#REF!+#REF!+#REF!+#REF!+Kultuuriüritused!F132</f>
        <v>#REF!</v>
      </c>
      <c r="G132" s="51"/>
    </row>
    <row r="133" spans="1:9" x14ac:dyDescent="0.2">
      <c r="A133" s="98" t="s">
        <v>157</v>
      </c>
      <c r="B133" s="71" t="s">
        <v>150</v>
      </c>
      <c r="C133" s="102" t="e">
        <f>#REF!+#REF!+#REF!+#REF!+#REF!+#REF!+#REF!+#REF!+#REF!+Kultuuriüritused!C133</f>
        <v>#REF!</v>
      </c>
      <c r="D133" s="102" t="e">
        <f>#REF!+#REF!+#REF!+#REF!+#REF!+#REF!+#REF!+#REF!+#REF!+Kultuuriüritused!D133</f>
        <v>#REF!</v>
      </c>
      <c r="E133" s="102" t="e">
        <f>#REF!+#REF!+#REF!+#REF!+#REF!+#REF!+#REF!+#REF!+#REF!+Kultuuriüritused!E133</f>
        <v>#REF!</v>
      </c>
      <c r="F133" s="102" t="e">
        <f>#REF!+#REF!+#REF!+#REF!+#REF!+#REF!+#REF!+#REF!+#REF!+Kultuuriüritused!F133</f>
        <v>#REF!</v>
      </c>
      <c r="G133" s="27"/>
    </row>
    <row r="134" spans="1:9" x14ac:dyDescent="0.2">
      <c r="A134" s="97" t="s">
        <v>169</v>
      </c>
      <c r="B134" s="19" t="s">
        <v>151</v>
      </c>
      <c r="C134" s="103" t="e">
        <f>#REF!+#REF!+#REF!+#REF!+#REF!+#REF!+#REF!+#REF!+#REF!+Kultuuriüritused!C134</f>
        <v>#REF!</v>
      </c>
      <c r="D134" s="103" t="e">
        <f>#REF!+#REF!+#REF!+#REF!+#REF!+#REF!+#REF!+#REF!+#REF!+Kultuuriüritused!D134</f>
        <v>#REF!</v>
      </c>
      <c r="E134" s="103" t="e">
        <f>#REF!+#REF!+#REF!+#REF!+#REF!+#REF!+#REF!+#REF!+#REF!+Kultuuriüritused!E134</f>
        <v>#REF!</v>
      </c>
      <c r="F134" s="103" t="e">
        <f>#REF!+#REF!+#REF!+#REF!+#REF!+#REF!+#REF!+#REF!+#REF!+Kultuuriüritused!F134</f>
        <v>#REF!</v>
      </c>
      <c r="G134" s="103"/>
    </row>
    <row r="135" spans="1:9" x14ac:dyDescent="0.2">
      <c r="A135" s="97"/>
      <c r="B135" s="19"/>
      <c r="C135" s="103" t="e">
        <f>#REF!+#REF!+#REF!+#REF!+#REF!+#REF!+#REF!+#REF!+#REF!+Kultuuriüritused!C135</f>
        <v>#REF!</v>
      </c>
      <c r="D135" s="103" t="e">
        <f>#REF!+#REF!+#REF!+#REF!+#REF!+#REF!+#REF!+#REF!+#REF!+Kultuuriüritused!D135</f>
        <v>#REF!</v>
      </c>
      <c r="E135" s="103" t="e">
        <f>#REF!+#REF!+#REF!+#REF!+#REF!+#REF!+#REF!+#REF!+#REF!+Kultuuriüritused!E135</f>
        <v>#REF!</v>
      </c>
      <c r="F135" s="103" t="e">
        <f>#REF!+#REF!+#REF!+#REF!+#REF!+#REF!+#REF!+#REF!+#REF!+Kultuuriüritused!F135</f>
        <v>#REF!</v>
      </c>
      <c r="G135" s="103"/>
    </row>
    <row r="136" spans="1:9" x14ac:dyDescent="0.2">
      <c r="A136" s="35"/>
      <c r="E136" s="104"/>
    </row>
    <row r="137" spans="1:9" x14ac:dyDescent="0.2">
      <c r="A137" s="38"/>
      <c r="B137" s="32"/>
      <c r="C137" s="13"/>
      <c r="D137" s="13"/>
      <c r="E137" s="104"/>
    </row>
    <row r="138" spans="1:9" x14ac:dyDescent="0.2">
      <c r="B138" s="105"/>
      <c r="D138" s="49"/>
      <c r="E138" s="8"/>
      <c r="G138" s="204"/>
    </row>
    <row r="139" spans="1:9" x14ac:dyDescent="0.2">
      <c r="A139" s="29"/>
      <c r="B139" s="32"/>
      <c r="C139" s="133"/>
      <c r="D139" s="118"/>
      <c r="E139" s="110"/>
      <c r="F139" s="110"/>
      <c r="G139" s="234"/>
      <c r="H139" s="110"/>
    </row>
    <row r="140" spans="1:9" x14ac:dyDescent="0.2">
      <c r="C140" s="132"/>
      <c r="D140" s="118"/>
      <c r="E140" s="110"/>
      <c r="F140" s="110"/>
      <c r="G140" s="2"/>
      <c r="H140" s="110"/>
    </row>
    <row r="141" spans="1:9" x14ac:dyDescent="0.2">
      <c r="C141" s="132"/>
      <c r="D141" s="118"/>
      <c r="E141" s="110"/>
      <c r="G141" s="2"/>
    </row>
    <row r="142" spans="1:9" x14ac:dyDescent="0.2">
      <c r="C142" s="232"/>
      <c r="D142" s="118"/>
      <c r="E142" s="110"/>
      <c r="F142" s="110"/>
      <c r="G142" s="110"/>
      <c r="H142" s="110"/>
    </row>
    <row r="143" spans="1:9" x14ac:dyDescent="0.2">
      <c r="G143" s="204"/>
      <c r="H143" s="211"/>
      <c r="I143" s="211"/>
    </row>
    <row r="144" spans="1:9" x14ac:dyDescent="0.2">
      <c r="G144" s="204"/>
    </row>
    <row r="145" spans="2:8" x14ac:dyDescent="0.2">
      <c r="F145" s="232"/>
      <c r="G145" s="110"/>
      <c r="H145" s="110"/>
    </row>
    <row r="149" spans="2:8" x14ac:dyDescent="0.2">
      <c r="B149" s="39"/>
      <c r="C149" s="39"/>
      <c r="D149" s="39"/>
    </row>
    <row r="150" spans="2:8" x14ac:dyDescent="0.2">
      <c r="B150" s="40"/>
      <c r="C150" s="40"/>
      <c r="D150" s="40"/>
    </row>
    <row r="158" spans="2:8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8"/>
  <sheetViews>
    <sheetView workbookViewId="0">
      <selection activeCell="E156" sqref="E156"/>
    </sheetView>
  </sheetViews>
  <sheetFormatPr defaultRowHeight="12.75" x14ac:dyDescent="0.2"/>
  <cols>
    <col min="1" max="1" width="7.42578125" style="9" customWidth="1"/>
    <col min="2" max="2" width="57.5703125" style="36" customWidth="1"/>
    <col min="3" max="3" width="10.5703125" style="36" customWidth="1"/>
    <col min="4" max="4" width="16" style="36" customWidth="1"/>
    <col min="5" max="5" width="13.85546875" style="37" customWidth="1"/>
    <col min="6" max="7" width="9.85546875" style="8" customWidth="1"/>
    <col min="8" max="9" width="9.140625" style="8"/>
    <col min="10" max="10" width="11.7109375" style="8" customWidth="1"/>
    <col min="11" max="11" width="9.140625" style="8"/>
    <col min="12" max="12" width="12.140625" style="8" customWidth="1"/>
    <col min="13" max="16384" width="9.140625" style="8"/>
  </cols>
  <sheetData>
    <row r="1" spans="1:12" ht="15.75" x14ac:dyDescent="0.25">
      <c r="A1" s="5" t="s">
        <v>398</v>
      </c>
      <c r="B1" s="6"/>
      <c r="C1" s="6"/>
      <c r="D1" s="6"/>
      <c r="E1" s="7"/>
      <c r="F1" s="6"/>
      <c r="G1" s="6"/>
    </row>
    <row r="2" spans="1:12" ht="76.5" x14ac:dyDescent="0.2">
      <c r="B2" s="12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  <c r="J2" s="208"/>
      <c r="L2" s="208"/>
    </row>
    <row r="3" spans="1:12" x14ac:dyDescent="0.2">
      <c r="A3" s="45" t="s">
        <v>186</v>
      </c>
      <c r="B3" s="44" t="s">
        <v>179</v>
      </c>
      <c r="C3" s="49" t="e">
        <f>SUM(C4:C5)</f>
        <v>#REF!</v>
      </c>
      <c r="D3" s="49" t="e">
        <f>SUM(D4:D5)</f>
        <v>#REF!</v>
      </c>
      <c r="E3" s="49" t="e">
        <f>SUM(E4:E5)</f>
        <v>#REF!</v>
      </c>
      <c r="F3" s="49" t="e">
        <f>SUM(F4:F5)</f>
        <v>#REF!</v>
      </c>
      <c r="G3" s="49"/>
      <c r="J3" s="219"/>
      <c r="K3" s="219"/>
      <c r="L3" s="219"/>
    </row>
    <row r="4" spans="1:12" x14ac:dyDescent="0.2">
      <c r="A4" s="11" t="s">
        <v>176</v>
      </c>
      <c r="B4" s="12" t="s">
        <v>177</v>
      </c>
      <c r="C4" s="64"/>
      <c r="D4" s="47"/>
      <c r="E4" s="14"/>
      <c r="F4" s="54"/>
      <c r="G4" s="54"/>
      <c r="J4" s="221"/>
      <c r="K4" s="3"/>
      <c r="L4" s="3"/>
    </row>
    <row r="5" spans="1:12" x14ac:dyDescent="0.2">
      <c r="A5" s="11" t="s">
        <v>322</v>
      </c>
      <c r="B5" s="12" t="s">
        <v>323</v>
      </c>
      <c r="C5" s="50" t="e">
        <f>#REF!</f>
        <v>#REF!</v>
      </c>
      <c r="D5" s="50" t="e">
        <f>#REF!</f>
        <v>#REF!</v>
      </c>
      <c r="E5" s="50" t="e">
        <f>#REF!</f>
        <v>#REF!</v>
      </c>
      <c r="F5" s="50" t="e">
        <f>#REF!</f>
        <v>#REF!</v>
      </c>
      <c r="G5" s="50"/>
      <c r="J5" s="221"/>
      <c r="K5" s="3"/>
      <c r="L5" s="3"/>
    </row>
    <row r="6" spans="1:12" hidden="1" x14ac:dyDescent="0.2">
      <c r="A6" s="45" t="s">
        <v>183</v>
      </c>
      <c r="B6" s="44" t="s">
        <v>182</v>
      </c>
      <c r="C6" s="49">
        <f>C7+C12+C13+C14+C15+C16+C17+C20</f>
        <v>0</v>
      </c>
      <c r="D6" s="49">
        <f>D7+D12+D13+D14+D15+D16+D17+D20</f>
        <v>0</v>
      </c>
      <c r="E6" s="49">
        <f>E7+E12+E13+E14+E15+E16+E17+E20</f>
        <v>0</v>
      </c>
      <c r="F6" s="49">
        <f>F7+F12+F13+F14+F15+F16+F17+F20</f>
        <v>0</v>
      </c>
      <c r="G6" s="49"/>
      <c r="J6" s="219"/>
      <c r="K6" s="219"/>
      <c r="L6" s="219"/>
    </row>
    <row r="7" spans="1:12" hidden="1" x14ac:dyDescent="0.2">
      <c r="A7" s="11" t="s">
        <v>324</v>
      </c>
      <c r="B7" s="13" t="s">
        <v>325</v>
      </c>
      <c r="C7" s="53">
        <f>SUM(C8:C11)</f>
        <v>0</v>
      </c>
      <c r="D7" s="15">
        <f>SUM(D8:D11)</f>
        <v>0</v>
      </c>
      <c r="E7" s="15">
        <f>SUM(E8:E11)</f>
        <v>0</v>
      </c>
      <c r="F7" s="15">
        <f>SUM(F8:F11)</f>
        <v>0</v>
      </c>
      <c r="G7" s="15"/>
      <c r="J7" s="220"/>
      <c r="K7" s="220"/>
      <c r="L7" s="3"/>
    </row>
    <row r="8" spans="1:12" hidden="1" x14ac:dyDescent="0.2">
      <c r="A8" s="16" t="s">
        <v>326</v>
      </c>
      <c r="B8" s="17" t="s">
        <v>327</v>
      </c>
      <c r="C8" s="52"/>
      <c r="D8" s="51"/>
      <c r="E8" s="18"/>
      <c r="F8" s="56"/>
      <c r="G8" s="56"/>
      <c r="J8" s="18"/>
      <c r="K8" s="51"/>
      <c r="L8" s="51"/>
    </row>
    <row r="9" spans="1:12" hidden="1" x14ac:dyDescent="0.2">
      <c r="A9" s="16" t="s">
        <v>328</v>
      </c>
      <c r="B9" s="17" t="s">
        <v>329</v>
      </c>
      <c r="C9" s="52"/>
      <c r="D9" s="51"/>
      <c r="E9" s="18"/>
      <c r="F9" s="56"/>
      <c r="G9" s="56"/>
      <c r="J9" s="18"/>
      <c r="K9" s="51"/>
      <c r="L9" s="51"/>
    </row>
    <row r="10" spans="1:12" hidden="1" x14ac:dyDescent="0.2">
      <c r="A10" s="16" t="s">
        <v>330</v>
      </c>
      <c r="B10" s="17" t="s">
        <v>296</v>
      </c>
      <c r="C10" s="52"/>
      <c r="D10" s="51"/>
      <c r="E10" s="18"/>
      <c r="F10" s="56"/>
      <c r="G10" s="56"/>
      <c r="J10" s="18"/>
      <c r="K10" s="51"/>
      <c r="L10" s="51"/>
    </row>
    <row r="11" spans="1:12" hidden="1" x14ac:dyDescent="0.2">
      <c r="A11" s="16" t="s">
        <v>332</v>
      </c>
      <c r="B11" s="17" t="s">
        <v>333</v>
      </c>
      <c r="C11" s="52"/>
      <c r="D11" s="51"/>
      <c r="E11" s="18"/>
      <c r="F11" s="56"/>
      <c r="G11" s="56"/>
      <c r="J11" s="18"/>
      <c r="K11" s="51"/>
      <c r="L11" s="51"/>
    </row>
    <row r="12" spans="1:12" hidden="1" x14ac:dyDescent="0.2">
      <c r="A12" s="11" t="s">
        <v>334</v>
      </c>
      <c r="B12" s="12" t="s">
        <v>335</v>
      </c>
      <c r="C12" s="60"/>
      <c r="D12" s="47"/>
      <c r="E12" s="20"/>
      <c r="F12" s="57"/>
      <c r="G12" s="57"/>
      <c r="J12" s="221"/>
      <c r="K12" s="3"/>
      <c r="L12" s="3"/>
    </row>
    <row r="13" spans="1:12" hidden="1" x14ac:dyDescent="0.2">
      <c r="A13" s="21" t="s">
        <v>336</v>
      </c>
      <c r="B13" s="12" t="s">
        <v>200</v>
      </c>
      <c r="C13" s="60"/>
      <c r="D13" s="47"/>
      <c r="E13" s="22"/>
      <c r="F13" s="57"/>
      <c r="G13" s="57"/>
      <c r="J13" s="221"/>
      <c r="K13" s="3"/>
      <c r="L13" s="3"/>
    </row>
    <row r="14" spans="1:12" hidden="1" x14ac:dyDescent="0.2">
      <c r="A14" s="21" t="s">
        <v>337</v>
      </c>
      <c r="B14" s="12" t="s">
        <v>338</v>
      </c>
      <c r="C14" s="61"/>
      <c r="D14" s="47"/>
      <c r="E14" s="22"/>
      <c r="F14" s="57"/>
      <c r="G14" s="57"/>
      <c r="J14" s="221"/>
      <c r="K14" s="3"/>
      <c r="L14" s="3"/>
    </row>
    <row r="15" spans="1:12" hidden="1" x14ac:dyDescent="0.2">
      <c r="A15" s="21" t="s">
        <v>339</v>
      </c>
      <c r="B15" s="12" t="s">
        <v>340</v>
      </c>
      <c r="C15" s="60"/>
      <c r="D15" s="47"/>
      <c r="E15" s="22"/>
      <c r="F15" s="57"/>
      <c r="G15" s="57"/>
      <c r="J15" s="221"/>
      <c r="K15" s="3"/>
      <c r="L15" s="3"/>
    </row>
    <row r="16" spans="1:12" hidden="1" x14ac:dyDescent="0.2">
      <c r="A16" s="21" t="s">
        <v>341</v>
      </c>
      <c r="B16" s="12" t="s">
        <v>342</v>
      </c>
      <c r="C16" s="60"/>
      <c r="D16" s="47"/>
      <c r="E16" s="22"/>
      <c r="F16" s="57"/>
      <c r="G16" s="57"/>
      <c r="J16" s="221"/>
      <c r="K16" s="3"/>
      <c r="L16" s="3"/>
    </row>
    <row r="17" spans="1:12" hidden="1" x14ac:dyDescent="0.2">
      <c r="A17" s="11" t="s">
        <v>343</v>
      </c>
      <c r="B17" s="12" t="s">
        <v>344</v>
      </c>
      <c r="C17" s="20">
        <f>SUM(C18:C19)</f>
        <v>0</v>
      </c>
      <c r="D17" s="20">
        <f>SUM(D18:D19)</f>
        <v>0</v>
      </c>
      <c r="E17" s="20">
        <f>SUM(E18:E19)</f>
        <v>0</v>
      </c>
      <c r="F17" s="20">
        <f>SUM(F18:F19)</f>
        <v>0</v>
      </c>
      <c r="G17" s="20"/>
      <c r="J17" s="221"/>
      <c r="K17" s="221"/>
      <c r="L17" s="3"/>
    </row>
    <row r="18" spans="1:12" hidden="1" x14ac:dyDescent="0.2">
      <c r="A18" s="16" t="s">
        <v>345</v>
      </c>
      <c r="B18" s="17" t="s">
        <v>346</v>
      </c>
      <c r="C18" s="51"/>
      <c r="D18" s="51"/>
      <c r="E18" s="18">
        <f>E8*33%</f>
        <v>0</v>
      </c>
      <c r="F18" s="18">
        <f>F8*33%</f>
        <v>0</v>
      </c>
      <c r="G18" s="18"/>
      <c r="J18" s="18"/>
      <c r="K18" s="51"/>
      <c r="L18" s="51"/>
    </row>
    <row r="19" spans="1:12" hidden="1" x14ac:dyDescent="0.2">
      <c r="A19" s="16" t="s">
        <v>347</v>
      </c>
      <c r="B19" s="17" t="s">
        <v>348</v>
      </c>
      <c r="C19" s="51"/>
      <c r="D19" s="51"/>
      <c r="E19" s="18">
        <f>(E9+E10+E11+E12)*33%</f>
        <v>0</v>
      </c>
      <c r="F19" s="18">
        <f>(F9+F10+F11+F12)*33%</f>
        <v>0</v>
      </c>
      <c r="G19" s="18"/>
      <c r="J19" s="18"/>
      <c r="K19" s="51"/>
      <c r="L19" s="51"/>
    </row>
    <row r="20" spans="1:12" hidden="1" x14ac:dyDescent="0.2">
      <c r="A20" s="11" t="s">
        <v>349</v>
      </c>
      <c r="B20" s="12" t="s">
        <v>350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/>
      <c r="J20" s="221"/>
      <c r="K20" s="221"/>
      <c r="L20" s="3"/>
    </row>
    <row r="21" spans="1:12" hidden="1" x14ac:dyDescent="0.2">
      <c r="A21" s="16" t="s">
        <v>351</v>
      </c>
      <c r="B21" s="17" t="s">
        <v>352</v>
      </c>
      <c r="C21" s="51"/>
      <c r="D21" s="51"/>
      <c r="E21" s="18">
        <f>E8*1.4%</f>
        <v>0</v>
      </c>
      <c r="F21" s="18">
        <f>F8*1.4%</f>
        <v>0</v>
      </c>
      <c r="G21" s="18"/>
      <c r="J21" s="18"/>
      <c r="K21" s="51"/>
      <c r="L21" s="51"/>
    </row>
    <row r="22" spans="1:12" hidden="1" x14ac:dyDescent="0.2">
      <c r="A22" s="16" t="s">
        <v>353</v>
      </c>
      <c r="B22" s="17" t="s">
        <v>354</v>
      </c>
      <c r="C22" s="51"/>
      <c r="D22" s="51"/>
      <c r="E22" s="18">
        <f>(E9+E10+E11+E12)*1.4%</f>
        <v>0</v>
      </c>
      <c r="F22" s="18">
        <f>(F9+F10+F11+F12)*1.4%</f>
        <v>0</v>
      </c>
      <c r="G22" s="18"/>
      <c r="J22" s="18"/>
      <c r="K22" s="51"/>
      <c r="L22" s="51"/>
    </row>
    <row r="23" spans="1:12" s="39" customFormat="1" hidden="1" x14ac:dyDescent="0.2">
      <c r="A23" s="45" t="s">
        <v>185</v>
      </c>
      <c r="B23" s="44" t="s">
        <v>184</v>
      </c>
      <c r="C23" s="49">
        <f>C24+C34+C37+C41+C52+C58+C65+C72+C79+C80+C81+C85+C86+C92+C93+C94+C95</f>
        <v>0</v>
      </c>
      <c r="D23" s="49">
        <f>D24+D34+D37+D41+D52+D58+D65+D72+D79+D80+D81+D85+D86+D92+D93+D94+D95</f>
        <v>0</v>
      </c>
      <c r="E23" s="49">
        <f>E24+E34+E37+E41+E52+E58+E65+E72+E79+E80+E81+E85+E86+E92+E93+E94+E95</f>
        <v>0</v>
      </c>
      <c r="F23" s="49">
        <f>F24+F34+F37+F41+F52+F58+F65+F72+F79+F80+F81+F85+F86+F92+F93+F94+F95</f>
        <v>0</v>
      </c>
      <c r="G23" s="49"/>
      <c r="J23" s="49"/>
      <c r="K23" s="49"/>
      <c r="L23" s="192"/>
    </row>
    <row r="24" spans="1:12" hidden="1" x14ac:dyDescent="0.2">
      <c r="A24" s="11" t="s">
        <v>355</v>
      </c>
      <c r="B24" s="12" t="s">
        <v>356</v>
      </c>
      <c r="C24" s="20">
        <f>SUM(C25:C33)</f>
        <v>0</v>
      </c>
      <c r="D24" s="20">
        <f>SUM(D25:D33)</f>
        <v>0</v>
      </c>
      <c r="E24" s="20">
        <f>SUM(E25:E33)</f>
        <v>0</v>
      </c>
      <c r="F24" s="20">
        <f>SUM(F25:F33)</f>
        <v>0</v>
      </c>
      <c r="G24" s="20"/>
      <c r="J24" s="221"/>
      <c r="K24" s="221"/>
      <c r="L24" s="3"/>
    </row>
    <row r="25" spans="1:12" hidden="1" x14ac:dyDescent="0.2">
      <c r="A25" s="16" t="s">
        <v>357</v>
      </c>
      <c r="B25" s="17" t="s">
        <v>358</v>
      </c>
      <c r="C25" s="63"/>
      <c r="D25" s="51"/>
      <c r="E25" s="18"/>
      <c r="F25" s="56"/>
      <c r="G25" s="56"/>
      <c r="J25" s="18"/>
      <c r="K25" s="51"/>
      <c r="L25" s="51"/>
    </row>
    <row r="26" spans="1:12" hidden="1" x14ac:dyDescent="0.2">
      <c r="A26" s="16" t="s">
        <v>359</v>
      </c>
      <c r="B26" s="17" t="s">
        <v>360</v>
      </c>
      <c r="C26" s="63"/>
      <c r="D26" s="51"/>
      <c r="E26" s="18"/>
      <c r="F26" s="56"/>
      <c r="G26" s="56"/>
      <c r="J26" s="18"/>
      <c r="K26" s="51"/>
      <c r="L26" s="51"/>
    </row>
    <row r="27" spans="1:12" hidden="1" x14ac:dyDescent="0.2">
      <c r="A27" s="16" t="s">
        <v>361</v>
      </c>
      <c r="B27" s="17" t="s">
        <v>362</v>
      </c>
      <c r="C27" s="63"/>
      <c r="D27" s="51"/>
      <c r="E27" s="18"/>
      <c r="F27" s="56"/>
      <c r="G27" s="56"/>
      <c r="J27" s="18"/>
      <c r="K27" s="51"/>
      <c r="L27" s="51"/>
    </row>
    <row r="28" spans="1:12" hidden="1" x14ac:dyDescent="0.2">
      <c r="A28" s="16" t="s">
        <v>363</v>
      </c>
      <c r="B28" s="17" t="s">
        <v>364</v>
      </c>
      <c r="C28" s="63"/>
      <c r="D28" s="51"/>
      <c r="E28" s="18"/>
      <c r="F28" s="56"/>
      <c r="G28" s="56"/>
      <c r="J28" s="18"/>
      <c r="K28" s="51"/>
      <c r="L28" s="51"/>
    </row>
    <row r="29" spans="1:12" hidden="1" x14ac:dyDescent="0.2">
      <c r="A29" s="16" t="s">
        <v>365</v>
      </c>
      <c r="B29" s="17" t="s">
        <v>366</v>
      </c>
      <c r="C29" s="63"/>
      <c r="D29" s="51"/>
      <c r="E29" s="18"/>
      <c r="F29" s="56"/>
      <c r="G29" s="56"/>
      <c r="J29" s="18"/>
      <c r="K29" s="51"/>
      <c r="L29" s="51"/>
    </row>
    <row r="30" spans="1:12" hidden="1" x14ac:dyDescent="0.2">
      <c r="A30" s="16" t="s">
        <v>367</v>
      </c>
      <c r="B30" s="17" t="s">
        <v>368</v>
      </c>
      <c r="C30" s="63"/>
      <c r="D30" s="51"/>
      <c r="E30" s="18"/>
      <c r="F30" s="56"/>
      <c r="G30" s="56"/>
      <c r="J30" s="18"/>
      <c r="K30" s="51"/>
      <c r="L30" s="51"/>
    </row>
    <row r="31" spans="1:12" hidden="1" x14ac:dyDescent="0.2">
      <c r="A31" s="16" t="s">
        <v>369</v>
      </c>
      <c r="B31" s="17" t="s">
        <v>370</v>
      </c>
      <c r="C31" s="63"/>
      <c r="D31" s="51"/>
      <c r="E31" s="18"/>
      <c r="F31" s="56"/>
      <c r="G31" s="56"/>
      <c r="J31" s="18"/>
      <c r="K31" s="51"/>
      <c r="L31" s="51"/>
    </row>
    <row r="32" spans="1:12" hidden="1" x14ac:dyDescent="0.2">
      <c r="A32" s="16" t="s">
        <v>371</v>
      </c>
      <c r="B32" s="17" t="s">
        <v>372</v>
      </c>
      <c r="C32" s="63"/>
      <c r="D32" s="51"/>
      <c r="E32" s="18"/>
      <c r="F32" s="56"/>
      <c r="G32" s="56"/>
      <c r="J32" s="18"/>
      <c r="K32" s="51"/>
      <c r="L32" s="51"/>
    </row>
    <row r="33" spans="1:12" hidden="1" x14ac:dyDescent="0.2">
      <c r="A33" s="16" t="s">
        <v>373</v>
      </c>
      <c r="B33" s="17" t="s">
        <v>374</v>
      </c>
      <c r="C33" s="63"/>
      <c r="D33" s="51"/>
      <c r="E33" s="18"/>
      <c r="F33" s="56"/>
      <c r="G33" s="56"/>
      <c r="J33" s="18"/>
      <c r="K33" s="51"/>
      <c r="L33" s="51"/>
    </row>
    <row r="34" spans="1:12" hidden="1" x14ac:dyDescent="0.2">
      <c r="A34" s="11" t="s">
        <v>375</v>
      </c>
      <c r="B34" s="12" t="s">
        <v>376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/>
      <c r="J34" s="221"/>
      <c r="K34" s="221"/>
      <c r="L34" s="221"/>
    </row>
    <row r="35" spans="1:12" hidden="1" x14ac:dyDescent="0.2">
      <c r="A35" s="16" t="s">
        <v>377</v>
      </c>
      <c r="B35" s="17" t="s">
        <v>378</v>
      </c>
      <c r="C35" s="51"/>
      <c r="D35" s="51"/>
      <c r="E35" s="18"/>
      <c r="F35" s="51"/>
      <c r="G35" s="51"/>
      <c r="J35" s="226"/>
      <c r="K35" s="227"/>
      <c r="L35" s="227"/>
    </row>
    <row r="36" spans="1:12" hidden="1" x14ac:dyDescent="0.2">
      <c r="A36" s="16" t="s">
        <v>379</v>
      </c>
      <c r="B36" s="17" t="s">
        <v>380</v>
      </c>
      <c r="C36" s="51"/>
      <c r="D36" s="51"/>
      <c r="E36" s="18"/>
      <c r="F36" s="51"/>
      <c r="G36" s="51"/>
      <c r="J36" s="226"/>
      <c r="K36" s="227"/>
      <c r="L36" s="227"/>
    </row>
    <row r="37" spans="1:12" hidden="1" x14ac:dyDescent="0.2">
      <c r="A37" s="11" t="s">
        <v>381</v>
      </c>
      <c r="B37" s="12" t="s">
        <v>382</v>
      </c>
      <c r="C37" s="20">
        <f>SUM(C38:C40)</f>
        <v>0</v>
      </c>
      <c r="D37" s="20">
        <f>SUM(D38:D40)</f>
        <v>0</v>
      </c>
      <c r="E37" s="20">
        <f>SUM(E38:E40)</f>
        <v>0</v>
      </c>
      <c r="F37" s="20">
        <f>SUM(F38:F40)</f>
        <v>0</v>
      </c>
      <c r="G37" s="20"/>
      <c r="J37" s="221"/>
      <c r="K37" s="221"/>
      <c r="L37" s="3"/>
    </row>
    <row r="38" spans="1:12" hidden="1" x14ac:dyDescent="0.2">
      <c r="A38" s="16" t="s">
        <v>383</v>
      </c>
      <c r="B38" s="17" t="s">
        <v>384</v>
      </c>
      <c r="C38" s="63"/>
      <c r="D38" s="51"/>
      <c r="E38" s="18"/>
      <c r="F38" s="51"/>
      <c r="G38" s="51"/>
      <c r="J38" s="18"/>
      <c r="K38" s="51"/>
      <c r="L38" s="51"/>
    </row>
    <row r="39" spans="1:12" hidden="1" x14ac:dyDescent="0.2">
      <c r="A39" s="16" t="s">
        <v>385</v>
      </c>
      <c r="B39" s="17" t="s">
        <v>386</v>
      </c>
      <c r="C39" s="63"/>
      <c r="D39" s="51"/>
      <c r="E39" s="18"/>
      <c r="F39" s="51"/>
      <c r="G39" s="51"/>
      <c r="J39" s="18"/>
      <c r="K39" s="51"/>
      <c r="L39" s="51"/>
    </row>
    <row r="40" spans="1:12" hidden="1" x14ac:dyDescent="0.2">
      <c r="A40" s="16" t="s">
        <v>387</v>
      </c>
      <c r="B40" s="17" t="s">
        <v>388</v>
      </c>
      <c r="C40" s="63"/>
      <c r="D40" s="51"/>
      <c r="E40" s="18"/>
      <c r="F40" s="51"/>
      <c r="G40" s="51"/>
      <c r="J40" s="18"/>
      <c r="K40" s="51"/>
      <c r="L40" s="51"/>
    </row>
    <row r="41" spans="1:12" hidden="1" x14ac:dyDescent="0.2">
      <c r="A41" s="11" t="s">
        <v>389</v>
      </c>
      <c r="B41" s="12" t="s">
        <v>390</v>
      </c>
      <c r="C41" s="20">
        <f>SUM(C43:C51)</f>
        <v>0</v>
      </c>
      <c r="D41" s="20">
        <f>SUM(D43:D51)</f>
        <v>0</v>
      </c>
      <c r="E41" s="20">
        <f>SUM(E43:E51)</f>
        <v>0</v>
      </c>
      <c r="F41" s="20">
        <f>SUM(F43:F51)</f>
        <v>0</v>
      </c>
      <c r="G41" s="20"/>
      <c r="J41" s="221"/>
      <c r="K41" s="221"/>
      <c r="L41" s="3"/>
    </row>
    <row r="42" spans="1:12" hidden="1" x14ac:dyDescent="0.2">
      <c r="A42" s="235" t="s">
        <v>235</v>
      </c>
      <c r="B42" s="236" t="s">
        <v>236</v>
      </c>
      <c r="C42" s="20"/>
      <c r="D42" s="20"/>
      <c r="E42" s="20"/>
      <c r="F42" s="20"/>
      <c r="G42" s="20"/>
      <c r="J42" s="221"/>
      <c r="K42" s="221"/>
      <c r="L42" s="3"/>
    </row>
    <row r="43" spans="1:12" hidden="1" x14ac:dyDescent="0.2">
      <c r="A43" s="16" t="s">
        <v>391</v>
      </c>
      <c r="B43" s="17" t="s">
        <v>392</v>
      </c>
      <c r="C43" s="63"/>
      <c r="D43" s="51"/>
      <c r="E43" s="18"/>
      <c r="F43" s="56"/>
      <c r="G43" s="56"/>
      <c r="J43" s="18"/>
      <c r="K43" s="51"/>
      <c r="L43" s="51"/>
    </row>
    <row r="44" spans="1:12" hidden="1" x14ac:dyDescent="0.2">
      <c r="A44" s="16" t="s">
        <v>393</v>
      </c>
      <c r="B44" s="17" t="s">
        <v>2</v>
      </c>
      <c r="C44" s="63"/>
      <c r="D44" s="51"/>
      <c r="E44" s="18"/>
      <c r="F44" s="56"/>
      <c r="G44" s="56"/>
      <c r="J44" s="18"/>
      <c r="K44" s="51"/>
      <c r="L44" s="51"/>
    </row>
    <row r="45" spans="1:12" hidden="1" x14ac:dyDescent="0.2">
      <c r="A45" s="16" t="s">
        <v>3</v>
      </c>
      <c r="B45" s="17" t="s">
        <v>4</v>
      </c>
      <c r="C45" s="63"/>
      <c r="D45" s="51"/>
      <c r="E45" s="18"/>
      <c r="F45" s="56"/>
      <c r="G45" s="56"/>
      <c r="J45" s="18"/>
      <c r="K45" s="51"/>
      <c r="L45" s="51"/>
    </row>
    <row r="46" spans="1:12" hidden="1" x14ac:dyDescent="0.2">
      <c r="A46" s="16" t="s">
        <v>5</v>
      </c>
      <c r="B46" s="17" t="s">
        <v>6</v>
      </c>
      <c r="C46" s="63"/>
      <c r="D46" s="51"/>
      <c r="E46" s="18"/>
      <c r="F46" s="56"/>
      <c r="G46" s="56"/>
      <c r="J46" s="18"/>
      <c r="K46" s="56"/>
      <c r="L46" s="51"/>
    </row>
    <row r="47" spans="1:12" hidden="1" x14ac:dyDescent="0.2">
      <c r="A47" s="16" t="s">
        <v>7</v>
      </c>
      <c r="B47" s="17" t="s">
        <v>8</v>
      </c>
      <c r="C47" s="63"/>
      <c r="D47" s="51"/>
      <c r="E47" s="18"/>
      <c r="F47" s="56"/>
      <c r="G47" s="56"/>
      <c r="J47" s="18"/>
      <c r="K47" s="51"/>
      <c r="L47" s="51"/>
    </row>
    <row r="48" spans="1:12" hidden="1" x14ac:dyDescent="0.2">
      <c r="A48" s="16" t="s">
        <v>9</v>
      </c>
      <c r="B48" s="17" t="s">
        <v>10</v>
      </c>
      <c r="C48" s="63"/>
      <c r="D48" s="51"/>
      <c r="E48" s="18"/>
      <c r="F48" s="56"/>
      <c r="G48" s="56"/>
      <c r="J48" s="18"/>
      <c r="K48" s="51"/>
      <c r="L48" s="51"/>
    </row>
    <row r="49" spans="1:12" hidden="1" x14ac:dyDescent="0.2">
      <c r="A49" s="16" t="s">
        <v>11</v>
      </c>
      <c r="B49" s="17" t="s">
        <v>12</v>
      </c>
      <c r="C49" s="62"/>
      <c r="D49" s="51"/>
      <c r="E49" s="18"/>
      <c r="F49" s="56"/>
      <c r="G49" s="56"/>
      <c r="J49" s="18"/>
      <c r="K49" s="51"/>
      <c r="L49" s="51"/>
    </row>
    <row r="50" spans="1:12" hidden="1" x14ac:dyDescent="0.2">
      <c r="A50" s="16" t="s">
        <v>13</v>
      </c>
      <c r="B50" s="17" t="s">
        <v>14</v>
      </c>
      <c r="C50" s="63"/>
      <c r="D50" s="51"/>
      <c r="E50" s="18"/>
      <c r="F50" s="56"/>
      <c r="G50" s="56"/>
      <c r="J50" s="18"/>
      <c r="K50" s="51"/>
      <c r="L50" s="51"/>
    </row>
    <row r="51" spans="1:12" hidden="1" x14ac:dyDescent="0.2">
      <c r="A51" s="16" t="s">
        <v>15</v>
      </c>
      <c r="B51" s="17" t="s">
        <v>16</v>
      </c>
      <c r="C51" s="63"/>
      <c r="D51" s="51"/>
      <c r="E51" s="18"/>
      <c r="F51" s="56"/>
      <c r="G51" s="56"/>
      <c r="J51" s="18"/>
      <c r="K51" s="51"/>
      <c r="L51" s="51"/>
    </row>
    <row r="52" spans="1:12" hidden="1" x14ac:dyDescent="0.2">
      <c r="A52" s="11" t="s">
        <v>17</v>
      </c>
      <c r="B52" s="12" t="s">
        <v>18</v>
      </c>
      <c r="C52" s="20">
        <f>SUM(C54:C57)</f>
        <v>0</v>
      </c>
      <c r="D52" s="20">
        <f>SUM(D54:D57)</f>
        <v>0</v>
      </c>
      <c r="E52" s="20">
        <f>SUM(E54:E57)</f>
        <v>0</v>
      </c>
      <c r="F52" s="20">
        <f>SUM(F54:F57)</f>
        <v>0</v>
      </c>
      <c r="G52" s="20"/>
      <c r="J52" s="221"/>
      <c r="K52" s="221"/>
      <c r="L52" s="3"/>
    </row>
    <row r="53" spans="1:12" hidden="1" x14ac:dyDescent="0.2">
      <c r="A53" s="11"/>
      <c r="B53" s="12"/>
      <c r="C53" s="20"/>
      <c r="D53" s="20"/>
      <c r="E53" s="20"/>
      <c r="F53" s="20"/>
      <c r="G53" s="20"/>
      <c r="J53" s="18"/>
      <c r="K53" s="51"/>
      <c r="L53" s="51"/>
    </row>
    <row r="54" spans="1:12" hidden="1" x14ac:dyDescent="0.2">
      <c r="A54" s="16" t="s">
        <v>19</v>
      </c>
      <c r="B54" s="17" t="s">
        <v>6</v>
      </c>
      <c r="C54" s="51"/>
      <c r="D54" s="51"/>
      <c r="E54" s="18"/>
      <c r="F54" s="51"/>
      <c r="G54" s="51"/>
      <c r="J54" s="18"/>
      <c r="K54" s="51"/>
      <c r="L54" s="51"/>
    </row>
    <row r="55" spans="1:12" hidden="1" x14ac:dyDescent="0.2">
      <c r="A55" s="16" t="s">
        <v>20</v>
      </c>
      <c r="B55" s="17" t="s">
        <v>8</v>
      </c>
      <c r="C55" s="51"/>
      <c r="D55" s="51"/>
      <c r="E55" s="18"/>
      <c r="F55" s="51"/>
      <c r="G55" s="51"/>
      <c r="J55" s="18"/>
      <c r="K55" s="51"/>
      <c r="L55" s="51"/>
    </row>
    <row r="56" spans="1:12" hidden="1" x14ac:dyDescent="0.2">
      <c r="A56" s="16" t="s">
        <v>21</v>
      </c>
      <c r="B56" s="17" t="s">
        <v>10</v>
      </c>
      <c r="C56" s="51"/>
      <c r="D56" s="51"/>
      <c r="E56" s="18"/>
      <c r="F56" s="51"/>
      <c r="G56" s="51"/>
      <c r="J56" s="18"/>
      <c r="K56" s="51"/>
      <c r="L56" s="51"/>
    </row>
    <row r="57" spans="1:12" hidden="1" x14ac:dyDescent="0.2">
      <c r="A57" s="16" t="s">
        <v>22</v>
      </c>
      <c r="B57" s="17" t="s">
        <v>16</v>
      </c>
      <c r="C57" s="51"/>
      <c r="D57" s="51"/>
      <c r="E57" s="18"/>
      <c r="F57" s="51"/>
      <c r="G57" s="51"/>
      <c r="J57" s="18"/>
      <c r="K57" s="51"/>
      <c r="L57" s="51"/>
    </row>
    <row r="58" spans="1:12" hidden="1" x14ac:dyDescent="0.2">
      <c r="A58" s="11" t="s">
        <v>23</v>
      </c>
      <c r="B58" s="12" t="s">
        <v>24</v>
      </c>
      <c r="C58" s="20">
        <f>SUM(C59:C64)</f>
        <v>0</v>
      </c>
      <c r="D58" s="20">
        <f>SUM(D59:D64)</f>
        <v>0</v>
      </c>
      <c r="E58" s="20">
        <f>SUM(E59:E64)</f>
        <v>0</v>
      </c>
      <c r="F58" s="20">
        <f>SUM(F59:F64)</f>
        <v>0</v>
      </c>
      <c r="G58" s="20"/>
      <c r="J58" s="221"/>
      <c r="K58" s="221"/>
      <c r="L58" s="3"/>
    </row>
    <row r="59" spans="1:12" hidden="1" x14ac:dyDescent="0.2">
      <c r="A59" s="16" t="s">
        <v>25</v>
      </c>
      <c r="B59" s="17" t="s">
        <v>26</v>
      </c>
      <c r="C59" s="51"/>
      <c r="D59" s="51"/>
      <c r="E59" s="18"/>
      <c r="F59" s="56"/>
      <c r="G59" s="56"/>
      <c r="J59" s="18"/>
      <c r="K59" s="51"/>
      <c r="L59" s="51"/>
    </row>
    <row r="60" spans="1:12" hidden="1" x14ac:dyDescent="0.2">
      <c r="A60" s="16" t="s">
        <v>27</v>
      </c>
      <c r="B60" s="17" t="s">
        <v>28</v>
      </c>
      <c r="C60" s="51"/>
      <c r="D60" s="51"/>
      <c r="E60" s="18"/>
      <c r="F60" s="56"/>
      <c r="G60" s="56"/>
      <c r="J60" s="18"/>
      <c r="K60" s="51"/>
      <c r="L60" s="51"/>
    </row>
    <row r="61" spans="1:12" hidden="1" x14ac:dyDescent="0.2">
      <c r="A61" s="16" t="s">
        <v>29</v>
      </c>
      <c r="B61" s="17" t="s">
        <v>12</v>
      </c>
      <c r="C61" s="51"/>
      <c r="D61" s="51"/>
      <c r="E61" s="18"/>
      <c r="F61" s="56"/>
      <c r="G61" s="56"/>
      <c r="J61" s="18"/>
      <c r="K61" s="51"/>
      <c r="L61" s="51"/>
    </row>
    <row r="62" spans="1:12" hidden="1" x14ac:dyDescent="0.2">
      <c r="A62" s="16" t="s">
        <v>30</v>
      </c>
      <c r="B62" s="17" t="s">
        <v>14</v>
      </c>
      <c r="C62" s="51"/>
      <c r="D62" s="51"/>
      <c r="E62" s="18"/>
      <c r="F62" s="56"/>
      <c r="G62" s="56"/>
      <c r="J62" s="18"/>
      <c r="K62" s="51"/>
      <c r="L62" s="51"/>
    </row>
    <row r="63" spans="1:12" hidden="1" x14ac:dyDescent="0.2">
      <c r="A63" s="16" t="s">
        <v>31</v>
      </c>
      <c r="B63" s="17" t="s">
        <v>32</v>
      </c>
      <c r="C63" s="51"/>
      <c r="D63" s="51"/>
      <c r="E63" s="18"/>
      <c r="F63" s="56"/>
      <c r="G63" s="56"/>
      <c r="J63" s="18"/>
      <c r="K63" s="51"/>
      <c r="L63" s="51"/>
    </row>
    <row r="64" spans="1:12" hidden="1" x14ac:dyDescent="0.2">
      <c r="A64" s="16" t="s">
        <v>33</v>
      </c>
      <c r="B64" s="17" t="s">
        <v>34</v>
      </c>
      <c r="C64" s="51"/>
      <c r="D64" s="51"/>
      <c r="E64" s="18"/>
      <c r="F64" s="56"/>
      <c r="G64" s="56"/>
      <c r="J64" s="18"/>
      <c r="K64" s="51"/>
      <c r="L64" s="51"/>
    </row>
    <row r="65" spans="1:12" hidden="1" x14ac:dyDescent="0.2">
      <c r="A65" s="11" t="s">
        <v>35</v>
      </c>
      <c r="B65" s="12" t="s">
        <v>36</v>
      </c>
      <c r="C65" s="20">
        <f>SUM(C66:C71)</f>
        <v>0</v>
      </c>
      <c r="D65" s="20">
        <f>SUM(D66:D71)</f>
        <v>0</v>
      </c>
      <c r="E65" s="20">
        <f>SUM(E66:E71)</f>
        <v>0</v>
      </c>
      <c r="F65" s="20">
        <f>SUM(F66:F71)</f>
        <v>0</v>
      </c>
      <c r="G65" s="20"/>
      <c r="J65" s="221"/>
      <c r="K65" s="221"/>
      <c r="L65" s="3"/>
    </row>
    <row r="66" spans="1:12" hidden="1" x14ac:dyDescent="0.2">
      <c r="A66" s="16" t="s">
        <v>37</v>
      </c>
      <c r="B66" s="17" t="s">
        <v>38</v>
      </c>
      <c r="C66" s="63"/>
      <c r="D66" s="51"/>
      <c r="E66" s="18"/>
      <c r="F66" s="56"/>
      <c r="G66" s="56"/>
      <c r="J66" s="18"/>
      <c r="K66" s="51"/>
      <c r="L66" s="51"/>
    </row>
    <row r="67" spans="1:12" hidden="1" x14ac:dyDescent="0.2">
      <c r="A67" s="16" t="s">
        <v>39</v>
      </c>
      <c r="B67" s="17" t="s">
        <v>40</v>
      </c>
      <c r="C67" s="63"/>
      <c r="D67" s="51"/>
      <c r="E67" s="18"/>
      <c r="F67" s="56"/>
      <c r="G67" s="56"/>
      <c r="J67" s="18"/>
      <c r="K67" s="51"/>
      <c r="L67" s="51"/>
    </row>
    <row r="68" spans="1:12" hidden="1" x14ac:dyDescent="0.2">
      <c r="A68" s="16" t="s">
        <v>41</v>
      </c>
      <c r="B68" s="17" t="s">
        <v>42</v>
      </c>
      <c r="C68" s="63"/>
      <c r="D68" s="51"/>
      <c r="E68" s="18"/>
      <c r="F68" s="56"/>
      <c r="G68" s="56"/>
      <c r="J68" s="18"/>
      <c r="K68" s="51"/>
      <c r="L68" s="51"/>
    </row>
    <row r="69" spans="1:12" hidden="1" x14ac:dyDescent="0.2">
      <c r="A69" s="16" t="s">
        <v>43</v>
      </c>
      <c r="B69" s="17" t="s">
        <v>44</v>
      </c>
      <c r="C69" s="63"/>
      <c r="D69" s="51"/>
      <c r="E69" s="18"/>
      <c r="F69" s="56"/>
      <c r="G69" s="56"/>
      <c r="J69" s="18"/>
      <c r="K69" s="51"/>
      <c r="L69" s="51"/>
    </row>
    <row r="70" spans="1:12" hidden="1" x14ac:dyDescent="0.2">
      <c r="A70" s="16" t="s">
        <v>45</v>
      </c>
      <c r="B70" s="17" t="s">
        <v>46</v>
      </c>
      <c r="C70" s="63"/>
      <c r="D70" s="51"/>
      <c r="E70" s="18"/>
      <c r="F70" s="56"/>
      <c r="G70" s="56"/>
      <c r="J70" s="18"/>
      <c r="K70" s="51"/>
      <c r="L70" s="51"/>
    </row>
    <row r="71" spans="1:12" hidden="1" x14ac:dyDescent="0.2">
      <c r="A71" s="16" t="s">
        <v>47</v>
      </c>
      <c r="B71" s="17" t="s">
        <v>48</v>
      </c>
      <c r="C71" s="63"/>
      <c r="D71" s="51"/>
      <c r="E71" s="18"/>
      <c r="F71" s="56"/>
      <c r="G71" s="56"/>
      <c r="J71" s="18"/>
      <c r="K71" s="51"/>
      <c r="L71" s="51"/>
    </row>
    <row r="72" spans="1:12" hidden="1" x14ac:dyDescent="0.2">
      <c r="A72" s="11" t="s">
        <v>49</v>
      </c>
      <c r="B72" s="13" t="s">
        <v>50</v>
      </c>
      <c r="C72" s="20">
        <f>SUM(C73:C78)</f>
        <v>0</v>
      </c>
      <c r="D72" s="20">
        <f>SUM(D73:D78)</f>
        <v>0</v>
      </c>
      <c r="E72" s="20">
        <f>SUM(E73:E78)</f>
        <v>0</v>
      </c>
      <c r="F72" s="20">
        <f>SUM(F73:F78)</f>
        <v>0</v>
      </c>
      <c r="G72" s="20"/>
      <c r="J72" s="221"/>
      <c r="K72" s="221"/>
      <c r="L72" s="3"/>
    </row>
    <row r="73" spans="1:12" hidden="1" x14ac:dyDescent="0.2">
      <c r="A73" s="16" t="s">
        <v>51</v>
      </c>
      <c r="B73" s="17" t="s">
        <v>52</v>
      </c>
      <c r="C73" s="63"/>
      <c r="D73" s="51"/>
      <c r="E73" s="18"/>
      <c r="F73" s="51"/>
      <c r="G73" s="51"/>
      <c r="J73" s="18"/>
      <c r="K73" s="51"/>
      <c r="L73" s="51"/>
    </row>
    <row r="74" spans="1:12" hidden="1" x14ac:dyDescent="0.2">
      <c r="A74" s="16" t="s">
        <v>53</v>
      </c>
      <c r="B74" s="17" t="s">
        <v>54</v>
      </c>
      <c r="C74" s="63"/>
      <c r="D74" s="51"/>
      <c r="E74" s="18"/>
      <c r="F74" s="51"/>
      <c r="G74" s="51"/>
      <c r="J74" s="18"/>
      <c r="K74" s="51"/>
      <c r="L74" s="51"/>
    </row>
    <row r="75" spans="1:12" hidden="1" x14ac:dyDescent="0.2">
      <c r="A75" s="16" t="s">
        <v>70</v>
      </c>
      <c r="B75" s="17" t="s">
        <v>71</v>
      </c>
      <c r="C75" s="63"/>
      <c r="D75" s="51"/>
      <c r="E75" s="18"/>
      <c r="F75" s="51"/>
      <c r="G75" s="51"/>
      <c r="J75" s="18"/>
      <c r="K75" s="51"/>
      <c r="L75" s="51"/>
    </row>
    <row r="76" spans="1:12" hidden="1" x14ac:dyDescent="0.2">
      <c r="A76" s="16" t="s">
        <v>72</v>
      </c>
      <c r="B76" s="17" t="s">
        <v>73</v>
      </c>
      <c r="C76" s="63"/>
      <c r="D76" s="51"/>
      <c r="E76" s="18"/>
      <c r="F76" s="51"/>
      <c r="G76" s="51"/>
      <c r="J76" s="18"/>
      <c r="K76" s="51"/>
      <c r="L76" s="51"/>
    </row>
    <row r="77" spans="1:12" hidden="1" x14ac:dyDescent="0.2">
      <c r="A77" s="16" t="s">
        <v>74</v>
      </c>
      <c r="B77" s="17" t="s">
        <v>75</v>
      </c>
      <c r="C77" s="51"/>
      <c r="D77" s="51"/>
      <c r="E77" s="18"/>
      <c r="F77" s="51"/>
      <c r="G77" s="51"/>
      <c r="J77" s="18"/>
      <c r="K77" s="51"/>
      <c r="L77" s="51"/>
    </row>
    <row r="78" spans="1:12" hidden="1" x14ac:dyDescent="0.2">
      <c r="A78" s="16" t="s">
        <v>76</v>
      </c>
      <c r="B78" s="17" t="s">
        <v>77</v>
      </c>
      <c r="C78" s="51"/>
      <c r="D78" s="51"/>
      <c r="E78" s="23"/>
      <c r="F78" s="51"/>
      <c r="G78" s="51"/>
      <c r="J78" s="18"/>
      <c r="K78" s="51"/>
      <c r="L78" s="51"/>
    </row>
    <row r="79" spans="1:12" hidden="1" x14ac:dyDescent="0.2">
      <c r="A79" s="11" t="s">
        <v>78</v>
      </c>
      <c r="B79" s="24" t="s">
        <v>79</v>
      </c>
      <c r="C79" s="58"/>
      <c r="D79" s="58"/>
      <c r="E79" s="20"/>
      <c r="F79" s="58"/>
      <c r="G79" s="58"/>
      <c r="J79" s="221"/>
      <c r="K79" s="221"/>
      <c r="L79" s="3"/>
    </row>
    <row r="80" spans="1:12" hidden="1" x14ac:dyDescent="0.2">
      <c r="A80" s="11" t="s">
        <v>80</v>
      </c>
      <c r="B80" s="12" t="s">
        <v>81</v>
      </c>
      <c r="C80" s="60"/>
      <c r="D80" s="47"/>
      <c r="E80" s="20"/>
      <c r="F80" s="57"/>
      <c r="G80" s="57"/>
      <c r="J80" s="221"/>
      <c r="K80" s="221"/>
      <c r="L80" s="3"/>
    </row>
    <row r="81" spans="1:12" hidden="1" x14ac:dyDescent="0.2">
      <c r="A81" s="11" t="s">
        <v>82</v>
      </c>
      <c r="B81" s="12" t="s">
        <v>83</v>
      </c>
      <c r="C81" s="20">
        <f>SUM(C82:C84)</f>
        <v>0</v>
      </c>
      <c r="D81" s="20">
        <f>SUM(D82:D84)</f>
        <v>0</v>
      </c>
      <c r="E81" s="20">
        <f>SUM(E82:E84)</f>
        <v>0</v>
      </c>
      <c r="F81" s="20">
        <f>SUM(F82:F84)</f>
        <v>0</v>
      </c>
      <c r="G81" s="20"/>
      <c r="J81" s="221"/>
      <c r="K81" s="221"/>
      <c r="L81" s="3"/>
    </row>
    <row r="82" spans="1:12" hidden="1" x14ac:dyDescent="0.2">
      <c r="A82" s="16" t="s">
        <v>84</v>
      </c>
      <c r="B82" s="17" t="s">
        <v>85</v>
      </c>
      <c r="C82" s="63"/>
      <c r="D82" s="51"/>
      <c r="E82" s="18"/>
      <c r="F82" s="56"/>
      <c r="G82" s="56"/>
      <c r="J82" s="18"/>
      <c r="K82" s="51"/>
      <c r="L82" s="51"/>
    </row>
    <row r="83" spans="1:12" hidden="1" x14ac:dyDescent="0.2">
      <c r="A83" s="16" t="s">
        <v>86</v>
      </c>
      <c r="B83" s="17" t="s">
        <v>87</v>
      </c>
      <c r="C83" s="63"/>
      <c r="D83" s="51"/>
      <c r="E83" s="18"/>
      <c r="F83" s="56"/>
      <c r="G83" s="56"/>
      <c r="J83" s="18"/>
      <c r="K83" s="51"/>
      <c r="L83" s="51"/>
    </row>
    <row r="84" spans="1:12" hidden="1" x14ac:dyDescent="0.2">
      <c r="A84" s="16" t="s">
        <v>88</v>
      </c>
      <c r="B84" s="17" t="s">
        <v>89</v>
      </c>
      <c r="C84" s="63"/>
      <c r="D84" s="51"/>
      <c r="E84" s="23"/>
      <c r="F84" s="56"/>
      <c r="G84" s="56"/>
      <c r="J84" s="18"/>
      <c r="K84" s="51"/>
      <c r="L84" s="51"/>
    </row>
    <row r="85" spans="1:12" hidden="1" x14ac:dyDescent="0.2">
      <c r="A85" s="11" t="s">
        <v>90</v>
      </c>
      <c r="B85" s="12" t="s">
        <v>91</v>
      </c>
      <c r="C85" s="47"/>
      <c r="D85" s="47"/>
      <c r="E85" s="20"/>
      <c r="F85" s="57"/>
      <c r="G85" s="57"/>
      <c r="J85" s="18"/>
      <c r="K85" s="225"/>
      <c r="L85" s="225"/>
    </row>
    <row r="86" spans="1:12" hidden="1" x14ac:dyDescent="0.2">
      <c r="A86" s="11" t="s">
        <v>92</v>
      </c>
      <c r="B86" s="12" t="s">
        <v>93</v>
      </c>
      <c r="C86" s="20">
        <f>SUM(C87:C91)</f>
        <v>0</v>
      </c>
      <c r="D86" s="20">
        <f>SUM(D87:D91)</f>
        <v>0</v>
      </c>
      <c r="E86" s="20">
        <f>SUM(E87:E91)</f>
        <v>0</v>
      </c>
      <c r="F86" s="20">
        <f>SUM(F87:F91)</f>
        <v>0</v>
      </c>
      <c r="G86" s="20"/>
      <c r="J86" s="221"/>
      <c r="K86" s="221"/>
      <c r="L86" s="3"/>
    </row>
    <row r="87" spans="1:12" hidden="1" x14ac:dyDescent="0.2">
      <c r="A87" s="16" t="s">
        <v>94</v>
      </c>
      <c r="B87" s="17" t="s">
        <v>95</v>
      </c>
      <c r="C87" s="51"/>
      <c r="D87" s="51"/>
      <c r="E87" s="18"/>
      <c r="F87" s="56"/>
      <c r="G87" s="56"/>
      <c r="J87" s="18"/>
      <c r="K87" s="51"/>
      <c r="L87" s="51"/>
    </row>
    <row r="88" spans="1:12" hidden="1" x14ac:dyDescent="0.2">
      <c r="A88" s="16" t="s">
        <v>96</v>
      </c>
      <c r="B88" s="17" t="s">
        <v>97</v>
      </c>
      <c r="C88" s="51"/>
      <c r="D88" s="51"/>
      <c r="E88" s="18"/>
      <c r="F88" s="56"/>
      <c r="G88" s="56"/>
      <c r="J88" s="18"/>
      <c r="K88" s="51"/>
      <c r="L88" s="51"/>
    </row>
    <row r="89" spans="1:12" hidden="1" x14ac:dyDescent="0.2">
      <c r="A89" s="16" t="s">
        <v>98</v>
      </c>
      <c r="B89" s="17" t="s">
        <v>99</v>
      </c>
      <c r="C89" s="63"/>
      <c r="D89" s="51"/>
      <c r="E89" s="18"/>
      <c r="F89" s="56"/>
      <c r="G89" s="56"/>
      <c r="J89" s="18"/>
      <c r="K89" s="51"/>
      <c r="L89" s="51"/>
    </row>
    <row r="90" spans="1:12" hidden="1" x14ac:dyDescent="0.2">
      <c r="A90" s="16" t="s">
        <v>100</v>
      </c>
      <c r="B90" s="17" t="s">
        <v>101</v>
      </c>
      <c r="C90" s="51"/>
      <c r="D90" s="51"/>
      <c r="E90" s="18"/>
      <c r="F90" s="56"/>
      <c r="G90" s="56"/>
      <c r="J90" s="18"/>
      <c r="K90" s="51"/>
      <c r="L90" s="51"/>
    </row>
    <row r="91" spans="1:12" hidden="1" x14ac:dyDescent="0.2">
      <c r="A91" s="16" t="s">
        <v>102</v>
      </c>
      <c r="B91" s="17" t="s">
        <v>103</v>
      </c>
      <c r="C91" s="51"/>
      <c r="D91" s="51"/>
      <c r="E91" s="23"/>
      <c r="F91" s="56"/>
      <c r="G91" s="56"/>
      <c r="J91" s="18"/>
      <c r="K91" s="51"/>
      <c r="L91" s="51"/>
    </row>
    <row r="92" spans="1:12" hidden="1" x14ac:dyDescent="0.2">
      <c r="A92" s="11" t="s">
        <v>104</v>
      </c>
      <c r="B92" s="12" t="s">
        <v>105</v>
      </c>
      <c r="C92" s="60"/>
      <c r="D92" s="47"/>
      <c r="E92" s="25"/>
      <c r="F92" s="57"/>
      <c r="G92" s="57"/>
      <c r="J92" s="221"/>
      <c r="K92" s="221"/>
      <c r="L92" s="218"/>
    </row>
    <row r="93" spans="1:12" hidden="1" x14ac:dyDescent="0.2">
      <c r="A93" s="11" t="s">
        <v>106</v>
      </c>
      <c r="B93" s="12" t="s">
        <v>107</v>
      </c>
      <c r="C93" s="47"/>
      <c r="D93" s="47"/>
      <c r="E93" s="20"/>
      <c r="F93" s="57"/>
      <c r="G93" s="57"/>
      <c r="J93" s="221"/>
      <c r="K93" s="221"/>
      <c r="L93" s="218"/>
    </row>
    <row r="94" spans="1:12" hidden="1" x14ac:dyDescent="0.2">
      <c r="A94" s="11" t="s">
        <v>108</v>
      </c>
      <c r="B94" s="12" t="s">
        <v>109</v>
      </c>
      <c r="C94" s="47"/>
      <c r="D94" s="47"/>
      <c r="E94" s="20"/>
      <c r="F94" s="57"/>
      <c r="G94" s="57"/>
      <c r="J94" s="221"/>
      <c r="K94" s="221"/>
      <c r="L94" s="218"/>
    </row>
    <row r="95" spans="1:12" hidden="1" x14ac:dyDescent="0.2">
      <c r="A95" s="11" t="s">
        <v>110</v>
      </c>
      <c r="B95" s="12" t="s">
        <v>111</v>
      </c>
      <c r="C95" s="47"/>
      <c r="D95" s="47"/>
      <c r="E95" s="20"/>
      <c r="F95" s="57"/>
      <c r="G95" s="57"/>
      <c r="J95" s="221"/>
      <c r="K95" s="221"/>
      <c r="L95" s="218"/>
    </row>
    <row r="96" spans="1:12" hidden="1" x14ac:dyDescent="0.2">
      <c r="A96" s="45" t="s">
        <v>188</v>
      </c>
      <c r="B96" s="44" t="s">
        <v>187</v>
      </c>
      <c r="C96" s="49">
        <f>C97+C98</f>
        <v>0</v>
      </c>
      <c r="D96" s="49">
        <f>D97+D98</f>
        <v>0</v>
      </c>
      <c r="E96" s="49">
        <f>E97+E98</f>
        <v>0</v>
      </c>
      <c r="F96" s="49">
        <f>F97+F98</f>
        <v>0</v>
      </c>
      <c r="G96" s="49"/>
      <c r="J96" s="224"/>
      <c r="K96" s="224"/>
      <c r="L96" s="201"/>
    </row>
    <row r="97" spans="1:12" hidden="1" x14ac:dyDescent="0.2">
      <c r="A97" s="11" t="s">
        <v>112</v>
      </c>
      <c r="B97" s="12" t="s">
        <v>113</v>
      </c>
      <c r="C97" s="47"/>
      <c r="D97" s="47"/>
      <c r="E97" s="20"/>
      <c r="F97" s="57"/>
      <c r="G97" s="57"/>
      <c r="J97" s="221"/>
      <c r="K97" s="221"/>
      <c r="L97" s="218"/>
    </row>
    <row r="98" spans="1:12" hidden="1" x14ac:dyDescent="0.2">
      <c r="A98" s="11" t="s">
        <v>114</v>
      </c>
      <c r="B98" s="12" t="s">
        <v>115</v>
      </c>
      <c r="C98" s="47"/>
      <c r="D98" s="47"/>
      <c r="E98" s="20"/>
      <c r="F98" s="57"/>
      <c r="G98" s="57"/>
      <c r="J98" s="221"/>
      <c r="K98" s="221"/>
      <c r="L98" s="218"/>
    </row>
    <row r="99" spans="1:12" hidden="1" x14ac:dyDescent="0.2">
      <c r="A99" s="45" t="s">
        <v>180</v>
      </c>
      <c r="B99" s="46" t="s">
        <v>178</v>
      </c>
      <c r="C99" s="49">
        <f>C100+C101+C102</f>
        <v>0</v>
      </c>
      <c r="D99" s="49">
        <f>D100+D101+D102</f>
        <v>0</v>
      </c>
      <c r="E99" s="49">
        <f>E100+E101+E102</f>
        <v>0</v>
      </c>
      <c r="F99" s="49">
        <f>F100+F101+F102</f>
        <v>0</v>
      </c>
      <c r="G99" s="49"/>
      <c r="J99" s="224"/>
      <c r="K99" s="224"/>
      <c r="L99" s="201"/>
    </row>
    <row r="100" spans="1:12" hidden="1" x14ac:dyDescent="0.2">
      <c r="A100" s="11" t="s">
        <v>116</v>
      </c>
      <c r="B100" s="12" t="s">
        <v>117</v>
      </c>
      <c r="C100" s="47"/>
      <c r="D100" s="47"/>
      <c r="E100" s="20"/>
      <c r="F100" s="57"/>
      <c r="G100" s="57"/>
      <c r="J100" s="221"/>
      <c r="K100" s="221"/>
      <c r="L100" s="218"/>
    </row>
    <row r="101" spans="1:12" hidden="1" x14ac:dyDescent="0.2">
      <c r="A101" s="11" t="s">
        <v>118</v>
      </c>
      <c r="B101" s="13" t="s">
        <v>119</v>
      </c>
      <c r="C101" s="47"/>
      <c r="D101" s="47"/>
      <c r="E101" s="20"/>
      <c r="F101" s="57"/>
      <c r="G101" s="57"/>
      <c r="J101" s="221"/>
      <c r="K101" s="221"/>
      <c r="L101" s="218"/>
    </row>
    <row r="102" spans="1:12" hidden="1" x14ac:dyDescent="0.2">
      <c r="A102" s="11" t="s">
        <v>120</v>
      </c>
      <c r="B102" s="13" t="s">
        <v>124</v>
      </c>
      <c r="C102" s="57"/>
      <c r="D102" s="57"/>
      <c r="E102" s="20"/>
      <c r="F102" s="57"/>
      <c r="G102" s="57"/>
      <c r="J102" s="221"/>
      <c r="K102" s="221"/>
      <c r="L102" s="218"/>
    </row>
    <row r="103" spans="1:12" hidden="1" x14ac:dyDescent="0.2">
      <c r="A103" s="26"/>
      <c r="B103" s="44" t="s">
        <v>181</v>
      </c>
      <c r="C103" s="49">
        <f>C104</f>
        <v>0</v>
      </c>
      <c r="D103" s="49">
        <f>D104</f>
        <v>0</v>
      </c>
      <c r="E103" s="49">
        <f>E104</f>
        <v>0</v>
      </c>
      <c r="F103" s="49">
        <f>F104</f>
        <v>0</v>
      </c>
      <c r="G103" s="49"/>
      <c r="J103" s="224"/>
      <c r="K103" s="224"/>
      <c r="L103" s="201"/>
    </row>
    <row r="104" spans="1:12" hidden="1" x14ac:dyDescent="0.2">
      <c r="A104" s="11" t="s">
        <v>125</v>
      </c>
      <c r="B104" s="12" t="s">
        <v>126</v>
      </c>
      <c r="C104" s="48"/>
      <c r="D104" s="48"/>
      <c r="E104" s="20"/>
      <c r="F104" s="57"/>
      <c r="G104" s="57"/>
      <c r="J104" s="221"/>
      <c r="K104" s="221"/>
      <c r="L104" s="218"/>
    </row>
    <row r="105" spans="1:12" x14ac:dyDescent="0.2">
      <c r="A105" s="29"/>
      <c r="B105" s="30" t="s">
        <v>127</v>
      </c>
      <c r="C105" s="31" t="e">
        <f>C4+C5+C7+C12+C13+C14+C15+C16+C17+C20+C24+C34+C37+C41+C52+C58+C65+C72+C79+C80+C81+C85+C86+C92+C93+C94+C95+C97+C98+C101+C102+C103+C104</f>
        <v>#REF!</v>
      </c>
      <c r="D105" s="31" t="e">
        <f t="shared" ref="D105:I105" si="0">D4+D5+D7+D12+D13+D14+D15+D16+D17+D20+D24+D34+D37+D41+D52+D58+D65+D72+D79+D80+D81+D85+D86+D92+D93+D94+D95+D97+D98+D101+D102+D103+D104</f>
        <v>#REF!</v>
      </c>
      <c r="E105" s="31" t="e">
        <f t="shared" si="0"/>
        <v>#REF!</v>
      </c>
      <c r="F105" s="31" t="e">
        <f t="shared" si="0"/>
        <v>#REF!</v>
      </c>
      <c r="G105" s="31"/>
      <c r="H105" s="31">
        <f t="shared" si="0"/>
        <v>0</v>
      </c>
      <c r="I105" s="31">
        <f t="shared" si="0"/>
        <v>0</v>
      </c>
      <c r="J105" s="31"/>
      <c r="K105" s="31"/>
      <c r="L105" s="31"/>
    </row>
    <row r="106" spans="1:12" x14ac:dyDescent="0.2">
      <c r="A106" s="29"/>
      <c r="B106" s="30"/>
      <c r="C106" s="31"/>
      <c r="D106" s="31"/>
      <c r="E106" s="67" t="e">
        <f>+D105+F105</f>
        <v>#REF!</v>
      </c>
      <c r="F106" s="196" t="s">
        <v>254</v>
      </c>
      <c r="G106" s="31"/>
      <c r="H106" s="31"/>
      <c r="I106" s="31"/>
      <c r="J106" s="207"/>
      <c r="K106" s="207"/>
      <c r="L106" s="207"/>
    </row>
    <row r="107" spans="1:12" x14ac:dyDescent="0.2">
      <c r="A107" s="29"/>
      <c r="B107" s="32"/>
      <c r="C107" s="59"/>
      <c r="D107" s="59"/>
      <c r="E107" s="67" t="e">
        <f>-E106+E105</f>
        <v>#REF!</v>
      </c>
      <c r="F107" s="59" t="s">
        <v>255</v>
      </c>
      <c r="G107" s="37"/>
      <c r="J107" s="203"/>
      <c r="L107" s="191"/>
    </row>
    <row r="108" spans="1:12" x14ac:dyDescent="0.2">
      <c r="A108" s="33"/>
      <c r="B108" s="12" t="s">
        <v>128</v>
      </c>
      <c r="C108" s="15">
        <f>C109+C119+C133</f>
        <v>0</v>
      </c>
      <c r="D108" s="15">
        <f>D109+D119+D133</f>
        <v>0</v>
      </c>
      <c r="E108" s="15">
        <f>E109+E119+E133</f>
        <v>0</v>
      </c>
      <c r="F108" s="15">
        <f>F109+F119+F133</f>
        <v>0</v>
      </c>
      <c r="G108" s="15"/>
      <c r="J108" s="220"/>
      <c r="K108" s="220"/>
      <c r="L108" s="3"/>
    </row>
    <row r="109" spans="1:12" hidden="1" x14ac:dyDescent="0.2">
      <c r="A109" s="33" t="s">
        <v>155</v>
      </c>
      <c r="B109" s="27" t="s">
        <v>129</v>
      </c>
      <c r="C109" s="34">
        <f>SUM(C110:C118)</f>
        <v>0</v>
      </c>
      <c r="D109" s="34">
        <f>SUM(D110:D118)</f>
        <v>0</v>
      </c>
      <c r="E109" s="34">
        <f>SUM(E110:E118)</f>
        <v>0</v>
      </c>
      <c r="F109" s="34">
        <f>SUM(F110:F118)</f>
        <v>0</v>
      </c>
      <c r="G109" s="34"/>
      <c r="J109" s="212"/>
      <c r="K109" s="212"/>
      <c r="L109" s="209"/>
    </row>
    <row r="110" spans="1:12" hidden="1" x14ac:dyDescent="0.2">
      <c r="A110" s="97" t="s">
        <v>283</v>
      </c>
      <c r="B110" s="19" t="s">
        <v>282</v>
      </c>
      <c r="C110" s="99"/>
      <c r="D110" s="99"/>
      <c r="E110" s="99"/>
      <c r="F110" s="99"/>
      <c r="G110" s="99"/>
      <c r="J110" s="205"/>
      <c r="K110" s="17"/>
      <c r="L110" s="210"/>
    </row>
    <row r="111" spans="1:12" hidden="1" x14ac:dyDescent="0.2">
      <c r="A111" s="97"/>
      <c r="B111" s="19"/>
      <c r="C111" s="62"/>
      <c r="D111" s="51"/>
      <c r="E111" s="18"/>
      <c r="F111" s="51"/>
      <c r="G111" s="51"/>
      <c r="J111" s="205"/>
      <c r="K111" s="17"/>
      <c r="L111" s="210"/>
    </row>
    <row r="112" spans="1:12" hidden="1" x14ac:dyDescent="0.2">
      <c r="A112" s="97"/>
      <c r="B112" s="19"/>
      <c r="C112" s="62"/>
      <c r="D112" s="51"/>
      <c r="E112" s="18"/>
      <c r="F112" s="51"/>
      <c r="G112" s="51"/>
      <c r="J112" s="205"/>
      <c r="K112" s="17"/>
      <c r="L112" s="210"/>
    </row>
    <row r="113" spans="1:12" hidden="1" x14ac:dyDescent="0.2">
      <c r="A113" s="97"/>
      <c r="B113" s="19"/>
      <c r="C113" s="62"/>
      <c r="D113" s="51"/>
      <c r="E113" s="18"/>
      <c r="F113" s="51"/>
      <c r="G113" s="51"/>
      <c r="J113" s="205"/>
      <c r="K113" s="17"/>
      <c r="L113" s="210"/>
    </row>
    <row r="114" spans="1:12" hidden="1" x14ac:dyDescent="0.2">
      <c r="A114" s="19"/>
      <c r="B114" s="19"/>
      <c r="C114" s="63"/>
      <c r="D114" s="51"/>
      <c r="E114" s="18"/>
      <c r="F114" s="51"/>
      <c r="G114" s="51"/>
      <c r="J114" s="205"/>
      <c r="K114" s="17"/>
      <c r="L114" s="210"/>
    </row>
    <row r="115" spans="1:12" hidden="1" x14ac:dyDescent="0.2">
      <c r="A115" s="98" t="s">
        <v>156</v>
      </c>
      <c r="B115" s="71" t="s">
        <v>132</v>
      </c>
      <c r="C115" s="101"/>
      <c r="D115" s="50"/>
      <c r="E115" s="95"/>
      <c r="F115" s="50"/>
      <c r="G115" s="50"/>
      <c r="J115" s="206"/>
      <c r="K115" s="91"/>
      <c r="L115" s="215"/>
    </row>
    <row r="116" spans="1:12" hidden="1" x14ac:dyDescent="0.2">
      <c r="A116" s="97" t="s">
        <v>172</v>
      </c>
      <c r="B116" s="19" t="s">
        <v>134</v>
      </c>
      <c r="C116" s="42"/>
      <c r="D116" s="42"/>
      <c r="E116" s="42"/>
      <c r="F116" s="42"/>
      <c r="G116" s="42"/>
      <c r="J116" s="205"/>
      <c r="K116" s="17"/>
      <c r="L116" s="210"/>
    </row>
    <row r="117" spans="1:12" hidden="1" x14ac:dyDescent="0.2">
      <c r="A117" s="97" t="s">
        <v>172</v>
      </c>
      <c r="B117" s="19" t="s">
        <v>137</v>
      </c>
      <c r="C117" s="42"/>
      <c r="D117" s="42"/>
      <c r="E117" s="42"/>
      <c r="F117" s="42"/>
      <c r="G117" s="42"/>
      <c r="J117" s="205"/>
      <c r="K117" s="213"/>
      <c r="L117" s="210"/>
    </row>
    <row r="118" spans="1:12" hidden="1" x14ac:dyDescent="0.2">
      <c r="A118" s="97" t="s">
        <v>172</v>
      </c>
      <c r="B118" s="19" t="s">
        <v>135</v>
      </c>
      <c r="C118" s="51"/>
      <c r="D118" s="51"/>
      <c r="E118" s="18"/>
      <c r="F118" s="51"/>
      <c r="G118" s="51"/>
      <c r="J118" s="205"/>
      <c r="K118" s="17"/>
      <c r="L118" s="210"/>
    </row>
    <row r="119" spans="1:12" hidden="1" x14ac:dyDescent="0.2">
      <c r="A119" s="97" t="s">
        <v>172</v>
      </c>
      <c r="B119" s="19" t="s">
        <v>275</v>
      </c>
      <c r="C119" s="100"/>
      <c r="D119" s="100"/>
      <c r="E119" s="100"/>
      <c r="F119" s="100"/>
      <c r="G119" s="100"/>
      <c r="J119" s="205"/>
      <c r="K119" s="214"/>
      <c r="L119" s="210"/>
    </row>
    <row r="120" spans="1:12" hidden="1" x14ac:dyDescent="0.2">
      <c r="A120" s="97" t="s">
        <v>171</v>
      </c>
      <c r="B120" s="19" t="s">
        <v>133</v>
      </c>
      <c r="C120" s="63"/>
      <c r="D120" s="51"/>
      <c r="E120" s="18"/>
      <c r="F120" s="51"/>
      <c r="G120" s="51"/>
      <c r="J120" s="205"/>
      <c r="K120" s="17"/>
      <c r="L120" s="210"/>
    </row>
    <row r="121" spans="1:12" hidden="1" x14ac:dyDescent="0.2">
      <c r="A121" s="97" t="s">
        <v>173</v>
      </c>
      <c r="B121" s="19" t="s">
        <v>201</v>
      </c>
      <c r="C121" s="62"/>
      <c r="D121" s="51"/>
      <c r="E121" s="18"/>
      <c r="F121" s="51"/>
      <c r="G121" s="51"/>
      <c r="J121" s="205"/>
      <c r="K121" s="17"/>
      <c r="L121" s="210"/>
    </row>
    <row r="122" spans="1:12" hidden="1" x14ac:dyDescent="0.2">
      <c r="A122" s="97" t="s">
        <v>173</v>
      </c>
      <c r="B122" s="17" t="s">
        <v>270</v>
      </c>
      <c r="C122" s="62"/>
      <c r="D122" s="51"/>
      <c r="E122" s="18"/>
      <c r="F122" s="51"/>
      <c r="G122" s="51"/>
      <c r="J122" s="205"/>
      <c r="K122" s="17"/>
      <c r="L122" s="210"/>
    </row>
    <row r="123" spans="1:12" hidden="1" x14ac:dyDescent="0.2">
      <c r="A123" s="97" t="s">
        <v>174</v>
      </c>
      <c r="B123" s="19" t="s">
        <v>271</v>
      </c>
      <c r="C123" s="62"/>
      <c r="D123" s="51"/>
      <c r="E123" s="18"/>
      <c r="F123" s="51"/>
      <c r="G123" s="51"/>
      <c r="J123" s="205"/>
      <c r="K123" s="17"/>
      <c r="L123" s="210"/>
    </row>
    <row r="124" spans="1:12" hidden="1" x14ac:dyDescent="0.2">
      <c r="A124" s="97" t="s">
        <v>174</v>
      </c>
      <c r="B124" s="19" t="s">
        <v>272</v>
      </c>
      <c r="C124" s="62"/>
      <c r="D124" s="51"/>
      <c r="E124" s="18"/>
      <c r="F124" s="51"/>
      <c r="G124" s="51"/>
      <c r="J124" s="205"/>
      <c r="K124" s="17"/>
      <c r="L124" s="210"/>
    </row>
    <row r="125" spans="1:12" hidden="1" x14ac:dyDescent="0.2">
      <c r="A125" s="97" t="s">
        <v>174</v>
      </c>
      <c r="B125" s="19" t="s">
        <v>273</v>
      </c>
      <c r="C125" s="63"/>
      <c r="D125" s="51"/>
      <c r="E125" s="18"/>
      <c r="F125" s="51"/>
      <c r="G125" s="51"/>
      <c r="J125" s="205"/>
      <c r="K125" s="17"/>
      <c r="L125" s="210"/>
    </row>
    <row r="126" spans="1:12" hidden="1" x14ac:dyDescent="0.2">
      <c r="A126" s="19" t="s">
        <v>174</v>
      </c>
      <c r="B126" s="19" t="s">
        <v>274</v>
      </c>
      <c r="C126" s="51"/>
      <c r="D126" s="51"/>
      <c r="E126" s="18"/>
      <c r="F126" s="51"/>
      <c r="G126" s="51"/>
      <c r="J126" s="205"/>
      <c r="K126" s="17"/>
      <c r="L126" s="210"/>
    </row>
    <row r="127" spans="1:12" hidden="1" x14ac:dyDescent="0.2">
      <c r="A127" s="97"/>
      <c r="B127" s="19"/>
      <c r="C127" s="51"/>
      <c r="D127" s="51"/>
      <c r="E127" s="18"/>
      <c r="F127" s="51"/>
      <c r="G127" s="51"/>
      <c r="J127" s="205"/>
      <c r="K127" s="17"/>
      <c r="L127" s="210"/>
    </row>
    <row r="128" spans="1:12" hidden="1" x14ac:dyDescent="0.2">
      <c r="A128" s="97"/>
      <c r="B128" s="19"/>
      <c r="C128" s="51"/>
      <c r="D128" s="51"/>
      <c r="E128" s="18"/>
      <c r="F128" s="51"/>
      <c r="G128" s="51"/>
      <c r="J128" s="205"/>
      <c r="K128" s="17"/>
      <c r="L128" s="210"/>
    </row>
    <row r="129" spans="1:12" hidden="1" x14ac:dyDescent="0.2">
      <c r="A129" s="98" t="s">
        <v>157</v>
      </c>
      <c r="B129" s="71" t="s">
        <v>150</v>
      </c>
      <c r="C129" s="50"/>
      <c r="D129" s="50"/>
      <c r="E129" s="95"/>
      <c r="F129" s="50"/>
      <c r="G129" s="50"/>
      <c r="J129" s="206"/>
      <c r="K129" s="206"/>
      <c r="L129" s="206"/>
    </row>
    <row r="130" spans="1:12" hidden="1" x14ac:dyDescent="0.2">
      <c r="A130" s="97" t="s">
        <v>169</v>
      </c>
      <c r="B130" s="19" t="s">
        <v>151</v>
      </c>
      <c r="C130" s="51"/>
      <c r="D130" s="51"/>
      <c r="E130" s="18"/>
      <c r="F130" s="51"/>
      <c r="G130" s="51"/>
      <c r="J130" s="205"/>
      <c r="K130" s="17"/>
      <c r="L130" s="210"/>
    </row>
    <row r="131" spans="1:12" hidden="1" x14ac:dyDescent="0.2">
      <c r="A131" s="97"/>
      <c r="B131" s="19"/>
      <c r="C131" s="51"/>
      <c r="D131" s="51"/>
      <c r="E131" s="18"/>
      <c r="F131" s="51"/>
      <c r="G131" s="51"/>
      <c r="J131" s="205"/>
      <c r="K131" s="17"/>
      <c r="L131" s="210"/>
    </row>
    <row r="132" spans="1:12" x14ac:dyDescent="0.2">
      <c r="A132" s="35"/>
      <c r="C132" s="50"/>
      <c r="D132" s="50"/>
      <c r="E132" s="95"/>
      <c r="F132" s="50"/>
      <c r="G132" s="50"/>
      <c r="J132" s="203"/>
      <c r="K132" s="39"/>
      <c r="L132" s="216"/>
    </row>
    <row r="133" spans="1:12" x14ac:dyDescent="0.2">
      <c r="A133" s="98"/>
      <c r="B133" s="71"/>
      <c r="C133" s="27"/>
      <c r="D133" s="27"/>
      <c r="E133" s="27"/>
      <c r="F133" s="27"/>
      <c r="G133" s="27"/>
      <c r="J133" s="206"/>
      <c r="K133" s="206"/>
      <c r="L133" s="215"/>
    </row>
    <row r="134" spans="1:12" x14ac:dyDescent="0.2">
      <c r="A134" s="35"/>
      <c r="C134" s="32"/>
      <c r="D134" s="32"/>
      <c r="E134" s="50"/>
      <c r="F134" s="39"/>
      <c r="G134" s="39"/>
      <c r="J134" s="203"/>
      <c r="L134" s="191"/>
    </row>
    <row r="135" spans="1:12" x14ac:dyDescent="0.2">
      <c r="A135" s="35"/>
      <c r="E135" s="50"/>
      <c r="F135" s="39"/>
      <c r="G135" s="39"/>
      <c r="J135" s="203"/>
    </row>
    <row r="136" spans="1:12" x14ac:dyDescent="0.2">
      <c r="A136" s="35"/>
    </row>
    <row r="137" spans="1:12" x14ac:dyDescent="0.2">
      <c r="A137" s="38"/>
      <c r="B137" s="32"/>
      <c r="C137" s="32"/>
      <c r="D137" s="32"/>
    </row>
    <row r="139" spans="1:12" x14ac:dyDescent="0.2">
      <c r="A139" s="29"/>
      <c r="B139" s="32"/>
      <c r="C139" s="32"/>
      <c r="D139" s="32"/>
    </row>
    <row r="149" spans="2:4" x14ac:dyDescent="0.2">
      <c r="B149" s="39"/>
      <c r="C149" s="39"/>
      <c r="D149" s="39"/>
    </row>
    <row r="150" spans="2:4" x14ac:dyDescent="0.2">
      <c r="B150" s="40"/>
      <c r="C150" s="40"/>
      <c r="D150" s="40"/>
    </row>
    <row r="158" spans="2:4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8"/>
  <sheetViews>
    <sheetView workbookViewId="0">
      <selection activeCell="A2" sqref="A2"/>
    </sheetView>
  </sheetViews>
  <sheetFormatPr defaultRowHeight="12.75" x14ac:dyDescent="0.2"/>
  <cols>
    <col min="1" max="1" width="14.85546875" style="9" customWidth="1"/>
    <col min="2" max="2" width="57.5703125" style="36" customWidth="1"/>
    <col min="3" max="3" width="10.5703125" style="36" customWidth="1"/>
    <col min="4" max="4" width="16" style="36" customWidth="1"/>
    <col min="5" max="5" width="13.85546875" style="37" customWidth="1"/>
    <col min="6" max="6" width="9.85546875" style="8" customWidth="1"/>
    <col min="7" max="7" width="24.42578125" style="8" customWidth="1"/>
    <col min="8" max="9" width="9.140625" style="8"/>
    <col min="10" max="10" width="11.7109375" style="87" customWidth="1"/>
    <col min="11" max="11" width="9.140625" style="87"/>
    <col min="12" max="12" width="12.140625" style="87" customWidth="1"/>
    <col min="13" max="16384" width="9.140625" style="8"/>
  </cols>
  <sheetData>
    <row r="1" spans="1:12" ht="15.75" x14ac:dyDescent="0.25">
      <c r="B1" s="5" t="s">
        <v>400</v>
      </c>
      <c r="C1" s="6"/>
      <c r="D1" s="6"/>
      <c r="E1" s="7"/>
      <c r="F1" s="6"/>
      <c r="G1" s="6"/>
    </row>
    <row r="2" spans="1:12" ht="76.5" x14ac:dyDescent="0.2">
      <c r="B2" s="12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  <c r="J2" s="249"/>
      <c r="L2" s="249"/>
    </row>
    <row r="3" spans="1:12" x14ac:dyDescent="0.2">
      <c r="A3" s="45" t="s">
        <v>186</v>
      </c>
      <c r="B3" s="44" t="s">
        <v>179</v>
      </c>
      <c r="C3" s="49" t="e">
        <f>#REF!+Spordiüritused!C3</f>
        <v>#REF!</v>
      </c>
      <c r="D3" s="49" t="e">
        <f>#REF!+Spordiüritused!D3</f>
        <v>#REF!</v>
      </c>
      <c r="E3" s="49" t="e">
        <f>#REF!+Spordiüritused!E3</f>
        <v>#REF!</v>
      </c>
      <c r="F3" s="49" t="e">
        <f>#REF!+Spordiüritused!F3</f>
        <v>#REF!</v>
      </c>
      <c r="G3" s="49"/>
      <c r="J3" s="242"/>
      <c r="K3" s="242"/>
      <c r="L3" s="242"/>
    </row>
    <row r="4" spans="1:12" x14ac:dyDescent="0.2">
      <c r="A4" s="11" t="s">
        <v>176</v>
      </c>
      <c r="B4" s="12" t="s">
        <v>177</v>
      </c>
      <c r="C4" s="102" t="e">
        <f>#REF!+Spordiüritused!C4</f>
        <v>#REF!</v>
      </c>
      <c r="D4" s="102" t="e">
        <f>#REF!+Spordiüritused!D4</f>
        <v>#REF!</v>
      </c>
      <c r="E4" s="102" t="e">
        <f>#REF!+Spordiüritused!E4</f>
        <v>#REF!</v>
      </c>
      <c r="F4" s="54"/>
      <c r="G4" s="54"/>
      <c r="J4" s="244"/>
      <c r="K4" s="250"/>
      <c r="L4" s="250"/>
    </row>
    <row r="5" spans="1:12" ht="15" x14ac:dyDescent="0.25">
      <c r="A5" s="11" t="s">
        <v>322</v>
      </c>
      <c r="B5" s="12" t="s">
        <v>323</v>
      </c>
      <c r="C5" s="102" t="e">
        <f>#REF!+Spordiüritused!C5</f>
        <v>#REF!</v>
      </c>
      <c r="D5" s="102" t="e">
        <f>#REF!+Spordiüritused!D5</f>
        <v>#REF!</v>
      </c>
      <c r="E5" s="102" t="e">
        <f>#REF!+Spordiüritused!E5</f>
        <v>#REF!</v>
      </c>
      <c r="F5" s="102" t="e">
        <f>#REF!+Spordiüritused!F5</f>
        <v>#REF!</v>
      </c>
      <c r="G5" s="55"/>
      <c r="J5" s="244"/>
      <c r="K5" s="244"/>
      <c r="L5" s="250"/>
    </row>
    <row r="6" spans="1:12" x14ac:dyDescent="0.2">
      <c r="A6" s="45" t="s">
        <v>183</v>
      </c>
      <c r="B6" s="44" t="s">
        <v>182</v>
      </c>
      <c r="C6" s="49" t="e">
        <f>#REF!+Spordiüritused!C6</f>
        <v>#REF!</v>
      </c>
      <c r="D6" s="49" t="e">
        <f>#REF!+Spordiüritused!D6</f>
        <v>#REF!</v>
      </c>
      <c r="E6" s="49" t="e">
        <f>#REF!+Spordiüritused!E6</f>
        <v>#REF!</v>
      </c>
      <c r="F6" s="49" t="e">
        <f>#REF!+Spordiüritused!F6</f>
        <v>#REF!</v>
      </c>
      <c r="G6" s="49"/>
      <c r="J6" s="242"/>
      <c r="K6" s="242"/>
      <c r="L6" s="242"/>
    </row>
    <row r="7" spans="1:12" x14ac:dyDescent="0.2">
      <c r="A7" s="11" t="s">
        <v>324</v>
      </c>
      <c r="B7" s="13" t="s">
        <v>325</v>
      </c>
      <c r="C7" s="102" t="e">
        <f>#REF!+Spordiüritused!C7</f>
        <v>#REF!</v>
      </c>
      <c r="D7" s="102" t="e">
        <f>#REF!+Spordiüritused!D7</f>
        <v>#REF!</v>
      </c>
      <c r="E7" s="102" t="e">
        <f>#REF!+Spordiüritused!E7</f>
        <v>#REF!</v>
      </c>
      <c r="F7" s="102" t="e">
        <f>#REF!+Spordiüritused!F7</f>
        <v>#REF!</v>
      </c>
      <c r="G7" s="15"/>
      <c r="J7" s="244"/>
      <c r="K7" s="244"/>
      <c r="L7" s="250"/>
    </row>
    <row r="8" spans="1:12" x14ac:dyDescent="0.2">
      <c r="A8" s="16" t="s">
        <v>326</v>
      </c>
      <c r="B8" s="17" t="s">
        <v>327</v>
      </c>
      <c r="C8" s="103" t="e">
        <f>#REF!+Spordiüritused!C8</f>
        <v>#REF!</v>
      </c>
      <c r="D8" s="103" t="e">
        <f>#REF!+Spordiüritused!D8</f>
        <v>#REF!</v>
      </c>
      <c r="E8" s="103" t="e">
        <f>#REF!+Spordiüritused!E8</f>
        <v>#REF!</v>
      </c>
      <c r="F8" s="56"/>
      <c r="G8" s="56"/>
      <c r="J8" s="243"/>
      <c r="K8" s="243"/>
      <c r="L8" s="64"/>
    </row>
    <row r="9" spans="1:12" x14ac:dyDescent="0.2">
      <c r="A9" s="16" t="s">
        <v>328</v>
      </c>
      <c r="B9" s="17" t="s">
        <v>329</v>
      </c>
      <c r="C9" s="103" t="e">
        <f>#REF!+Spordiüritused!C9</f>
        <v>#REF!</v>
      </c>
      <c r="D9" s="103" t="e">
        <f>#REF!+Spordiüritused!D9</f>
        <v>#REF!</v>
      </c>
      <c r="E9" s="103" t="e">
        <f>#REF!+Spordiüritused!E9</f>
        <v>#REF!</v>
      </c>
      <c r="F9" s="103" t="e">
        <f>#REF!+Spordiüritused!F9</f>
        <v>#REF!</v>
      </c>
      <c r="G9" s="56"/>
      <c r="J9" s="243"/>
      <c r="K9" s="243"/>
      <c r="L9" s="64"/>
    </row>
    <row r="10" spans="1:12" x14ac:dyDescent="0.2">
      <c r="A10" s="16" t="s">
        <v>330</v>
      </c>
      <c r="B10" s="17" t="s">
        <v>296</v>
      </c>
      <c r="C10" s="103" t="e">
        <f>#REF!+Spordiüritused!C10</f>
        <v>#REF!</v>
      </c>
      <c r="D10" s="103" t="e">
        <f>#REF!+Spordiüritused!D10</f>
        <v>#REF!</v>
      </c>
      <c r="E10" s="103" t="e">
        <f>#REF!+Spordiüritused!E10</f>
        <v>#REF!</v>
      </c>
      <c r="F10" s="56"/>
      <c r="G10" s="56"/>
      <c r="J10" s="243"/>
      <c r="K10" s="243"/>
      <c r="L10" s="64"/>
    </row>
    <row r="11" spans="1:12" x14ac:dyDescent="0.2">
      <c r="A11" s="16" t="s">
        <v>332</v>
      </c>
      <c r="B11" s="17" t="s">
        <v>333</v>
      </c>
      <c r="C11" s="103" t="e">
        <f>#REF!+Spordiüritused!C11</f>
        <v>#REF!</v>
      </c>
      <c r="D11" s="103" t="e">
        <f>#REF!+Spordiüritused!D11</f>
        <v>#REF!</v>
      </c>
      <c r="E11" s="103" t="e">
        <f>#REF!+Spordiüritused!E11</f>
        <v>#REF!</v>
      </c>
      <c r="F11" s="56"/>
      <c r="G11" s="56"/>
      <c r="J11" s="243"/>
      <c r="K11" s="243"/>
      <c r="L11" s="64"/>
    </row>
    <row r="12" spans="1:12" x14ac:dyDescent="0.2">
      <c r="A12" s="11" t="s">
        <v>334</v>
      </c>
      <c r="B12" s="12" t="s">
        <v>335</v>
      </c>
      <c r="C12" s="102" t="e">
        <f>#REF!+Spordiüritused!C12</f>
        <v>#REF!</v>
      </c>
      <c r="D12" s="102" t="e">
        <f>#REF!+Spordiüritused!D12</f>
        <v>#REF!</v>
      </c>
      <c r="E12" s="102" t="e">
        <f>#REF!+Spordiüritused!E12</f>
        <v>#REF!</v>
      </c>
      <c r="F12" s="102" t="e">
        <f>#REF!+Spordiüritused!F12</f>
        <v>#REF!</v>
      </c>
      <c r="G12" s="57"/>
      <c r="J12" s="244"/>
      <c r="K12" s="244"/>
      <c r="L12" s="250"/>
    </row>
    <row r="13" spans="1:12" x14ac:dyDescent="0.2">
      <c r="A13" s="21" t="s">
        <v>336</v>
      </c>
      <c r="B13" s="12" t="s">
        <v>200</v>
      </c>
      <c r="C13" s="102" t="e">
        <f>#REF!+Spordiüritused!C13</f>
        <v>#REF!</v>
      </c>
      <c r="D13" s="102" t="e">
        <f>#REF!+Spordiüritused!D13</f>
        <v>#REF!</v>
      </c>
      <c r="E13" s="102" t="e">
        <f>#REF!+Spordiüritused!E13</f>
        <v>#REF!</v>
      </c>
      <c r="F13" s="102" t="e">
        <f>#REF!+Spordiüritused!F13</f>
        <v>#REF!</v>
      </c>
      <c r="G13" s="57"/>
      <c r="J13" s="244"/>
      <c r="K13" s="250"/>
      <c r="L13" s="250"/>
    </row>
    <row r="14" spans="1:12" x14ac:dyDescent="0.2">
      <c r="A14" s="21" t="s">
        <v>337</v>
      </c>
      <c r="B14" s="12" t="s">
        <v>338</v>
      </c>
      <c r="C14" s="102" t="e">
        <f>#REF!+Spordiüritused!C14</f>
        <v>#REF!</v>
      </c>
      <c r="D14" s="102" t="e">
        <f>#REF!+Spordiüritused!D14</f>
        <v>#REF!</v>
      </c>
      <c r="E14" s="102" t="e">
        <f>#REF!+Spordiüritused!E14</f>
        <v>#REF!</v>
      </c>
      <c r="F14" s="57"/>
      <c r="G14" s="57"/>
      <c r="J14" s="244"/>
      <c r="K14" s="250"/>
      <c r="L14" s="250"/>
    </row>
    <row r="15" spans="1:12" x14ac:dyDescent="0.2">
      <c r="A15" s="21" t="s">
        <v>339</v>
      </c>
      <c r="B15" s="12" t="s">
        <v>340</v>
      </c>
      <c r="C15" s="102" t="e">
        <f>#REF!+Spordiüritused!C15</f>
        <v>#REF!</v>
      </c>
      <c r="D15" s="102" t="e">
        <f>#REF!+Spordiüritused!D15</f>
        <v>#REF!</v>
      </c>
      <c r="E15" s="102" t="e">
        <f>#REF!+Spordiüritused!E15</f>
        <v>#REF!</v>
      </c>
      <c r="F15" s="57"/>
      <c r="G15" s="57"/>
      <c r="J15" s="244"/>
      <c r="K15" s="250"/>
      <c r="L15" s="250"/>
    </row>
    <row r="16" spans="1:12" x14ac:dyDescent="0.2">
      <c r="A16" s="21" t="s">
        <v>341</v>
      </c>
      <c r="B16" s="12" t="s">
        <v>342</v>
      </c>
      <c r="C16" s="102" t="e">
        <f>#REF!+Spordiüritused!C16</f>
        <v>#REF!</v>
      </c>
      <c r="D16" s="102" t="e">
        <f>#REF!+Spordiüritused!D16</f>
        <v>#REF!</v>
      </c>
      <c r="E16" s="102" t="e">
        <f>#REF!+Spordiüritused!E16</f>
        <v>#REF!</v>
      </c>
      <c r="F16" s="57"/>
      <c r="G16" s="57"/>
      <c r="J16" s="244"/>
      <c r="K16" s="250"/>
      <c r="L16" s="250"/>
    </row>
    <row r="17" spans="1:12" x14ac:dyDescent="0.2">
      <c r="A17" s="11" t="s">
        <v>343</v>
      </c>
      <c r="B17" s="12" t="s">
        <v>344</v>
      </c>
      <c r="C17" s="102" t="e">
        <f>#REF!+Spordiüritused!C17</f>
        <v>#REF!</v>
      </c>
      <c r="D17" s="102" t="e">
        <f>#REF!+Spordiüritused!D17</f>
        <v>#REF!</v>
      </c>
      <c r="E17" s="102" t="e">
        <f>#REF!+Spordiüritused!E17</f>
        <v>#REF!</v>
      </c>
      <c r="F17" s="20" t="e">
        <f>SUM(F18:F19)</f>
        <v>#REF!</v>
      </c>
      <c r="G17" s="20"/>
      <c r="J17" s="244"/>
      <c r="K17" s="244"/>
      <c r="L17" s="250"/>
    </row>
    <row r="18" spans="1:12" x14ac:dyDescent="0.2">
      <c r="A18" s="16" t="s">
        <v>345</v>
      </c>
      <c r="B18" s="17" t="s">
        <v>346</v>
      </c>
      <c r="C18" s="103" t="e">
        <f>#REF!+Spordiüritused!C18</f>
        <v>#REF!</v>
      </c>
      <c r="D18" s="103" t="e">
        <f>#REF!+Spordiüritused!D18</f>
        <v>#REF!</v>
      </c>
      <c r="E18" s="103" t="e">
        <f>#REF!+Spordiüritused!E18</f>
        <v>#REF!</v>
      </c>
      <c r="F18" s="18">
        <f>F8*33%</f>
        <v>0</v>
      </c>
      <c r="G18" s="18"/>
      <c r="J18" s="243"/>
      <c r="K18" s="64"/>
      <c r="L18" s="64"/>
    </row>
    <row r="19" spans="1:12" x14ac:dyDescent="0.2">
      <c r="A19" s="16" t="s">
        <v>347</v>
      </c>
      <c r="B19" s="17" t="s">
        <v>348</v>
      </c>
      <c r="C19" s="103" t="e">
        <f>#REF!+Spordiüritused!C19</f>
        <v>#REF!</v>
      </c>
      <c r="D19" s="103" t="e">
        <f>#REF!+Spordiüritused!D19</f>
        <v>#REF!</v>
      </c>
      <c r="E19" s="103" t="e">
        <f>#REF!+Spordiüritused!E19</f>
        <v>#REF!</v>
      </c>
      <c r="F19" s="18" t="e">
        <f>(F9+F10+F11+F12)*33%</f>
        <v>#REF!</v>
      </c>
      <c r="G19" s="18"/>
      <c r="J19" s="243"/>
      <c r="K19" s="243"/>
      <c r="L19" s="64"/>
    </row>
    <row r="20" spans="1:12" x14ac:dyDescent="0.2">
      <c r="A20" s="11" t="s">
        <v>349</v>
      </c>
      <c r="B20" s="12" t="s">
        <v>350</v>
      </c>
      <c r="C20" s="102" t="e">
        <f>#REF!+Spordiüritused!C20</f>
        <v>#REF!</v>
      </c>
      <c r="D20" s="102" t="e">
        <f>#REF!+Spordiüritused!D20</f>
        <v>#REF!</v>
      </c>
      <c r="E20" s="102" t="e">
        <f>#REF!+Spordiüritused!E20</f>
        <v>#REF!</v>
      </c>
      <c r="F20" s="20" t="e">
        <f>SUM(F21:F22)</f>
        <v>#REF!</v>
      </c>
      <c r="G20" s="20"/>
      <c r="J20" s="244"/>
      <c r="K20" s="244"/>
      <c r="L20" s="250"/>
    </row>
    <row r="21" spans="1:12" x14ac:dyDescent="0.2">
      <c r="A21" s="16" t="s">
        <v>351</v>
      </c>
      <c r="B21" s="17" t="s">
        <v>352</v>
      </c>
      <c r="C21" s="103" t="e">
        <f>#REF!+Spordiüritused!C21</f>
        <v>#REF!</v>
      </c>
      <c r="D21" s="103" t="e">
        <f>#REF!+Spordiüritused!D21</f>
        <v>#REF!</v>
      </c>
      <c r="E21" s="103" t="e">
        <f>#REF!+Spordiüritused!E21</f>
        <v>#REF!</v>
      </c>
      <c r="F21" s="18">
        <f>F8*1.4%</f>
        <v>0</v>
      </c>
      <c r="G21" s="18"/>
      <c r="J21" s="243"/>
      <c r="K21" s="64"/>
      <c r="L21" s="64"/>
    </row>
    <row r="22" spans="1:12" x14ac:dyDescent="0.2">
      <c r="A22" s="16" t="s">
        <v>353</v>
      </c>
      <c r="B22" s="17" t="s">
        <v>354</v>
      </c>
      <c r="C22" s="103" t="e">
        <f>#REF!+Spordiüritused!C22</f>
        <v>#REF!</v>
      </c>
      <c r="D22" s="103" t="e">
        <f>#REF!+Spordiüritused!D22</f>
        <v>#REF!</v>
      </c>
      <c r="E22" s="103" t="e">
        <f>#REF!+Spordiüritused!E22</f>
        <v>#REF!</v>
      </c>
      <c r="F22" s="18" t="e">
        <f>(F9+F10+F11+F12)*1.4%</f>
        <v>#REF!</v>
      </c>
      <c r="G22" s="18"/>
      <c r="J22" s="243"/>
      <c r="K22" s="243"/>
      <c r="L22" s="64"/>
    </row>
    <row r="23" spans="1:12" s="39" customFormat="1" x14ac:dyDescent="0.2">
      <c r="A23" s="45" t="s">
        <v>185</v>
      </c>
      <c r="B23" s="44" t="s">
        <v>184</v>
      </c>
      <c r="C23" s="49" t="e">
        <f>#REF!+Spordiüritused!C23</f>
        <v>#REF!</v>
      </c>
      <c r="D23" s="49" t="e">
        <f>#REF!+Spordiüritused!D23</f>
        <v>#REF!</v>
      </c>
      <c r="E23" s="49" t="e">
        <f>#REF!+Spordiüritused!E23</f>
        <v>#REF!</v>
      </c>
      <c r="F23" s="49">
        <f>F24+F34+F37+F41+F52+F58+F65+F72+F79+F80+F81+F85+F86+F92+F93+F94+F95</f>
        <v>0</v>
      </c>
      <c r="G23" s="49"/>
      <c r="J23" s="245"/>
      <c r="K23" s="245"/>
      <c r="L23" s="251"/>
    </row>
    <row r="24" spans="1:12" x14ac:dyDescent="0.2">
      <c r="A24" s="11" t="s">
        <v>355</v>
      </c>
      <c r="B24" s="12" t="s">
        <v>356</v>
      </c>
      <c r="C24" s="102" t="e">
        <f>#REF!+Spordiüritused!C24</f>
        <v>#REF!</v>
      </c>
      <c r="D24" s="102" t="e">
        <f>#REF!+Spordiüritused!D24</f>
        <v>#REF!</v>
      </c>
      <c r="E24" s="102" t="e">
        <f>#REF!+Spordiüritused!E24</f>
        <v>#REF!</v>
      </c>
      <c r="F24" s="20">
        <f>SUM(F25:F33)</f>
        <v>0</v>
      </c>
      <c r="G24" s="20"/>
      <c r="J24" s="244"/>
      <c r="K24" s="244"/>
      <c r="L24" s="250"/>
    </row>
    <row r="25" spans="1:12" x14ac:dyDescent="0.2">
      <c r="A25" s="16" t="s">
        <v>357</v>
      </c>
      <c r="B25" s="17" t="s">
        <v>358</v>
      </c>
      <c r="C25" s="103" t="e">
        <f>#REF!+Spordiüritused!C25</f>
        <v>#REF!</v>
      </c>
      <c r="D25" s="103" t="e">
        <f>#REF!+Spordiüritused!D25</f>
        <v>#REF!</v>
      </c>
      <c r="E25" s="103" t="e">
        <f>#REF!+Spordiüritused!E25</f>
        <v>#REF!</v>
      </c>
      <c r="F25" s="56"/>
      <c r="G25" s="56"/>
      <c r="J25" s="243"/>
      <c r="K25" s="64"/>
      <c r="L25" s="64"/>
    </row>
    <row r="26" spans="1:12" x14ac:dyDescent="0.2">
      <c r="A26" s="16" t="s">
        <v>359</v>
      </c>
      <c r="B26" s="17" t="s">
        <v>360</v>
      </c>
      <c r="C26" s="103" t="e">
        <f>#REF!+Spordiüritused!C26</f>
        <v>#REF!</v>
      </c>
      <c r="D26" s="103" t="e">
        <f>#REF!+Spordiüritused!D26</f>
        <v>#REF!</v>
      </c>
      <c r="E26" s="103" t="e">
        <f>#REF!+Spordiüritused!E26</f>
        <v>#REF!</v>
      </c>
      <c r="F26" s="56"/>
      <c r="G26" s="56"/>
      <c r="J26" s="243"/>
      <c r="K26" s="64"/>
      <c r="L26" s="64"/>
    </row>
    <row r="27" spans="1:12" x14ac:dyDescent="0.2">
      <c r="A27" s="16" t="s">
        <v>361</v>
      </c>
      <c r="B27" s="17" t="s">
        <v>362</v>
      </c>
      <c r="C27" s="103" t="e">
        <f>#REF!+Spordiüritused!C27</f>
        <v>#REF!</v>
      </c>
      <c r="D27" s="103" t="e">
        <f>#REF!+Spordiüritused!D27</f>
        <v>#REF!</v>
      </c>
      <c r="E27" s="103" t="e">
        <f>#REF!+Spordiüritused!E27</f>
        <v>#REF!</v>
      </c>
      <c r="F27" s="56"/>
      <c r="G27" s="56"/>
      <c r="J27" s="243"/>
      <c r="K27" s="64"/>
      <c r="L27" s="64"/>
    </row>
    <row r="28" spans="1:12" x14ac:dyDescent="0.2">
      <c r="A28" s="16" t="s">
        <v>363</v>
      </c>
      <c r="B28" s="17" t="s">
        <v>364</v>
      </c>
      <c r="C28" s="103" t="e">
        <f>#REF!+Spordiüritused!C28</f>
        <v>#REF!</v>
      </c>
      <c r="D28" s="103" t="e">
        <f>#REF!+Spordiüritused!D28</f>
        <v>#REF!</v>
      </c>
      <c r="E28" s="103" t="e">
        <f>#REF!+Spordiüritused!E28</f>
        <v>#REF!</v>
      </c>
      <c r="F28" s="56"/>
      <c r="G28" s="56"/>
      <c r="J28" s="243"/>
      <c r="K28" s="64"/>
      <c r="L28" s="64"/>
    </row>
    <row r="29" spans="1:12" x14ac:dyDescent="0.2">
      <c r="A29" s="16" t="s">
        <v>365</v>
      </c>
      <c r="B29" s="17" t="s">
        <v>366</v>
      </c>
      <c r="C29" s="103" t="e">
        <f>#REF!+Spordiüritused!C29</f>
        <v>#REF!</v>
      </c>
      <c r="D29" s="103" t="e">
        <f>#REF!+Spordiüritused!D29</f>
        <v>#REF!</v>
      </c>
      <c r="E29" s="103" t="e">
        <f>#REF!+Spordiüritused!E29</f>
        <v>#REF!</v>
      </c>
      <c r="F29" s="56"/>
      <c r="G29" s="56"/>
      <c r="J29" s="243"/>
      <c r="K29" s="64"/>
      <c r="L29" s="64"/>
    </row>
    <row r="30" spans="1:12" x14ac:dyDescent="0.2">
      <c r="A30" s="16" t="s">
        <v>367</v>
      </c>
      <c r="B30" s="17" t="s">
        <v>368</v>
      </c>
      <c r="C30" s="103" t="e">
        <f>#REF!+Spordiüritused!C30</f>
        <v>#REF!</v>
      </c>
      <c r="D30" s="103" t="e">
        <f>#REF!+Spordiüritused!D30</f>
        <v>#REF!</v>
      </c>
      <c r="E30" s="103" t="e">
        <f>#REF!+Spordiüritused!E30</f>
        <v>#REF!</v>
      </c>
      <c r="F30" s="56"/>
      <c r="G30" s="56"/>
      <c r="J30" s="243"/>
      <c r="K30" s="64"/>
      <c r="L30" s="64"/>
    </row>
    <row r="31" spans="1:12" x14ac:dyDescent="0.2">
      <c r="A31" s="16" t="s">
        <v>369</v>
      </c>
      <c r="B31" s="17" t="s">
        <v>370</v>
      </c>
      <c r="C31" s="103" t="e">
        <f>#REF!+Spordiüritused!C31</f>
        <v>#REF!</v>
      </c>
      <c r="D31" s="103" t="e">
        <f>#REF!+Spordiüritused!D31</f>
        <v>#REF!</v>
      </c>
      <c r="E31" s="103" t="e">
        <f>#REF!+Spordiüritused!E31</f>
        <v>#REF!</v>
      </c>
      <c r="F31" s="56"/>
      <c r="G31" s="56"/>
      <c r="J31" s="243"/>
      <c r="K31" s="64"/>
      <c r="L31" s="64"/>
    </row>
    <row r="32" spans="1:12" x14ac:dyDescent="0.2">
      <c r="A32" s="16" t="s">
        <v>371</v>
      </c>
      <c r="B32" s="17" t="s">
        <v>372</v>
      </c>
      <c r="C32" s="103" t="e">
        <f>#REF!+Spordiüritused!C32</f>
        <v>#REF!</v>
      </c>
      <c r="D32" s="103" t="e">
        <f>#REF!+Spordiüritused!D32</f>
        <v>#REF!</v>
      </c>
      <c r="E32" s="103" t="e">
        <f>#REF!+Spordiüritused!E32</f>
        <v>#REF!</v>
      </c>
      <c r="F32" s="56"/>
      <c r="G32" s="56"/>
      <c r="J32" s="243"/>
      <c r="K32" s="64"/>
      <c r="L32" s="64"/>
    </row>
    <row r="33" spans="1:12" x14ac:dyDescent="0.2">
      <c r="A33" s="16" t="s">
        <v>373</v>
      </c>
      <c r="B33" s="17" t="s">
        <v>374</v>
      </c>
      <c r="C33" s="103" t="e">
        <f>#REF!+Spordiüritused!C33</f>
        <v>#REF!</v>
      </c>
      <c r="D33" s="103" t="e">
        <f>#REF!+Spordiüritused!D33</f>
        <v>#REF!</v>
      </c>
      <c r="E33" s="103" t="e">
        <f>#REF!+Spordiüritused!E33</f>
        <v>#REF!</v>
      </c>
      <c r="F33" s="56"/>
      <c r="G33" s="56"/>
      <c r="J33" s="243"/>
      <c r="K33" s="64"/>
      <c r="L33" s="64"/>
    </row>
    <row r="34" spans="1:12" x14ac:dyDescent="0.2">
      <c r="A34" s="11" t="s">
        <v>375</v>
      </c>
      <c r="B34" s="12" t="s">
        <v>376</v>
      </c>
      <c r="C34" s="102" t="e">
        <f>#REF!+Spordiüritused!C34</f>
        <v>#REF!</v>
      </c>
      <c r="D34" s="102" t="e">
        <f>#REF!+Spordiüritused!D34</f>
        <v>#REF!</v>
      </c>
      <c r="E34" s="102" t="e">
        <f>#REF!+Spordiüritused!E34</f>
        <v>#REF!</v>
      </c>
      <c r="F34" s="20">
        <f>SUM(F35:F36)</f>
        <v>0</v>
      </c>
      <c r="G34" s="20"/>
      <c r="J34" s="244"/>
      <c r="K34" s="244"/>
      <c r="L34" s="244"/>
    </row>
    <row r="35" spans="1:12" x14ac:dyDescent="0.2">
      <c r="A35" s="16" t="s">
        <v>377</v>
      </c>
      <c r="B35" s="17" t="s">
        <v>378</v>
      </c>
      <c r="C35" s="103" t="e">
        <f>#REF!+Spordiüritused!C35</f>
        <v>#REF!</v>
      </c>
      <c r="D35" s="103" t="e">
        <f>#REF!+Spordiüritused!D35</f>
        <v>#REF!</v>
      </c>
      <c r="E35" s="103" t="e">
        <f>#REF!+Spordiüritused!E35</f>
        <v>#REF!</v>
      </c>
      <c r="F35" s="51"/>
      <c r="G35" s="51"/>
      <c r="J35" s="243"/>
      <c r="K35" s="238"/>
      <c r="L35" s="238"/>
    </row>
    <row r="36" spans="1:12" x14ac:dyDescent="0.2">
      <c r="A36" s="16" t="s">
        <v>379</v>
      </c>
      <c r="B36" s="17" t="s">
        <v>380</v>
      </c>
      <c r="C36" s="103" t="e">
        <f>#REF!+Spordiüritused!C36</f>
        <v>#REF!</v>
      </c>
      <c r="D36" s="103" t="e">
        <f>#REF!+Spordiüritused!D36</f>
        <v>#REF!</v>
      </c>
      <c r="E36" s="103" t="e">
        <f>#REF!+Spordiüritused!E36</f>
        <v>#REF!</v>
      </c>
      <c r="F36" s="51"/>
      <c r="G36" s="51"/>
      <c r="J36" s="243"/>
      <c r="K36" s="238"/>
      <c r="L36" s="238"/>
    </row>
    <row r="37" spans="1:12" x14ac:dyDescent="0.2">
      <c r="A37" s="11" t="s">
        <v>381</v>
      </c>
      <c r="B37" s="12" t="s">
        <v>382</v>
      </c>
      <c r="C37" s="102" t="e">
        <f>#REF!+Spordiüritused!C37</f>
        <v>#REF!</v>
      </c>
      <c r="D37" s="102" t="e">
        <f>#REF!+Spordiüritused!D37</f>
        <v>#REF!</v>
      </c>
      <c r="E37" s="102" t="e">
        <f>#REF!+Spordiüritused!E37</f>
        <v>#REF!</v>
      </c>
      <c r="F37" s="20">
        <f>SUM(F38:F40)</f>
        <v>0</v>
      </c>
      <c r="G37" s="20"/>
      <c r="J37" s="244"/>
      <c r="K37" s="244"/>
      <c r="L37" s="250"/>
    </row>
    <row r="38" spans="1:12" x14ac:dyDescent="0.2">
      <c r="A38" s="16" t="s">
        <v>383</v>
      </c>
      <c r="B38" s="17" t="s">
        <v>384</v>
      </c>
      <c r="C38" s="103" t="e">
        <f>#REF!+Spordiüritused!C38</f>
        <v>#REF!</v>
      </c>
      <c r="D38" s="103" t="e">
        <f>#REF!+Spordiüritused!D38</f>
        <v>#REF!</v>
      </c>
      <c r="E38" s="103" t="e">
        <f>#REF!+Spordiüritused!E38</f>
        <v>#REF!</v>
      </c>
      <c r="F38" s="51"/>
      <c r="G38" s="51"/>
      <c r="J38" s="243"/>
      <c r="K38" s="64"/>
      <c r="L38" s="64"/>
    </row>
    <row r="39" spans="1:12" x14ac:dyDescent="0.2">
      <c r="A39" s="16" t="s">
        <v>385</v>
      </c>
      <c r="B39" s="17" t="s">
        <v>386</v>
      </c>
      <c r="C39" s="103" t="e">
        <f>#REF!+Spordiüritused!C39</f>
        <v>#REF!</v>
      </c>
      <c r="D39" s="103" t="e">
        <f>#REF!+Spordiüritused!D39</f>
        <v>#REF!</v>
      </c>
      <c r="E39" s="103" t="e">
        <f>#REF!+Spordiüritused!E39</f>
        <v>#REF!</v>
      </c>
      <c r="F39" s="51"/>
      <c r="G39" s="51"/>
      <c r="J39" s="243"/>
      <c r="K39" s="64"/>
      <c r="L39" s="64"/>
    </row>
    <row r="40" spans="1:12" x14ac:dyDescent="0.2">
      <c r="A40" s="16" t="s">
        <v>387</v>
      </c>
      <c r="B40" s="17" t="s">
        <v>388</v>
      </c>
      <c r="C40" s="103" t="e">
        <f>#REF!+Spordiüritused!C40</f>
        <v>#REF!</v>
      </c>
      <c r="D40" s="103" t="e">
        <f>#REF!+Spordiüritused!D40</f>
        <v>#REF!</v>
      </c>
      <c r="E40" s="103" t="e">
        <f>#REF!+Spordiüritused!E40</f>
        <v>#REF!</v>
      </c>
      <c r="F40" s="51"/>
      <c r="G40" s="51"/>
      <c r="J40" s="243"/>
      <c r="K40" s="64"/>
      <c r="L40" s="64"/>
    </row>
    <row r="41" spans="1:12" x14ac:dyDescent="0.2">
      <c r="A41" s="11" t="s">
        <v>389</v>
      </c>
      <c r="B41" s="12" t="s">
        <v>390</v>
      </c>
      <c r="C41" s="102" t="e">
        <f>#REF!+Spordiüritused!C41</f>
        <v>#REF!</v>
      </c>
      <c r="D41" s="102" t="e">
        <f>#REF!+Spordiüritused!D41</f>
        <v>#REF!</v>
      </c>
      <c r="E41" s="102" t="e">
        <f>#REF!+Spordiüritused!E41</f>
        <v>#REF!</v>
      </c>
      <c r="F41" s="20">
        <f>SUM(F43:F51)</f>
        <v>0</v>
      </c>
      <c r="G41" s="20"/>
      <c r="J41" s="244"/>
      <c r="K41" s="244"/>
      <c r="L41" s="250"/>
    </row>
    <row r="42" spans="1:12" x14ac:dyDescent="0.2">
      <c r="A42" s="235" t="s">
        <v>235</v>
      </c>
      <c r="B42" s="236" t="s">
        <v>236</v>
      </c>
      <c r="C42" s="103"/>
      <c r="D42" s="103"/>
      <c r="E42" s="103"/>
      <c r="F42" s="23"/>
      <c r="G42" s="23"/>
      <c r="J42" s="243"/>
      <c r="K42" s="243"/>
      <c r="L42" s="64"/>
    </row>
    <row r="43" spans="1:12" x14ac:dyDescent="0.2">
      <c r="A43" s="16" t="s">
        <v>391</v>
      </c>
      <c r="B43" s="17" t="s">
        <v>392</v>
      </c>
      <c r="C43" s="103" t="e">
        <f>#REF!+Spordiüritused!C43</f>
        <v>#REF!</v>
      </c>
      <c r="D43" s="103" t="e">
        <f>#REF!+Spordiüritused!D43</f>
        <v>#REF!</v>
      </c>
      <c r="E43" s="103" t="e">
        <f>#REF!+Spordiüritused!E43</f>
        <v>#REF!</v>
      </c>
      <c r="F43" s="56"/>
      <c r="G43" s="56"/>
      <c r="J43" s="243"/>
      <c r="K43" s="243"/>
      <c r="L43" s="64"/>
    </row>
    <row r="44" spans="1:12" x14ac:dyDescent="0.2">
      <c r="A44" s="16" t="s">
        <v>393</v>
      </c>
      <c r="B44" s="17" t="s">
        <v>2</v>
      </c>
      <c r="C44" s="103" t="e">
        <f>#REF!+Spordiüritused!C44</f>
        <v>#REF!</v>
      </c>
      <c r="D44" s="103" t="e">
        <f>#REF!+Spordiüritused!D44</f>
        <v>#REF!</v>
      </c>
      <c r="E44" s="103" t="e">
        <f>#REF!+Spordiüritused!E44</f>
        <v>#REF!</v>
      </c>
      <c r="F44" s="56"/>
      <c r="G44" s="56"/>
      <c r="J44" s="243"/>
      <c r="K44" s="243"/>
      <c r="L44" s="64"/>
    </row>
    <row r="45" spans="1:12" x14ac:dyDescent="0.2">
      <c r="A45" s="16" t="s">
        <v>3</v>
      </c>
      <c r="B45" s="17" t="s">
        <v>4</v>
      </c>
      <c r="C45" s="103" t="e">
        <f>#REF!+Spordiüritused!C45</f>
        <v>#REF!</v>
      </c>
      <c r="D45" s="103" t="e">
        <f>#REF!+Spordiüritused!D45</f>
        <v>#REF!</v>
      </c>
      <c r="E45" s="103" t="e">
        <f>#REF!+Spordiüritused!E45</f>
        <v>#REF!</v>
      </c>
      <c r="F45" s="56"/>
      <c r="G45" s="56"/>
      <c r="J45" s="243"/>
      <c r="K45" s="243"/>
      <c r="L45" s="64"/>
    </row>
    <row r="46" spans="1:12" x14ac:dyDescent="0.2">
      <c r="A46" s="16" t="s">
        <v>5</v>
      </c>
      <c r="B46" s="17" t="s">
        <v>6</v>
      </c>
      <c r="C46" s="103" t="e">
        <f>#REF!+Spordiüritused!C46</f>
        <v>#REF!</v>
      </c>
      <c r="D46" s="103" t="e">
        <f>#REF!+Spordiüritused!D46</f>
        <v>#REF!</v>
      </c>
      <c r="E46" s="103" t="e">
        <f>#REF!+Spordiüritused!E46</f>
        <v>#REF!</v>
      </c>
      <c r="F46" s="56"/>
      <c r="G46" s="56"/>
      <c r="J46" s="243"/>
      <c r="K46" s="243"/>
      <c r="L46" s="64"/>
    </row>
    <row r="47" spans="1:12" x14ac:dyDescent="0.2">
      <c r="A47" s="16" t="s">
        <v>7</v>
      </c>
      <c r="B47" s="17" t="s">
        <v>8</v>
      </c>
      <c r="C47" s="103" t="e">
        <f>#REF!+Spordiüritused!C47</f>
        <v>#REF!</v>
      </c>
      <c r="D47" s="103" t="e">
        <f>#REF!+Spordiüritused!D47</f>
        <v>#REF!</v>
      </c>
      <c r="E47" s="103" t="e">
        <f>#REF!+Spordiüritused!E47</f>
        <v>#REF!</v>
      </c>
      <c r="F47" s="56"/>
      <c r="G47" s="56"/>
      <c r="J47" s="243"/>
      <c r="K47" s="243"/>
      <c r="L47" s="64"/>
    </row>
    <row r="48" spans="1:12" x14ac:dyDescent="0.2">
      <c r="A48" s="16" t="s">
        <v>9</v>
      </c>
      <c r="B48" s="17" t="s">
        <v>10</v>
      </c>
      <c r="C48" s="103" t="e">
        <f>#REF!+Spordiüritused!C48</f>
        <v>#REF!</v>
      </c>
      <c r="D48" s="103" t="e">
        <f>#REF!+Spordiüritused!D48</f>
        <v>#REF!</v>
      </c>
      <c r="E48" s="103" t="e">
        <f>#REF!+Spordiüritused!E48</f>
        <v>#REF!</v>
      </c>
      <c r="F48" s="56"/>
      <c r="G48" s="56"/>
      <c r="J48" s="243"/>
      <c r="K48" s="243"/>
      <c r="L48" s="64"/>
    </row>
    <row r="49" spans="1:12" x14ac:dyDescent="0.2">
      <c r="A49" s="16" t="s">
        <v>11</v>
      </c>
      <c r="B49" s="17" t="s">
        <v>12</v>
      </c>
      <c r="C49" s="103" t="e">
        <f>#REF!+Spordiüritused!C49</f>
        <v>#REF!</v>
      </c>
      <c r="D49" s="103" t="e">
        <f>#REF!+Spordiüritused!D49</f>
        <v>#REF!</v>
      </c>
      <c r="E49" s="103" t="e">
        <f>#REF!+Spordiüritused!E49</f>
        <v>#REF!</v>
      </c>
      <c r="F49" s="56"/>
      <c r="G49" s="56"/>
      <c r="J49" s="243"/>
      <c r="K49" s="243"/>
      <c r="L49" s="64"/>
    </row>
    <row r="50" spans="1:12" x14ac:dyDescent="0.2">
      <c r="A50" s="16" t="s">
        <v>13</v>
      </c>
      <c r="B50" s="17" t="s">
        <v>14</v>
      </c>
      <c r="C50" s="103" t="e">
        <f>#REF!+Spordiüritused!C50</f>
        <v>#REF!</v>
      </c>
      <c r="D50" s="103" t="e">
        <f>#REF!+Spordiüritused!D50</f>
        <v>#REF!</v>
      </c>
      <c r="E50" s="103" t="e">
        <f>#REF!+Spordiüritused!E50</f>
        <v>#REF!</v>
      </c>
      <c r="F50" s="56"/>
      <c r="G50" s="56"/>
      <c r="J50" s="243"/>
      <c r="K50" s="243"/>
      <c r="L50" s="64"/>
    </row>
    <row r="51" spans="1:12" x14ac:dyDescent="0.2">
      <c r="A51" s="16" t="s">
        <v>15</v>
      </c>
      <c r="B51" s="17" t="s">
        <v>16</v>
      </c>
      <c r="C51" s="103" t="e">
        <f>#REF!+Spordiüritused!C51</f>
        <v>#REF!</v>
      </c>
      <c r="D51" s="103" t="e">
        <f>#REF!+Spordiüritused!D51</f>
        <v>#REF!</v>
      </c>
      <c r="E51" s="103" t="e">
        <f>#REF!+Spordiüritused!E51</f>
        <v>#REF!</v>
      </c>
      <c r="F51" s="56"/>
      <c r="G51" s="56"/>
      <c r="J51" s="243"/>
      <c r="K51" s="243"/>
      <c r="L51" s="64"/>
    </row>
    <row r="52" spans="1:12" x14ac:dyDescent="0.2">
      <c r="A52" s="11" t="s">
        <v>17</v>
      </c>
      <c r="B52" s="12" t="s">
        <v>18</v>
      </c>
      <c r="C52" s="102" t="e">
        <f>#REF!+Spordiüritused!C52</f>
        <v>#REF!</v>
      </c>
      <c r="D52" s="102" t="e">
        <f>#REF!+Spordiüritused!D52</f>
        <v>#REF!</v>
      </c>
      <c r="E52" s="102" t="e">
        <f>#REF!+Spordiüritused!E52</f>
        <v>#REF!</v>
      </c>
      <c r="F52" s="20">
        <f>SUM(F54:F57)</f>
        <v>0</v>
      </c>
      <c r="G52" s="20"/>
      <c r="J52" s="244"/>
      <c r="K52" s="244"/>
      <c r="L52" s="244"/>
    </row>
    <row r="53" spans="1:12" x14ac:dyDescent="0.2">
      <c r="A53" s="152" t="s">
        <v>25</v>
      </c>
      <c r="B53" s="153" t="s">
        <v>26</v>
      </c>
      <c r="C53" s="103" t="e">
        <f>#REF!+Spordiüritused!C53</f>
        <v>#REF!</v>
      </c>
      <c r="D53" s="103" t="e">
        <f>#REF!+Spordiüritused!D53</f>
        <v>#REF!</v>
      </c>
      <c r="E53" s="103" t="e">
        <f>#REF!+Spordiüritused!E53</f>
        <v>#REF!</v>
      </c>
      <c r="F53" s="23"/>
      <c r="G53" s="23"/>
      <c r="J53" s="243"/>
      <c r="K53" s="243"/>
      <c r="L53" s="64"/>
    </row>
    <row r="54" spans="1:12" x14ac:dyDescent="0.2">
      <c r="A54" s="16" t="s">
        <v>19</v>
      </c>
      <c r="B54" s="17" t="s">
        <v>6</v>
      </c>
      <c r="C54" s="103" t="e">
        <f>#REF!+Spordiüritused!C54</f>
        <v>#REF!</v>
      </c>
      <c r="D54" s="103" t="e">
        <f>#REF!+Spordiüritused!D54</f>
        <v>#REF!</v>
      </c>
      <c r="E54" s="103" t="e">
        <f>#REF!+Spordiüritused!E54</f>
        <v>#REF!</v>
      </c>
      <c r="F54" s="51"/>
      <c r="G54" s="51"/>
      <c r="J54" s="243"/>
      <c r="K54" s="243"/>
      <c r="L54" s="64"/>
    </row>
    <row r="55" spans="1:12" x14ac:dyDescent="0.2">
      <c r="A55" s="16" t="s">
        <v>20</v>
      </c>
      <c r="B55" s="17" t="s">
        <v>8</v>
      </c>
      <c r="C55" s="103" t="e">
        <f>#REF!+Spordiüritused!C55</f>
        <v>#REF!</v>
      </c>
      <c r="D55" s="103" t="e">
        <f>#REF!+Spordiüritused!D55</f>
        <v>#REF!</v>
      </c>
      <c r="E55" s="103" t="e">
        <f>#REF!+Spordiüritused!E55</f>
        <v>#REF!</v>
      </c>
      <c r="F55" s="51"/>
      <c r="G55" s="51"/>
      <c r="J55" s="243"/>
      <c r="K55" s="243"/>
      <c r="L55" s="64"/>
    </row>
    <row r="56" spans="1:12" x14ac:dyDescent="0.2">
      <c r="A56" s="16" t="s">
        <v>21</v>
      </c>
      <c r="B56" s="17" t="s">
        <v>10</v>
      </c>
      <c r="C56" s="103" t="e">
        <f>#REF!+Spordiüritused!C56</f>
        <v>#REF!</v>
      </c>
      <c r="D56" s="103" t="e">
        <f>#REF!+Spordiüritused!D56</f>
        <v>#REF!</v>
      </c>
      <c r="E56" s="103" t="e">
        <f>#REF!+Spordiüritused!E56</f>
        <v>#REF!</v>
      </c>
      <c r="F56" s="51"/>
      <c r="G56" s="51"/>
      <c r="J56" s="243"/>
      <c r="K56" s="243"/>
      <c r="L56" s="64"/>
    </row>
    <row r="57" spans="1:12" x14ac:dyDescent="0.2">
      <c r="A57" s="16" t="s">
        <v>22</v>
      </c>
      <c r="B57" s="17" t="s">
        <v>16</v>
      </c>
      <c r="C57" s="103" t="e">
        <f>#REF!+Spordiüritused!C57</f>
        <v>#REF!</v>
      </c>
      <c r="D57" s="103" t="e">
        <f>#REF!+Spordiüritused!D57</f>
        <v>#REF!</v>
      </c>
      <c r="E57" s="103" t="e">
        <f>#REF!+Spordiüritused!E57</f>
        <v>#REF!</v>
      </c>
      <c r="F57" s="51"/>
      <c r="G57" s="51"/>
      <c r="J57" s="243"/>
      <c r="K57" s="243"/>
      <c r="L57" s="64"/>
    </row>
    <row r="58" spans="1:12" x14ac:dyDescent="0.2">
      <c r="A58" s="11" t="s">
        <v>23</v>
      </c>
      <c r="B58" s="12" t="s">
        <v>24</v>
      </c>
      <c r="C58" s="102" t="e">
        <f>#REF!+Spordiüritused!C58</f>
        <v>#REF!</v>
      </c>
      <c r="D58" s="102" t="e">
        <f>#REF!+Spordiüritused!D58</f>
        <v>#REF!</v>
      </c>
      <c r="E58" s="102" t="e">
        <f>#REF!+Spordiüritused!E58</f>
        <v>#REF!</v>
      </c>
      <c r="F58" s="20">
        <f>SUM(F59:F64)</f>
        <v>0</v>
      </c>
      <c r="G58" s="20"/>
      <c r="J58" s="244"/>
      <c r="K58" s="244"/>
      <c r="L58" s="250"/>
    </row>
    <row r="59" spans="1:12" x14ac:dyDescent="0.2">
      <c r="A59" s="16" t="s">
        <v>25</v>
      </c>
      <c r="B59" s="17" t="s">
        <v>26</v>
      </c>
      <c r="C59" s="103" t="e">
        <f>#REF!+Spordiüritused!C59</f>
        <v>#REF!</v>
      </c>
      <c r="D59" s="103" t="e">
        <f>#REF!+Spordiüritused!D59</f>
        <v>#REF!</v>
      </c>
      <c r="E59" s="103" t="e">
        <f>#REF!+Spordiüritused!E59</f>
        <v>#REF!</v>
      </c>
      <c r="F59" s="56"/>
      <c r="G59" s="56"/>
      <c r="J59" s="243"/>
      <c r="K59" s="243"/>
      <c r="L59" s="64"/>
    </row>
    <row r="60" spans="1:12" x14ac:dyDescent="0.2">
      <c r="A60" s="16" t="s">
        <v>27</v>
      </c>
      <c r="B60" s="17" t="s">
        <v>28</v>
      </c>
      <c r="C60" s="103" t="e">
        <f>#REF!+Spordiüritused!C60</f>
        <v>#REF!</v>
      </c>
      <c r="D60" s="103" t="e">
        <f>#REF!+Spordiüritused!D60</f>
        <v>#REF!</v>
      </c>
      <c r="E60" s="103" t="e">
        <f>#REF!+Spordiüritused!E60</f>
        <v>#REF!</v>
      </c>
      <c r="F60" s="56"/>
      <c r="G60" s="56"/>
      <c r="J60" s="243"/>
      <c r="K60" s="243"/>
      <c r="L60" s="64"/>
    </row>
    <row r="61" spans="1:12" x14ac:dyDescent="0.2">
      <c r="A61" s="16" t="s">
        <v>29</v>
      </c>
      <c r="B61" s="17" t="s">
        <v>12</v>
      </c>
      <c r="C61" s="103" t="e">
        <f>#REF!+Spordiüritused!C61</f>
        <v>#REF!</v>
      </c>
      <c r="D61" s="103" t="e">
        <f>#REF!+Spordiüritused!D61</f>
        <v>#REF!</v>
      </c>
      <c r="E61" s="103" t="e">
        <f>#REF!+Spordiüritused!E61</f>
        <v>#REF!</v>
      </c>
      <c r="F61" s="56"/>
      <c r="G61" s="56"/>
      <c r="J61" s="243"/>
      <c r="K61" s="243"/>
      <c r="L61" s="64"/>
    </row>
    <row r="62" spans="1:12" x14ac:dyDescent="0.2">
      <c r="A62" s="16" t="s">
        <v>30</v>
      </c>
      <c r="B62" s="17" t="s">
        <v>14</v>
      </c>
      <c r="C62" s="103" t="e">
        <f>#REF!+Spordiüritused!C62</f>
        <v>#REF!</v>
      </c>
      <c r="D62" s="103" t="e">
        <f>#REF!+Spordiüritused!D62</f>
        <v>#REF!</v>
      </c>
      <c r="E62" s="103" t="e">
        <f>#REF!+Spordiüritused!E62</f>
        <v>#REF!</v>
      </c>
      <c r="F62" s="56"/>
      <c r="G62" s="56"/>
      <c r="J62" s="243"/>
      <c r="K62" s="243"/>
      <c r="L62" s="64"/>
    </row>
    <row r="63" spans="1:12" x14ac:dyDescent="0.2">
      <c r="A63" s="16" t="s">
        <v>31</v>
      </c>
      <c r="B63" s="17" t="s">
        <v>32</v>
      </c>
      <c r="C63" s="103" t="e">
        <f>#REF!+Spordiüritused!C63</f>
        <v>#REF!</v>
      </c>
      <c r="D63" s="103" t="e">
        <f>#REF!+Spordiüritused!D63</f>
        <v>#REF!</v>
      </c>
      <c r="E63" s="103" t="e">
        <f>#REF!+Spordiüritused!E63</f>
        <v>#REF!</v>
      </c>
      <c r="F63" s="56"/>
      <c r="G63" s="56"/>
      <c r="J63" s="243"/>
      <c r="K63" s="243"/>
      <c r="L63" s="64"/>
    </row>
    <row r="64" spans="1:12" x14ac:dyDescent="0.2">
      <c r="A64" s="16" t="s">
        <v>33</v>
      </c>
      <c r="B64" s="17" t="s">
        <v>34</v>
      </c>
      <c r="C64" s="103" t="e">
        <f>#REF!+Spordiüritused!C64</f>
        <v>#REF!</v>
      </c>
      <c r="D64" s="103" t="e">
        <f>#REF!+Spordiüritused!D64</f>
        <v>#REF!</v>
      </c>
      <c r="E64" s="103" t="e">
        <f>#REF!+Spordiüritused!E64</f>
        <v>#REF!</v>
      </c>
      <c r="F64" s="56"/>
      <c r="G64" s="56"/>
      <c r="J64" s="243"/>
      <c r="K64" s="243"/>
      <c r="L64" s="64"/>
    </row>
    <row r="65" spans="1:13" x14ac:dyDescent="0.2">
      <c r="A65" s="11" t="s">
        <v>35</v>
      </c>
      <c r="B65" s="12" t="s">
        <v>36</v>
      </c>
      <c r="C65" s="102" t="e">
        <f>#REF!+Spordiüritused!C65</f>
        <v>#REF!</v>
      </c>
      <c r="D65" s="102" t="e">
        <f>#REF!+Spordiüritused!D65</f>
        <v>#REF!</v>
      </c>
      <c r="E65" s="102" t="e">
        <f>#REF!+Spordiüritused!E65</f>
        <v>#REF!</v>
      </c>
      <c r="F65" s="20">
        <f>SUM(F66:F71)</f>
        <v>0</v>
      </c>
      <c r="G65" s="20"/>
      <c r="J65" s="244"/>
      <c r="K65" s="244"/>
      <c r="L65" s="250"/>
    </row>
    <row r="66" spans="1:13" x14ac:dyDescent="0.2">
      <c r="A66" s="16" t="s">
        <v>37</v>
      </c>
      <c r="B66" s="17" t="s">
        <v>38</v>
      </c>
      <c r="C66" s="103" t="e">
        <f>#REF!+Spordiüritused!C66</f>
        <v>#REF!</v>
      </c>
      <c r="D66" s="103" t="e">
        <f>#REF!+Spordiüritused!D66</f>
        <v>#REF!</v>
      </c>
      <c r="E66" s="103" t="e">
        <f>#REF!+Spordiüritused!E66</f>
        <v>#REF!</v>
      </c>
      <c r="F66" s="56"/>
      <c r="G66" s="56"/>
      <c r="J66" s="243"/>
      <c r="K66" s="243"/>
      <c r="L66" s="64"/>
    </row>
    <row r="67" spans="1:13" x14ac:dyDescent="0.2">
      <c r="A67" s="16" t="s">
        <v>39</v>
      </c>
      <c r="B67" s="17" t="s">
        <v>40</v>
      </c>
      <c r="C67" s="103" t="e">
        <f>#REF!+Spordiüritused!C67</f>
        <v>#REF!</v>
      </c>
      <c r="D67" s="103" t="e">
        <f>#REF!+Spordiüritused!D67</f>
        <v>#REF!</v>
      </c>
      <c r="E67" s="103" t="e">
        <f>#REF!+Spordiüritused!E67</f>
        <v>#REF!</v>
      </c>
      <c r="F67" s="56"/>
      <c r="G67" s="56"/>
      <c r="J67" s="243"/>
      <c r="K67" s="243"/>
      <c r="L67" s="64"/>
    </row>
    <row r="68" spans="1:13" x14ac:dyDescent="0.2">
      <c r="A68" s="16" t="s">
        <v>41</v>
      </c>
      <c r="B68" s="17" t="s">
        <v>42</v>
      </c>
      <c r="C68" s="103" t="e">
        <f>#REF!+Spordiüritused!C68</f>
        <v>#REF!</v>
      </c>
      <c r="D68" s="103" t="e">
        <f>#REF!+Spordiüritused!D68</f>
        <v>#REF!</v>
      </c>
      <c r="E68" s="103" t="e">
        <f>#REF!+Spordiüritused!E68</f>
        <v>#REF!</v>
      </c>
      <c r="F68" s="56"/>
      <c r="G68" s="56"/>
      <c r="J68" s="243"/>
      <c r="K68" s="243"/>
      <c r="L68" s="64"/>
    </row>
    <row r="69" spans="1:13" x14ac:dyDescent="0.2">
      <c r="A69" s="16" t="s">
        <v>43</v>
      </c>
      <c r="B69" s="17" t="s">
        <v>44</v>
      </c>
      <c r="C69" s="103" t="e">
        <f>#REF!+Spordiüritused!C69</f>
        <v>#REF!</v>
      </c>
      <c r="D69" s="103" t="e">
        <f>#REF!+Spordiüritused!D69</f>
        <v>#REF!</v>
      </c>
      <c r="E69" s="103" t="e">
        <f>#REF!+Spordiüritused!E69</f>
        <v>#REF!</v>
      </c>
      <c r="F69" s="56"/>
      <c r="G69" s="56"/>
      <c r="J69" s="243"/>
      <c r="K69" s="243"/>
      <c r="L69" s="64"/>
    </row>
    <row r="70" spans="1:13" x14ac:dyDescent="0.2">
      <c r="A70" s="16" t="s">
        <v>45</v>
      </c>
      <c r="B70" s="17" t="s">
        <v>46</v>
      </c>
      <c r="C70" s="103" t="e">
        <f>#REF!+Spordiüritused!C70</f>
        <v>#REF!</v>
      </c>
      <c r="D70" s="103" t="e">
        <f>#REF!+Spordiüritused!D70</f>
        <v>#REF!</v>
      </c>
      <c r="E70" s="103" t="e">
        <f>#REF!+Spordiüritused!E70</f>
        <v>#REF!</v>
      </c>
      <c r="F70" s="56"/>
      <c r="G70" s="56"/>
      <c r="J70" s="243"/>
      <c r="K70" s="243"/>
      <c r="L70" s="64"/>
    </row>
    <row r="71" spans="1:13" x14ac:dyDescent="0.2">
      <c r="A71" s="16" t="s">
        <v>47</v>
      </c>
      <c r="B71" s="17" t="s">
        <v>48</v>
      </c>
      <c r="C71" s="103" t="e">
        <f>#REF!+Spordiüritused!C71</f>
        <v>#REF!</v>
      </c>
      <c r="D71" s="103" t="e">
        <f>#REF!+Spordiüritused!D71</f>
        <v>#REF!</v>
      </c>
      <c r="E71" s="103" t="e">
        <f>#REF!+Spordiüritused!E71</f>
        <v>#REF!</v>
      </c>
      <c r="F71" s="56"/>
      <c r="G71" s="56"/>
      <c r="J71" s="243"/>
      <c r="K71" s="243"/>
      <c r="L71" s="64"/>
    </row>
    <row r="72" spans="1:13" x14ac:dyDescent="0.2">
      <c r="A72" s="11" t="s">
        <v>49</v>
      </c>
      <c r="B72" s="13" t="s">
        <v>50</v>
      </c>
      <c r="C72" s="102" t="e">
        <f>#REF!+Spordiüritused!C72</f>
        <v>#REF!</v>
      </c>
      <c r="D72" s="102" t="e">
        <f>#REF!+Spordiüritused!D72</f>
        <v>#REF!</v>
      </c>
      <c r="E72" s="102" t="e">
        <f>#REF!+Spordiüritused!E72</f>
        <v>#REF!</v>
      </c>
      <c r="F72" s="20">
        <f>SUM(F73:F78)</f>
        <v>0</v>
      </c>
      <c r="G72" s="20"/>
      <c r="J72" s="244"/>
      <c r="K72" s="244"/>
      <c r="L72" s="250"/>
    </row>
    <row r="73" spans="1:13" x14ac:dyDescent="0.2">
      <c r="A73" s="16" t="s">
        <v>51</v>
      </c>
      <c r="B73" s="17" t="s">
        <v>52</v>
      </c>
      <c r="C73" s="103" t="e">
        <f>#REF!+Spordiüritused!C73</f>
        <v>#REF!</v>
      </c>
      <c r="D73" s="103" t="e">
        <f>#REF!+Spordiüritused!D73</f>
        <v>#REF!</v>
      </c>
      <c r="E73" s="103" t="e">
        <f>#REF!+Spordiüritused!E73</f>
        <v>#REF!</v>
      </c>
      <c r="F73" s="51"/>
      <c r="G73" s="51"/>
      <c r="J73" s="243"/>
      <c r="K73" s="243"/>
      <c r="L73" s="64"/>
    </row>
    <row r="74" spans="1:13" x14ac:dyDescent="0.2">
      <c r="A74" s="16" t="s">
        <v>53</v>
      </c>
      <c r="B74" s="17" t="s">
        <v>54</v>
      </c>
      <c r="C74" s="103" t="e">
        <f>#REF!+Spordiüritused!C74</f>
        <v>#REF!</v>
      </c>
      <c r="D74" s="103" t="e">
        <f>#REF!+Spordiüritused!D74</f>
        <v>#REF!</v>
      </c>
      <c r="E74" s="103" t="e">
        <f>#REF!+Spordiüritused!E74</f>
        <v>#REF!</v>
      </c>
      <c r="F74" s="51"/>
      <c r="G74" s="51"/>
      <c r="J74" s="243"/>
      <c r="K74" s="243"/>
      <c r="L74" s="64"/>
      <c r="M74" s="8" t="s">
        <v>122</v>
      </c>
    </row>
    <row r="75" spans="1:13" x14ac:dyDescent="0.2">
      <c r="A75" s="16" t="s">
        <v>70</v>
      </c>
      <c r="B75" s="17" t="s">
        <v>71</v>
      </c>
      <c r="C75" s="103" t="e">
        <f>#REF!+Spordiüritused!C75</f>
        <v>#REF!</v>
      </c>
      <c r="D75" s="103" t="e">
        <f>#REF!+Spordiüritused!D75</f>
        <v>#REF!</v>
      </c>
      <c r="E75" s="103" t="e">
        <f>#REF!+Spordiüritused!E75</f>
        <v>#REF!</v>
      </c>
      <c r="F75" s="51"/>
      <c r="G75" s="51"/>
      <c r="J75" s="243"/>
      <c r="K75" s="243"/>
      <c r="L75" s="64"/>
    </row>
    <row r="76" spans="1:13" x14ac:dyDescent="0.2">
      <c r="A76" s="16" t="s">
        <v>72</v>
      </c>
      <c r="B76" s="17" t="s">
        <v>73</v>
      </c>
      <c r="C76" s="103" t="e">
        <f>#REF!+Spordiüritused!C76</f>
        <v>#REF!</v>
      </c>
      <c r="D76" s="103" t="e">
        <f>#REF!+Spordiüritused!D76</f>
        <v>#REF!</v>
      </c>
      <c r="E76" s="103" t="e">
        <f>#REF!+Spordiüritused!E76</f>
        <v>#REF!</v>
      </c>
      <c r="F76" s="51"/>
      <c r="G76" s="51"/>
      <c r="J76" s="243"/>
      <c r="K76" s="243"/>
      <c r="L76" s="64"/>
    </row>
    <row r="77" spans="1:13" x14ac:dyDescent="0.2">
      <c r="A77" s="16" t="s">
        <v>74</v>
      </c>
      <c r="B77" s="17" t="s">
        <v>75</v>
      </c>
      <c r="C77" s="103" t="e">
        <f>#REF!+Spordiüritused!C77</f>
        <v>#REF!</v>
      </c>
      <c r="D77" s="103" t="e">
        <f>#REF!+Spordiüritused!D77</f>
        <v>#REF!</v>
      </c>
      <c r="E77" s="103" t="e">
        <f>#REF!+Spordiüritused!E77</f>
        <v>#REF!</v>
      </c>
      <c r="F77" s="51"/>
      <c r="G77" s="51"/>
      <c r="J77" s="243"/>
      <c r="K77" s="243"/>
      <c r="L77" s="64"/>
    </row>
    <row r="78" spans="1:13" x14ac:dyDescent="0.2">
      <c r="A78" s="16" t="s">
        <v>76</v>
      </c>
      <c r="B78" s="17" t="s">
        <v>77</v>
      </c>
      <c r="C78" s="103" t="e">
        <f>#REF!+Spordiüritused!C78</f>
        <v>#REF!</v>
      </c>
      <c r="D78" s="103" t="e">
        <f>#REF!+Spordiüritused!D78</f>
        <v>#REF!</v>
      </c>
      <c r="E78" s="103" t="e">
        <f>#REF!+Spordiüritused!E78</f>
        <v>#REF!</v>
      </c>
      <c r="F78" s="51"/>
      <c r="G78" s="51"/>
      <c r="J78" s="243"/>
      <c r="K78" s="243"/>
      <c r="L78" s="64"/>
    </row>
    <row r="79" spans="1:13" x14ac:dyDescent="0.2">
      <c r="A79" s="11" t="s">
        <v>78</v>
      </c>
      <c r="B79" s="24" t="s">
        <v>79</v>
      </c>
      <c r="C79" s="102" t="e">
        <f>#REF!+Spordiüritused!C79</f>
        <v>#REF!</v>
      </c>
      <c r="D79" s="102" t="e">
        <f>#REF!+Spordiüritused!D79</f>
        <v>#REF!</v>
      </c>
      <c r="E79" s="102" t="e">
        <f>#REF!+Spordiüritused!E79</f>
        <v>#REF!</v>
      </c>
      <c r="F79" s="58"/>
      <c r="G79" s="58"/>
      <c r="J79" s="244"/>
      <c r="K79" s="244"/>
      <c r="L79" s="250"/>
    </row>
    <row r="80" spans="1:13" x14ac:dyDescent="0.2">
      <c r="A80" s="11" t="s">
        <v>80</v>
      </c>
      <c r="B80" s="12" t="s">
        <v>81</v>
      </c>
      <c r="C80" s="102" t="e">
        <f>#REF!+Spordiüritused!C80</f>
        <v>#REF!</v>
      </c>
      <c r="D80" s="102" t="e">
        <f>#REF!+Spordiüritused!D80</f>
        <v>#REF!</v>
      </c>
      <c r="E80" s="102" t="e">
        <f>#REF!+Spordiüritused!E80</f>
        <v>#REF!</v>
      </c>
      <c r="F80" s="57"/>
      <c r="G80" s="57"/>
      <c r="J80" s="244"/>
      <c r="K80" s="244"/>
      <c r="L80" s="250"/>
    </row>
    <row r="81" spans="1:12" x14ac:dyDescent="0.2">
      <c r="A81" s="11" t="s">
        <v>82</v>
      </c>
      <c r="B81" s="12" t="s">
        <v>83</v>
      </c>
      <c r="C81" s="102" t="e">
        <f>#REF!+Spordiüritused!C81</f>
        <v>#REF!</v>
      </c>
      <c r="D81" s="102" t="e">
        <f>#REF!+Spordiüritused!D81</f>
        <v>#REF!</v>
      </c>
      <c r="E81" s="102" t="e">
        <f>#REF!+Spordiüritused!E81</f>
        <v>#REF!</v>
      </c>
      <c r="F81" s="20">
        <f>SUM(F82:F84)</f>
        <v>0</v>
      </c>
      <c r="G81" s="20"/>
      <c r="J81" s="244"/>
      <c r="K81" s="244"/>
      <c r="L81" s="250"/>
    </row>
    <row r="82" spans="1:12" x14ac:dyDescent="0.2">
      <c r="A82" s="16" t="s">
        <v>84</v>
      </c>
      <c r="B82" s="17" t="s">
        <v>85</v>
      </c>
      <c r="C82" s="103" t="e">
        <f>#REF!+Spordiüritused!C82</f>
        <v>#REF!</v>
      </c>
      <c r="D82" s="103" t="e">
        <f>#REF!+Spordiüritused!D82</f>
        <v>#REF!</v>
      </c>
      <c r="E82" s="103" t="e">
        <f>#REF!+Spordiüritused!E82</f>
        <v>#REF!</v>
      </c>
      <c r="F82" s="56"/>
      <c r="G82" s="56"/>
      <c r="J82" s="243"/>
      <c r="K82" s="243"/>
      <c r="L82" s="64"/>
    </row>
    <row r="83" spans="1:12" x14ac:dyDescent="0.2">
      <c r="A83" s="16" t="s">
        <v>86</v>
      </c>
      <c r="B83" s="17" t="s">
        <v>87</v>
      </c>
      <c r="C83" s="103" t="e">
        <f>#REF!+Spordiüritused!C83</f>
        <v>#REF!</v>
      </c>
      <c r="D83" s="103" t="e">
        <f>#REF!+Spordiüritused!D83</f>
        <v>#REF!</v>
      </c>
      <c r="E83" s="103" t="e">
        <f>#REF!+Spordiüritused!E83</f>
        <v>#REF!</v>
      </c>
      <c r="F83" s="56"/>
      <c r="G83" s="56"/>
      <c r="J83" s="243"/>
      <c r="K83" s="243"/>
      <c r="L83" s="64"/>
    </row>
    <row r="84" spans="1:12" x14ac:dyDescent="0.2">
      <c r="A84" s="16" t="s">
        <v>88</v>
      </c>
      <c r="B84" s="17" t="s">
        <v>89</v>
      </c>
      <c r="C84" s="103" t="e">
        <f>#REF!+Spordiüritused!C84</f>
        <v>#REF!</v>
      </c>
      <c r="D84" s="103" t="e">
        <f>#REF!+Spordiüritused!D84</f>
        <v>#REF!</v>
      </c>
      <c r="E84" s="103" t="e">
        <f>#REF!+Spordiüritused!E84</f>
        <v>#REF!</v>
      </c>
      <c r="F84" s="56"/>
      <c r="G84" s="56"/>
      <c r="J84" s="243"/>
      <c r="K84" s="243"/>
      <c r="L84" s="64"/>
    </row>
    <row r="85" spans="1:12" x14ac:dyDescent="0.2">
      <c r="A85" s="11" t="s">
        <v>90</v>
      </c>
      <c r="B85" s="12" t="s">
        <v>91</v>
      </c>
      <c r="C85" s="102" t="e">
        <f>#REF!+Spordiüritused!C85</f>
        <v>#REF!</v>
      </c>
      <c r="D85" s="102" t="e">
        <f>#REF!+Spordiüritused!D85</f>
        <v>#REF!</v>
      </c>
      <c r="E85" s="102" t="e">
        <f>#REF!+Spordiüritused!E85</f>
        <v>#REF!</v>
      </c>
      <c r="F85" s="57"/>
      <c r="G85" s="57"/>
      <c r="J85" s="244"/>
      <c r="K85" s="250"/>
      <c r="L85" s="250"/>
    </row>
    <row r="86" spans="1:12" x14ac:dyDescent="0.2">
      <c r="A86" s="11" t="s">
        <v>92</v>
      </c>
      <c r="B86" s="12" t="s">
        <v>93</v>
      </c>
      <c r="C86" s="102" t="e">
        <f>#REF!+Spordiüritused!C86</f>
        <v>#REF!</v>
      </c>
      <c r="D86" s="102" t="e">
        <f>#REF!+Spordiüritused!D86</f>
        <v>#REF!</v>
      </c>
      <c r="E86" s="102" t="e">
        <f>#REF!+Spordiüritused!E86</f>
        <v>#REF!</v>
      </c>
      <c r="F86" s="20">
        <f>SUM(F87:F91)</f>
        <v>0</v>
      </c>
      <c r="G86" s="20"/>
      <c r="J86" s="244"/>
      <c r="K86" s="244"/>
      <c r="L86" s="250"/>
    </row>
    <row r="87" spans="1:12" x14ac:dyDescent="0.2">
      <c r="A87" s="16" t="s">
        <v>94</v>
      </c>
      <c r="B87" s="17" t="s">
        <v>95</v>
      </c>
      <c r="C87" s="103" t="e">
        <f>#REF!+Spordiüritused!C87</f>
        <v>#REF!</v>
      </c>
      <c r="D87" s="103" t="e">
        <f>#REF!+Spordiüritused!D87</f>
        <v>#REF!</v>
      </c>
      <c r="E87" s="103" t="e">
        <f>#REF!+Spordiüritused!E87</f>
        <v>#REF!</v>
      </c>
      <c r="F87" s="56"/>
      <c r="G87" s="56"/>
      <c r="J87" s="243"/>
      <c r="K87" s="243"/>
      <c r="L87" s="64"/>
    </row>
    <row r="88" spans="1:12" x14ac:dyDescent="0.2">
      <c r="A88" s="16" t="s">
        <v>96</v>
      </c>
      <c r="B88" s="17" t="s">
        <v>97</v>
      </c>
      <c r="C88" s="103" t="e">
        <f>#REF!+Spordiüritused!C88</f>
        <v>#REF!</v>
      </c>
      <c r="D88" s="103" t="e">
        <f>#REF!+Spordiüritused!D88</f>
        <v>#REF!</v>
      </c>
      <c r="E88" s="103" t="e">
        <f>#REF!+Spordiüritused!E88</f>
        <v>#REF!</v>
      </c>
      <c r="F88" s="56"/>
      <c r="G88" s="56"/>
      <c r="J88" s="243"/>
      <c r="K88" s="243"/>
      <c r="L88" s="64"/>
    </row>
    <row r="89" spans="1:12" x14ac:dyDescent="0.2">
      <c r="A89" s="16" t="s">
        <v>98</v>
      </c>
      <c r="B89" s="17" t="s">
        <v>99</v>
      </c>
      <c r="C89" s="103" t="e">
        <f>#REF!+Spordiüritused!C89</f>
        <v>#REF!</v>
      </c>
      <c r="D89" s="103" t="e">
        <f>#REF!+Spordiüritused!D89</f>
        <v>#REF!</v>
      </c>
      <c r="E89" s="103" t="e">
        <f>#REF!+Spordiüritused!E89</f>
        <v>#REF!</v>
      </c>
      <c r="F89" s="56"/>
      <c r="G89" s="56"/>
      <c r="J89" s="243"/>
      <c r="K89" s="243"/>
      <c r="L89" s="64"/>
    </row>
    <row r="90" spans="1:12" x14ac:dyDescent="0.2">
      <c r="A90" s="16" t="s">
        <v>100</v>
      </c>
      <c r="B90" s="17" t="s">
        <v>101</v>
      </c>
      <c r="C90" s="103" t="e">
        <f>#REF!+Spordiüritused!C90</f>
        <v>#REF!</v>
      </c>
      <c r="D90" s="103" t="e">
        <f>#REF!+Spordiüritused!D90</f>
        <v>#REF!</v>
      </c>
      <c r="E90" s="103" t="e">
        <f>#REF!+Spordiüritused!E90</f>
        <v>#REF!</v>
      </c>
      <c r="F90" s="56"/>
      <c r="G90" s="56"/>
      <c r="J90" s="243"/>
      <c r="K90" s="243"/>
      <c r="L90" s="64"/>
    </row>
    <row r="91" spans="1:12" x14ac:dyDescent="0.2">
      <c r="A91" s="16" t="s">
        <v>102</v>
      </c>
      <c r="B91" s="17" t="s">
        <v>103</v>
      </c>
      <c r="C91" s="103" t="e">
        <f>#REF!+Spordiüritused!C91</f>
        <v>#REF!</v>
      </c>
      <c r="D91" s="103" t="e">
        <f>#REF!+Spordiüritused!D91</f>
        <v>#REF!</v>
      </c>
      <c r="E91" s="103" t="e">
        <f>#REF!+Spordiüritused!E91</f>
        <v>#REF!</v>
      </c>
      <c r="F91" s="56"/>
      <c r="G91" s="56"/>
      <c r="J91" s="243"/>
      <c r="K91" s="243"/>
      <c r="L91" s="64"/>
    </row>
    <row r="92" spans="1:12" x14ac:dyDescent="0.2">
      <c r="A92" s="11" t="s">
        <v>104</v>
      </c>
      <c r="B92" s="12" t="s">
        <v>105</v>
      </c>
      <c r="C92" s="102" t="e">
        <f>#REF!+Spordiüritused!C92</f>
        <v>#REF!</v>
      </c>
      <c r="D92" s="102" t="e">
        <f>#REF!+Spordiüritused!D92</f>
        <v>#REF!</v>
      </c>
      <c r="E92" s="102" t="e">
        <f>#REF!+Spordiüritused!E92</f>
        <v>#REF!</v>
      </c>
      <c r="F92" s="57"/>
      <c r="G92" s="57"/>
      <c r="J92" s="244"/>
      <c r="K92" s="244"/>
      <c r="L92" s="250"/>
    </row>
    <row r="93" spans="1:12" x14ac:dyDescent="0.2">
      <c r="A93" s="11" t="s">
        <v>106</v>
      </c>
      <c r="B93" s="12" t="s">
        <v>107</v>
      </c>
      <c r="C93" s="102" t="e">
        <f>#REF!+Spordiüritused!C93</f>
        <v>#REF!</v>
      </c>
      <c r="D93" s="102" t="e">
        <f>#REF!+Spordiüritused!D93</f>
        <v>#REF!</v>
      </c>
      <c r="E93" s="102" t="e">
        <f>#REF!+Spordiüritused!E93</f>
        <v>#REF!</v>
      </c>
      <c r="F93" s="57"/>
      <c r="G93" s="57"/>
      <c r="J93" s="244"/>
      <c r="K93" s="244"/>
      <c r="L93" s="250"/>
    </row>
    <row r="94" spans="1:12" x14ac:dyDescent="0.2">
      <c r="A94" s="11" t="s">
        <v>108</v>
      </c>
      <c r="B94" s="12" t="s">
        <v>109</v>
      </c>
      <c r="C94" s="102" t="e">
        <f>#REF!+Spordiüritused!C94</f>
        <v>#REF!</v>
      </c>
      <c r="D94" s="102" t="e">
        <f>#REF!+Spordiüritused!D94</f>
        <v>#REF!</v>
      </c>
      <c r="E94" s="102" t="e">
        <f>#REF!+Spordiüritused!E94</f>
        <v>#REF!</v>
      </c>
      <c r="F94" s="57"/>
      <c r="G94" s="57"/>
      <c r="J94" s="244"/>
      <c r="K94" s="244"/>
      <c r="L94" s="250"/>
    </row>
    <row r="95" spans="1:12" x14ac:dyDescent="0.2">
      <c r="A95" s="11" t="s">
        <v>110</v>
      </c>
      <c r="B95" s="12" t="s">
        <v>111</v>
      </c>
      <c r="C95" s="102" t="e">
        <f>#REF!+Spordiüritused!C95</f>
        <v>#REF!</v>
      </c>
      <c r="D95" s="102" t="e">
        <f>#REF!+Spordiüritused!D95</f>
        <v>#REF!</v>
      </c>
      <c r="E95" s="102" t="e">
        <f>#REF!+Spordiüritused!E95</f>
        <v>#REF!</v>
      </c>
      <c r="F95" s="57"/>
      <c r="G95" s="57"/>
      <c r="J95" s="244"/>
      <c r="K95" s="244"/>
      <c r="L95" s="250"/>
    </row>
    <row r="96" spans="1:12" x14ac:dyDescent="0.2">
      <c r="A96" s="45" t="s">
        <v>188</v>
      </c>
      <c r="B96" s="44" t="s">
        <v>187</v>
      </c>
      <c r="C96" s="49" t="e">
        <f>#REF!+Spordiüritused!C96</f>
        <v>#REF!</v>
      </c>
      <c r="D96" s="49" t="e">
        <f>#REF!+Spordiüritused!D96</f>
        <v>#REF!</v>
      </c>
      <c r="E96" s="49" t="e">
        <f>#REF!+Spordiüritused!E96</f>
        <v>#REF!</v>
      </c>
      <c r="F96" s="49">
        <f>F97+F98</f>
        <v>0</v>
      </c>
      <c r="G96" s="49"/>
      <c r="J96" s="244"/>
      <c r="K96" s="247"/>
      <c r="L96" s="251"/>
    </row>
    <row r="97" spans="1:12" x14ac:dyDescent="0.2">
      <c r="A97" s="11" t="s">
        <v>112</v>
      </c>
      <c r="B97" s="12" t="s">
        <v>113</v>
      </c>
      <c r="C97" s="102" t="e">
        <f>#REF!+Spordiüritused!C97</f>
        <v>#REF!</v>
      </c>
      <c r="D97" s="102" t="e">
        <f>#REF!+Spordiüritused!D97</f>
        <v>#REF!</v>
      </c>
      <c r="E97" s="102" t="e">
        <f>#REF!+Spordiüritused!E97</f>
        <v>#REF!</v>
      </c>
      <c r="F97" s="57"/>
      <c r="G97" s="57"/>
      <c r="J97" s="244"/>
      <c r="K97" s="244"/>
      <c r="L97" s="250"/>
    </row>
    <row r="98" spans="1:12" x14ac:dyDescent="0.2">
      <c r="A98" s="11" t="s">
        <v>114</v>
      </c>
      <c r="B98" s="12" t="s">
        <v>115</v>
      </c>
      <c r="C98" s="102" t="e">
        <f>#REF!+Spordiüritused!C98</f>
        <v>#REF!</v>
      </c>
      <c r="D98" s="102" t="e">
        <f>#REF!+Spordiüritused!D98</f>
        <v>#REF!</v>
      </c>
      <c r="E98" s="102" t="e">
        <f>#REF!+Spordiüritused!E98</f>
        <v>#REF!</v>
      </c>
      <c r="F98" s="57"/>
      <c r="G98" s="57"/>
      <c r="J98" s="244"/>
      <c r="K98" s="244"/>
      <c r="L98" s="250"/>
    </row>
    <row r="99" spans="1:12" x14ac:dyDescent="0.2">
      <c r="A99" s="45" t="s">
        <v>180</v>
      </c>
      <c r="B99" s="46" t="s">
        <v>178</v>
      </c>
      <c r="C99" s="49" t="e">
        <f>#REF!+Spordiüritused!C99</f>
        <v>#REF!</v>
      </c>
      <c r="D99" s="49" t="e">
        <f>#REF!+Spordiüritused!D99</f>
        <v>#REF!</v>
      </c>
      <c r="E99" s="49" t="e">
        <f>#REF!+Spordiüritused!E99</f>
        <v>#REF!</v>
      </c>
      <c r="F99" s="49">
        <f>F100+F101+F102</f>
        <v>0</v>
      </c>
      <c r="G99" s="49"/>
      <c r="J99" s="244"/>
      <c r="K99" s="247"/>
      <c r="L99" s="251"/>
    </row>
    <row r="100" spans="1:12" x14ac:dyDescent="0.2">
      <c r="A100" s="11" t="s">
        <v>116</v>
      </c>
      <c r="B100" s="12" t="s">
        <v>117</v>
      </c>
      <c r="C100" s="102" t="e">
        <f>#REF!+Spordiüritused!C100</f>
        <v>#REF!</v>
      </c>
      <c r="D100" s="102" t="e">
        <f>#REF!+Spordiüritused!D100</f>
        <v>#REF!</v>
      </c>
      <c r="E100" s="102" t="e">
        <f>#REF!+Spordiüritused!E100</f>
        <v>#REF!</v>
      </c>
      <c r="F100" s="57"/>
      <c r="G100" s="57"/>
      <c r="J100" s="244"/>
      <c r="K100" s="244"/>
      <c r="L100" s="250"/>
    </row>
    <row r="101" spans="1:12" x14ac:dyDescent="0.2">
      <c r="A101" s="11" t="s">
        <v>118</v>
      </c>
      <c r="B101" s="13" t="s">
        <v>119</v>
      </c>
      <c r="C101" s="102" t="e">
        <f>#REF!+Spordiüritused!C101</f>
        <v>#REF!</v>
      </c>
      <c r="D101" s="102" t="e">
        <f>#REF!+Spordiüritused!D101</f>
        <v>#REF!</v>
      </c>
      <c r="E101" s="102" t="e">
        <f>#REF!+Spordiüritused!E101</f>
        <v>#REF!</v>
      </c>
      <c r="F101" s="57"/>
      <c r="G101" s="57"/>
      <c r="J101" s="244"/>
      <c r="K101" s="244"/>
      <c r="L101" s="250"/>
    </row>
    <row r="102" spans="1:12" x14ac:dyDescent="0.2">
      <c r="A102" s="11" t="s">
        <v>120</v>
      </c>
      <c r="B102" s="13" t="s">
        <v>124</v>
      </c>
      <c r="C102" s="102" t="e">
        <f>#REF!+Spordiüritused!C102</f>
        <v>#REF!</v>
      </c>
      <c r="D102" s="102" t="e">
        <f>#REF!+Spordiüritused!D102</f>
        <v>#REF!</v>
      </c>
      <c r="E102" s="102" t="e">
        <f>#REF!+Spordiüritused!E102</f>
        <v>#REF!</v>
      </c>
      <c r="F102" s="57"/>
      <c r="G102" s="57"/>
      <c r="J102" s="244"/>
      <c r="K102" s="244"/>
      <c r="L102" s="250"/>
    </row>
    <row r="103" spans="1:12" x14ac:dyDescent="0.2">
      <c r="A103" s="26"/>
      <c r="B103" s="44" t="s">
        <v>181</v>
      </c>
      <c r="C103" s="49" t="e">
        <f>#REF!+Spordiüritused!C103</f>
        <v>#REF!</v>
      </c>
      <c r="D103" s="49" t="e">
        <f>#REF!+Spordiüritused!D103</f>
        <v>#REF!</v>
      </c>
      <c r="E103" s="49" t="e">
        <f>#REF!+Spordiüritused!E103</f>
        <v>#REF!</v>
      </c>
      <c r="F103" s="49">
        <f>F104</f>
        <v>0</v>
      </c>
      <c r="G103" s="49"/>
      <c r="J103" s="244"/>
      <c r="K103" s="244"/>
      <c r="L103" s="251"/>
    </row>
    <row r="104" spans="1:12" x14ac:dyDescent="0.2">
      <c r="A104" s="11" t="s">
        <v>125</v>
      </c>
      <c r="B104" s="12" t="s">
        <v>126</v>
      </c>
      <c r="C104" s="102" t="e">
        <f>#REF!+Spordiüritused!C104</f>
        <v>#REF!</v>
      </c>
      <c r="D104" s="102" t="e">
        <f>#REF!+Spordiüritused!D104</f>
        <v>#REF!</v>
      </c>
      <c r="E104" s="102" t="e">
        <f>#REF!+Spordiüritused!E104</f>
        <v>#REF!</v>
      </c>
      <c r="F104" s="57"/>
      <c r="G104" s="57"/>
      <c r="J104" s="244"/>
      <c r="K104" s="244"/>
      <c r="L104" s="250"/>
    </row>
    <row r="105" spans="1:12" x14ac:dyDescent="0.2">
      <c r="A105" s="29"/>
      <c r="B105" s="30" t="s">
        <v>127</v>
      </c>
      <c r="C105" s="104" t="e">
        <f>#REF!+Spordiüritused!C105</f>
        <v>#REF!</v>
      </c>
      <c r="D105" s="104" t="e">
        <f>#REF!+Spordiüritused!D105</f>
        <v>#REF!</v>
      </c>
      <c r="E105" s="104" t="e">
        <f>#REF!+Spordiüritused!E105</f>
        <v>#REF!</v>
      </c>
      <c r="F105" s="104" t="e">
        <f>#REF!+Spordiüritused!F105</f>
        <v>#REF!</v>
      </c>
      <c r="G105" s="104"/>
      <c r="J105" s="246"/>
      <c r="K105" s="246"/>
      <c r="L105" s="246"/>
    </row>
    <row r="106" spans="1:12" x14ac:dyDescent="0.2">
      <c r="A106" s="29"/>
      <c r="B106" s="30"/>
      <c r="C106" s="104"/>
      <c r="D106" s="104"/>
      <c r="E106" s="67" t="e">
        <f>+D105+F105</f>
        <v>#REF!</v>
      </c>
      <c r="F106" s="196" t="s">
        <v>254</v>
      </c>
      <c r="G106" s="118"/>
      <c r="J106" s="244"/>
      <c r="K106" s="64"/>
      <c r="L106" s="64"/>
    </row>
    <row r="107" spans="1:12" x14ac:dyDescent="0.2">
      <c r="A107" s="29"/>
      <c r="B107" s="30"/>
      <c r="C107" s="104"/>
      <c r="D107" s="104"/>
      <c r="E107" s="67" t="e">
        <f>-E106+E105</f>
        <v>#REF!</v>
      </c>
      <c r="F107" s="59" t="s">
        <v>255</v>
      </c>
      <c r="G107" s="118"/>
      <c r="J107" s="244"/>
      <c r="K107" s="64"/>
      <c r="L107" s="64"/>
    </row>
    <row r="108" spans="1:12" x14ac:dyDescent="0.2">
      <c r="A108" s="33"/>
      <c r="B108" s="12" t="s">
        <v>128</v>
      </c>
      <c r="C108" s="102" t="e">
        <f>#REF!+Spordiüritused!C108</f>
        <v>#REF!</v>
      </c>
      <c r="D108" s="102" t="e">
        <f>#REF!+Spordiüritused!D108</f>
        <v>#REF!</v>
      </c>
      <c r="E108" s="102" t="e">
        <f>#REF!+Spordiüritused!E108</f>
        <v>#REF!</v>
      </c>
      <c r="F108" s="15">
        <f>F109+F115+F129</f>
        <v>0</v>
      </c>
      <c r="G108" s="15"/>
      <c r="J108" s="244"/>
      <c r="K108" s="244"/>
      <c r="L108" s="250"/>
    </row>
    <row r="109" spans="1:12" x14ac:dyDescent="0.2">
      <c r="A109" s="33" t="s">
        <v>155</v>
      </c>
      <c r="B109" s="27" t="s">
        <v>129</v>
      </c>
      <c r="C109" s="49" t="e">
        <f>#REF!+Spordiüritused!C109</f>
        <v>#REF!</v>
      </c>
      <c r="D109" s="49" t="e">
        <f>#REF!+Spordiüritused!D109</f>
        <v>#REF!</v>
      </c>
      <c r="E109" s="49" t="e">
        <f>#REF!+Spordiüritused!E109</f>
        <v>#REF!</v>
      </c>
      <c r="F109" s="34">
        <f>SUM(F110:F114)</f>
        <v>0</v>
      </c>
      <c r="G109" s="34"/>
      <c r="J109" s="247"/>
      <c r="K109" s="247"/>
      <c r="L109" s="251"/>
    </row>
    <row r="110" spans="1:12" x14ac:dyDescent="0.2">
      <c r="A110" s="97" t="s">
        <v>283</v>
      </c>
      <c r="B110" s="19" t="s">
        <v>282</v>
      </c>
      <c r="C110" s="103" t="e">
        <f>#REF!+Spordiüritused!C110</f>
        <v>#REF!</v>
      </c>
      <c r="D110" s="103" t="e">
        <f>#REF!+Spordiüritused!D110</f>
        <v>#REF!</v>
      </c>
      <c r="E110" s="103" t="e">
        <f>#REF!+Spordiüritused!E110</f>
        <v>#REF!</v>
      </c>
      <c r="F110" s="51"/>
      <c r="G110" s="51"/>
      <c r="J110" s="243"/>
      <c r="K110" s="64"/>
      <c r="L110" s="64"/>
    </row>
    <row r="111" spans="1:12" x14ac:dyDescent="0.2">
      <c r="A111" s="97" t="s">
        <v>291</v>
      </c>
      <c r="B111" s="19" t="s">
        <v>292</v>
      </c>
      <c r="C111" s="103" t="e">
        <f>#REF!+Spordiüritused!C111</f>
        <v>#REF!</v>
      </c>
      <c r="D111" s="103" t="e">
        <f>#REF!+Spordiüritused!D111</f>
        <v>#REF!</v>
      </c>
      <c r="E111" s="103" t="e">
        <f>#REF!+Spordiüritused!E111</f>
        <v>#REF!</v>
      </c>
      <c r="F111" s="51"/>
      <c r="G111" s="51"/>
      <c r="J111" s="243"/>
      <c r="K111" s="64"/>
      <c r="L111" s="64"/>
    </row>
    <row r="112" spans="1:12" x14ac:dyDescent="0.2">
      <c r="A112" s="97"/>
      <c r="B112" s="19"/>
      <c r="C112" s="103" t="e">
        <f>#REF!+Spordiüritused!C112</f>
        <v>#REF!</v>
      </c>
      <c r="D112" s="103" t="e">
        <f>#REF!+Spordiüritused!D112</f>
        <v>#REF!</v>
      </c>
      <c r="E112" s="103" t="e">
        <f>#REF!+Spordiüritused!E112</f>
        <v>#REF!</v>
      </c>
      <c r="F112" s="42"/>
      <c r="G112" s="42"/>
      <c r="J112" s="243"/>
      <c r="K112" s="64"/>
      <c r="L112" s="64"/>
    </row>
    <row r="113" spans="1:12" x14ac:dyDescent="0.2">
      <c r="A113" s="97"/>
      <c r="B113" s="19"/>
      <c r="C113" s="103" t="e">
        <f>#REF!+Spordiüritused!C113</f>
        <v>#REF!</v>
      </c>
      <c r="D113" s="103" t="e">
        <f>#REF!+Spordiüritused!D113</f>
        <v>#REF!</v>
      </c>
      <c r="E113" s="103" t="e">
        <f>#REF!+Spordiüritused!E113</f>
        <v>#REF!</v>
      </c>
      <c r="F113" s="42"/>
      <c r="G113" s="42"/>
      <c r="J113" s="243"/>
      <c r="K113" s="64"/>
      <c r="L113" s="64"/>
    </row>
    <row r="114" spans="1:12" x14ac:dyDescent="0.2">
      <c r="A114" s="19"/>
      <c r="B114" s="19"/>
      <c r="C114" s="103" t="e">
        <f>#REF!+Spordiüritused!C114</f>
        <v>#REF!</v>
      </c>
      <c r="D114" s="103" t="e">
        <f>#REF!+Spordiüritused!D114</f>
        <v>#REF!</v>
      </c>
      <c r="E114" s="103" t="e">
        <f>#REF!+Spordiüritused!E114</f>
        <v>#REF!</v>
      </c>
      <c r="F114" s="51"/>
      <c r="G114" s="51"/>
      <c r="J114" s="243"/>
      <c r="K114" s="64"/>
      <c r="L114" s="64"/>
    </row>
    <row r="115" spans="1:12" x14ac:dyDescent="0.2">
      <c r="A115" s="98" t="s">
        <v>156</v>
      </c>
      <c r="B115" s="71" t="s">
        <v>132</v>
      </c>
      <c r="C115" s="49" t="e">
        <f>#REF!+Spordiüritused!C115</f>
        <v>#REF!</v>
      </c>
      <c r="D115" s="49" t="e">
        <f>#REF!+Spordiüritused!D115</f>
        <v>#REF!</v>
      </c>
      <c r="E115" s="49" t="e">
        <f>#REF!+Spordiüritused!E115</f>
        <v>#REF!</v>
      </c>
      <c r="F115" s="48">
        <f>SUM(F116:F128)</f>
        <v>0</v>
      </c>
      <c r="G115" s="48"/>
      <c r="J115" s="247"/>
      <c r="K115" s="247"/>
      <c r="L115" s="247"/>
    </row>
    <row r="116" spans="1:12" x14ac:dyDescent="0.2">
      <c r="A116" s="97" t="s">
        <v>172</v>
      </c>
      <c r="B116" s="19" t="s">
        <v>134</v>
      </c>
      <c r="C116" s="103" t="e">
        <f>#REF!+Spordiüritused!C116</f>
        <v>#REF!</v>
      </c>
      <c r="D116" s="103" t="e">
        <f>#REF!+Spordiüritused!D116</f>
        <v>#REF!</v>
      </c>
      <c r="E116" s="103" t="e">
        <f>#REF!+Spordiüritused!E116</f>
        <v>#REF!</v>
      </c>
      <c r="F116" s="51"/>
      <c r="G116" s="51"/>
      <c r="J116" s="243"/>
      <c r="K116" s="64"/>
      <c r="L116" s="64"/>
    </row>
    <row r="117" spans="1:12" x14ac:dyDescent="0.2">
      <c r="A117" s="97" t="s">
        <v>172</v>
      </c>
      <c r="B117" s="19" t="s">
        <v>137</v>
      </c>
      <c r="C117" s="103" t="e">
        <f>#REF!+Spordiüritused!C117</f>
        <v>#REF!</v>
      </c>
      <c r="D117" s="103" t="e">
        <f>#REF!+Spordiüritused!D117</f>
        <v>#REF!</v>
      </c>
      <c r="E117" s="103" t="e">
        <f>#REF!+Spordiüritused!E117</f>
        <v>#REF!</v>
      </c>
      <c r="F117" s="51"/>
      <c r="G117" s="51"/>
      <c r="J117" s="243"/>
      <c r="K117" s="247"/>
      <c r="L117" s="64"/>
    </row>
    <row r="118" spans="1:12" x14ac:dyDescent="0.2">
      <c r="A118" s="97" t="s">
        <v>172</v>
      </c>
      <c r="B118" s="19" t="s">
        <v>135</v>
      </c>
      <c r="C118" s="103" t="e">
        <f>#REF!+Spordiüritused!C118</f>
        <v>#REF!</v>
      </c>
      <c r="D118" s="103" t="e">
        <f>#REF!+Spordiüritused!D118</f>
        <v>#REF!</v>
      </c>
      <c r="E118" s="103" t="e">
        <f>#REF!+Spordiüritused!E118</f>
        <v>#REF!</v>
      </c>
      <c r="F118" s="51"/>
      <c r="G118" s="51"/>
      <c r="J118" s="243"/>
      <c r="K118" s="64"/>
      <c r="L118" s="64"/>
    </row>
    <row r="119" spans="1:12" x14ac:dyDescent="0.2">
      <c r="A119" s="97" t="s">
        <v>172</v>
      </c>
      <c r="B119" s="19" t="s">
        <v>275</v>
      </c>
      <c r="C119" s="103" t="e">
        <f>#REF!+Spordiüritused!C119</f>
        <v>#REF!</v>
      </c>
      <c r="D119" s="103" t="e">
        <f>#REF!+Spordiüritused!D119</f>
        <v>#REF!</v>
      </c>
      <c r="E119" s="103" t="e">
        <f>#REF!+Spordiüritused!E119</f>
        <v>#REF!</v>
      </c>
      <c r="F119" s="51"/>
      <c r="G119" s="51"/>
      <c r="J119" s="243"/>
      <c r="K119" s="251"/>
      <c r="L119" s="64"/>
    </row>
    <row r="120" spans="1:12" x14ac:dyDescent="0.2">
      <c r="A120" s="97" t="s">
        <v>171</v>
      </c>
      <c r="B120" s="19" t="s">
        <v>133</v>
      </c>
      <c r="C120" s="103" t="e">
        <f>#REF!+Spordiüritused!C120</f>
        <v>#REF!</v>
      </c>
      <c r="D120" s="103" t="e">
        <f>#REF!+Spordiüritused!D120</f>
        <v>#REF!</v>
      </c>
      <c r="E120" s="103" t="e">
        <f>#REF!+Spordiüritused!E120</f>
        <v>#REF!</v>
      </c>
      <c r="F120" s="51"/>
      <c r="G120" s="51"/>
      <c r="J120" s="243"/>
      <c r="K120" s="64"/>
      <c r="L120" s="64"/>
    </row>
    <row r="121" spans="1:12" x14ac:dyDescent="0.2">
      <c r="A121" s="97" t="s">
        <v>173</v>
      </c>
      <c r="B121" s="19" t="s">
        <v>201</v>
      </c>
      <c r="C121" s="103" t="e">
        <f>#REF!+Spordiüritused!C121</f>
        <v>#REF!</v>
      </c>
      <c r="D121" s="103" t="e">
        <f>#REF!+Spordiüritused!D121</f>
        <v>#REF!</v>
      </c>
      <c r="E121" s="103" t="e">
        <f>#REF!+Spordiüritused!E121</f>
        <v>#REF!</v>
      </c>
      <c r="F121" s="51"/>
      <c r="G121" s="51"/>
      <c r="J121" s="243"/>
      <c r="K121" s="64"/>
      <c r="L121" s="64"/>
    </row>
    <row r="122" spans="1:12" x14ac:dyDescent="0.2">
      <c r="A122" s="97" t="s">
        <v>173</v>
      </c>
      <c r="B122" s="17" t="s">
        <v>270</v>
      </c>
      <c r="C122" s="103" t="e">
        <f>#REF!+Spordiüritused!C122</f>
        <v>#REF!</v>
      </c>
      <c r="D122" s="103" t="e">
        <f>#REF!+Spordiüritused!D122</f>
        <v>#REF!</v>
      </c>
      <c r="E122" s="103" t="e">
        <f>#REF!+Spordiüritused!E122</f>
        <v>#REF!</v>
      </c>
      <c r="F122" s="51"/>
      <c r="G122" s="51"/>
      <c r="J122" s="243"/>
      <c r="K122" s="64"/>
      <c r="L122" s="64"/>
    </row>
    <row r="123" spans="1:12" x14ac:dyDescent="0.2">
      <c r="A123" s="97" t="s">
        <v>174</v>
      </c>
      <c r="B123" s="19" t="s">
        <v>271</v>
      </c>
      <c r="C123" s="103" t="e">
        <f>#REF!+Spordiüritused!C123</f>
        <v>#REF!</v>
      </c>
      <c r="D123" s="103" t="e">
        <f>#REF!+Spordiüritused!D123</f>
        <v>#REF!</v>
      </c>
      <c r="E123" s="103" t="e">
        <f>#REF!+Spordiüritused!E123</f>
        <v>#REF!</v>
      </c>
      <c r="F123" s="51"/>
      <c r="G123" s="51"/>
      <c r="J123" s="243"/>
      <c r="K123" s="64"/>
      <c r="L123" s="64"/>
    </row>
    <row r="124" spans="1:12" x14ac:dyDescent="0.2">
      <c r="A124" s="97" t="s">
        <v>174</v>
      </c>
      <c r="B124" s="19" t="s">
        <v>272</v>
      </c>
      <c r="C124" s="103" t="e">
        <f>#REF!+Spordiüritused!C124</f>
        <v>#REF!</v>
      </c>
      <c r="D124" s="103" t="e">
        <f>#REF!+Spordiüritused!D124</f>
        <v>#REF!</v>
      </c>
      <c r="E124" s="103" t="e">
        <f>#REF!+Spordiüritused!E124</f>
        <v>#REF!</v>
      </c>
      <c r="F124" s="51"/>
      <c r="G124" s="51"/>
      <c r="J124" s="243"/>
      <c r="K124" s="64"/>
      <c r="L124" s="64"/>
    </row>
    <row r="125" spans="1:12" x14ac:dyDescent="0.2">
      <c r="A125" s="97" t="s">
        <v>174</v>
      </c>
      <c r="B125" s="19" t="s">
        <v>273</v>
      </c>
      <c r="C125" s="103" t="e">
        <f>#REF!+Spordiüritused!C125</f>
        <v>#REF!</v>
      </c>
      <c r="D125" s="103" t="e">
        <f>#REF!+Spordiüritused!D125</f>
        <v>#REF!</v>
      </c>
      <c r="E125" s="103" t="e">
        <f>#REF!+Spordiüritused!E125</f>
        <v>#REF!</v>
      </c>
      <c r="F125" s="51"/>
      <c r="G125" s="51"/>
      <c r="J125" s="243"/>
      <c r="K125" s="64"/>
      <c r="L125" s="64"/>
    </row>
    <row r="126" spans="1:12" x14ac:dyDescent="0.2">
      <c r="A126" s="19" t="s">
        <v>174</v>
      </c>
      <c r="B126" s="19" t="s">
        <v>274</v>
      </c>
      <c r="C126" s="103" t="e">
        <f>#REF!+Spordiüritused!C126</f>
        <v>#REF!</v>
      </c>
      <c r="D126" s="103" t="e">
        <f>#REF!+Spordiüritused!D126</f>
        <v>#REF!</v>
      </c>
      <c r="E126" s="103" t="e">
        <f>#REF!+Spordiüritused!E126</f>
        <v>#REF!</v>
      </c>
      <c r="F126" s="51"/>
      <c r="G126" s="51"/>
      <c r="J126" s="243"/>
      <c r="K126" s="64"/>
      <c r="L126" s="64"/>
    </row>
    <row r="127" spans="1:12" x14ac:dyDescent="0.2">
      <c r="A127" s="97"/>
      <c r="B127" s="19" t="s">
        <v>293</v>
      </c>
      <c r="C127" s="103" t="e">
        <f>#REF!+Spordiüritused!C127</f>
        <v>#REF!</v>
      </c>
      <c r="D127" s="103" t="e">
        <f>#REF!+Spordiüritused!D127</f>
        <v>#REF!</v>
      </c>
      <c r="E127" s="103" t="e">
        <f>#REF!+Spordiüritused!E127</f>
        <v>#REF!</v>
      </c>
      <c r="F127" s="51"/>
      <c r="G127" s="51"/>
      <c r="J127" s="243"/>
      <c r="K127" s="64"/>
      <c r="L127" s="64"/>
    </row>
    <row r="128" spans="1:12" x14ac:dyDescent="0.2">
      <c r="A128" s="97"/>
      <c r="B128" s="19"/>
      <c r="C128" s="103" t="e">
        <f>#REF!+Spordiüritused!C128</f>
        <v>#REF!</v>
      </c>
      <c r="D128" s="103" t="e">
        <f>#REF!+Spordiüritused!D128</f>
        <v>#REF!</v>
      </c>
      <c r="E128" s="103" t="e">
        <f>#REF!+Spordiüritused!E128</f>
        <v>#REF!</v>
      </c>
      <c r="F128" s="51"/>
      <c r="G128" s="51"/>
      <c r="J128" s="243"/>
      <c r="K128" s="64"/>
      <c r="L128" s="64"/>
    </row>
    <row r="129" spans="1:12" x14ac:dyDescent="0.2">
      <c r="A129" s="98" t="s">
        <v>157</v>
      </c>
      <c r="B129" s="71" t="s">
        <v>150</v>
      </c>
      <c r="C129" s="49" t="e">
        <f>#REF!+Spordiüritused!C129</f>
        <v>#REF!</v>
      </c>
      <c r="D129" s="49" t="e">
        <f>#REF!+Spordiüritused!D129</f>
        <v>#REF!</v>
      </c>
      <c r="E129" s="49" t="e">
        <f>#REF!+Spordiüritused!E129</f>
        <v>#REF!</v>
      </c>
      <c r="F129" s="27">
        <f>SUM(F130:F131)</f>
        <v>0</v>
      </c>
      <c r="G129" s="27"/>
      <c r="J129" s="247"/>
      <c r="K129" s="247"/>
      <c r="L129" s="247"/>
    </row>
    <row r="130" spans="1:12" x14ac:dyDescent="0.2">
      <c r="A130" s="97" t="s">
        <v>169</v>
      </c>
      <c r="B130" s="19" t="s">
        <v>151</v>
      </c>
      <c r="C130" s="103" t="e">
        <f>#REF!+Spordiüritused!C130</f>
        <v>#REF!</v>
      </c>
      <c r="D130" s="103" t="e">
        <f>#REF!+Spordiüritused!D130</f>
        <v>#REF!</v>
      </c>
      <c r="E130" s="103" t="e">
        <f>#REF!+Spordiüritused!E130</f>
        <v>#REF!</v>
      </c>
      <c r="F130" s="17"/>
      <c r="G130" s="17"/>
      <c r="J130" s="243"/>
      <c r="K130" s="243"/>
      <c r="L130" s="64"/>
    </row>
    <row r="131" spans="1:12" x14ac:dyDescent="0.2">
      <c r="A131" s="97"/>
      <c r="B131" s="19"/>
      <c r="C131" s="103" t="e">
        <f>#REF!+Spordiüritused!C131</f>
        <v>#REF!</v>
      </c>
      <c r="D131" s="103" t="e">
        <f>#REF!+Spordiüritused!D131</f>
        <v>#REF!</v>
      </c>
      <c r="E131" s="103" t="e">
        <f>#REF!+Spordiüritused!E131</f>
        <v>#REF!</v>
      </c>
      <c r="F131" s="17"/>
      <c r="G131" s="17"/>
      <c r="J131" s="243"/>
      <c r="K131" s="243"/>
      <c r="L131" s="64"/>
    </row>
    <row r="132" spans="1:12" x14ac:dyDescent="0.2">
      <c r="A132" s="35"/>
      <c r="B132" s="32"/>
      <c r="C132" s="50"/>
      <c r="D132" s="50"/>
      <c r="E132" s="104"/>
      <c r="F132" s="50"/>
      <c r="G132" s="50"/>
      <c r="J132" s="248"/>
      <c r="L132" s="255"/>
    </row>
    <row r="133" spans="1:12" x14ac:dyDescent="0.2">
      <c r="C133" s="27"/>
      <c r="D133" s="27"/>
      <c r="E133" s="49"/>
      <c r="F133" s="27"/>
      <c r="G133" s="27"/>
      <c r="J133" s="264"/>
      <c r="K133" s="264"/>
      <c r="L133" s="265"/>
    </row>
    <row r="134" spans="1:12" x14ac:dyDescent="0.2">
      <c r="A134" s="35"/>
      <c r="C134" s="32"/>
      <c r="D134" s="32"/>
      <c r="E134" s="50"/>
      <c r="F134" s="39"/>
      <c r="G134" s="39"/>
      <c r="J134" s="248"/>
      <c r="L134" s="255"/>
    </row>
    <row r="135" spans="1:12" x14ac:dyDescent="0.2">
      <c r="A135" s="35"/>
      <c r="E135" s="50"/>
      <c r="F135" s="39"/>
      <c r="G135" s="39"/>
      <c r="J135" s="248"/>
    </row>
    <row r="136" spans="1:12" x14ac:dyDescent="0.2">
      <c r="A136" s="35"/>
    </row>
    <row r="137" spans="1:12" x14ac:dyDescent="0.2">
      <c r="A137" s="38"/>
      <c r="B137" s="32"/>
      <c r="C137" s="32"/>
      <c r="D137" s="32"/>
    </row>
    <row r="139" spans="1:12" x14ac:dyDescent="0.2">
      <c r="A139" s="29"/>
      <c r="B139" s="32"/>
      <c r="C139" s="32"/>
      <c r="D139" s="32"/>
      <c r="G139" s="234" t="s">
        <v>315</v>
      </c>
    </row>
    <row r="140" spans="1:12" x14ac:dyDescent="0.2">
      <c r="G140" s="232" t="s">
        <v>121</v>
      </c>
    </row>
    <row r="141" spans="1:12" x14ac:dyDescent="0.2">
      <c r="G141" s="232" t="s">
        <v>122</v>
      </c>
      <c r="I141" s="2"/>
    </row>
    <row r="142" spans="1:12" x14ac:dyDescent="0.2">
      <c r="G142" s="232" t="s">
        <v>123</v>
      </c>
      <c r="I142" s="2"/>
    </row>
    <row r="143" spans="1:12" x14ac:dyDescent="0.2">
      <c r="G143" s="232" t="s">
        <v>317</v>
      </c>
    </row>
    <row r="145" spans="2:11" x14ac:dyDescent="0.2">
      <c r="G145" s="231" t="s">
        <v>68</v>
      </c>
      <c r="K145" s="252"/>
    </row>
    <row r="149" spans="2:11" x14ac:dyDescent="0.2">
      <c r="B149" s="39"/>
      <c r="C149" s="39"/>
      <c r="D149" s="39"/>
    </row>
    <row r="150" spans="2:11" x14ac:dyDescent="0.2">
      <c r="B150" s="40"/>
      <c r="C150" s="40"/>
      <c r="D150" s="40"/>
    </row>
    <row r="158" spans="2:11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8"/>
  <sheetViews>
    <sheetView workbookViewId="0">
      <selection activeCell="I34" sqref="I34"/>
    </sheetView>
  </sheetViews>
  <sheetFormatPr defaultRowHeight="12.75" x14ac:dyDescent="0.2"/>
  <cols>
    <col min="1" max="1" width="14.85546875" style="9" customWidth="1"/>
    <col min="2" max="2" width="57.5703125" style="36" customWidth="1"/>
    <col min="3" max="3" width="10.5703125" style="36" customWidth="1"/>
    <col min="4" max="4" width="16" style="36" customWidth="1"/>
    <col min="5" max="5" width="13.85546875" style="37" customWidth="1"/>
    <col min="6" max="7" width="9.85546875" style="8" customWidth="1"/>
    <col min="8" max="16384" width="9.140625" style="8"/>
  </cols>
  <sheetData>
    <row r="1" spans="1:7" ht="15.75" x14ac:dyDescent="0.25">
      <c r="B1" s="5" t="s">
        <v>399</v>
      </c>
      <c r="C1" s="6"/>
      <c r="D1" s="6"/>
      <c r="E1" s="7"/>
      <c r="F1" s="6"/>
      <c r="G1" s="6"/>
    </row>
    <row r="2" spans="1:7" ht="76.5" x14ac:dyDescent="0.2">
      <c r="B2" s="12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</row>
    <row r="3" spans="1:7" x14ac:dyDescent="0.2">
      <c r="A3" s="45" t="s">
        <v>186</v>
      </c>
      <c r="B3" s="44" t="s">
        <v>179</v>
      </c>
      <c r="C3" s="49" t="e">
        <f>#REF!+#REF!</f>
        <v>#REF!</v>
      </c>
      <c r="D3" s="49" t="e">
        <f>#REF!+#REF!</f>
        <v>#REF!</v>
      </c>
      <c r="E3" s="49" t="e">
        <f>#REF!+#REF!</f>
        <v>#REF!</v>
      </c>
      <c r="F3" s="49" t="e">
        <f>#REF!+#REF!</f>
        <v>#REF!</v>
      </c>
      <c r="G3" s="49"/>
    </row>
    <row r="4" spans="1:7" x14ac:dyDescent="0.2">
      <c r="A4" s="11" t="s">
        <v>176</v>
      </c>
      <c r="B4" s="12" t="s">
        <v>177</v>
      </c>
      <c r="C4" s="49" t="e">
        <f>#REF!</f>
        <v>#REF!</v>
      </c>
      <c r="D4" s="49" t="e">
        <f>#REF!</f>
        <v>#REF!</v>
      </c>
      <c r="E4" s="49" t="e">
        <f>#REF!</f>
        <v>#REF!</v>
      </c>
      <c r="F4" s="49" t="e">
        <f>#REF!</f>
        <v>#REF!</v>
      </c>
      <c r="G4" s="54"/>
    </row>
    <row r="5" spans="1:7" ht="15" x14ac:dyDescent="0.25">
      <c r="A5" s="11" t="s">
        <v>322</v>
      </c>
      <c r="B5" s="12" t="s">
        <v>323</v>
      </c>
      <c r="C5" s="49" t="e">
        <f>#REF!+#REF!</f>
        <v>#REF!</v>
      </c>
      <c r="D5" s="49" t="e">
        <f>#REF!+#REF!</f>
        <v>#REF!</v>
      </c>
      <c r="E5" s="49" t="e">
        <f>#REF!+#REF!</f>
        <v>#REF!</v>
      </c>
      <c r="F5" s="49" t="e">
        <f>#REF!+#REF!</f>
        <v>#REF!</v>
      </c>
      <c r="G5" s="55"/>
    </row>
    <row r="6" spans="1:7" x14ac:dyDescent="0.2">
      <c r="A6" s="45" t="s">
        <v>183</v>
      </c>
      <c r="B6" s="44" t="s">
        <v>182</v>
      </c>
      <c r="C6" s="49" t="e">
        <f>#REF!</f>
        <v>#REF!</v>
      </c>
      <c r="D6" s="49" t="e">
        <f>#REF!</f>
        <v>#REF!</v>
      </c>
      <c r="E6" s="49" t="e">
        <f>#REF!</f>
        <v>#REF!</v>
      </c>
      <c r="F6" s="49" t="e">
        <f>#REF!</f>
        <v>#REF!</v>
      </c>
      <c r="G6" s="49"/>
    </row>
    <row r="7" spans="1:7" x14ac:dyDescent="0.2">
      <c r="A7" s="11" t="s">
        <v>324</v>
      </c>
      <c r="B7" s="13" t="s">
        <v>325</v>
      </c>
      <c r="C7" s="102" t="e">
        <f>#REF!</f>
        <v>#REF!</v>
      </c>
      <c r="D7" s="102" t="e">
        <f>#REF!</f>
        <v>#REF!</v>
      </c>
      <c r="E7" s="102" t="e">
        <f>#REF!</f>
        <v>#REF!</v>
      </c>
      <c r="F7" s="102" t="e">
        <f>#REF!</f>
        <v>#REF!</v>
      </c>
      <c r="G7" s="15"/>
    </row>
    <row r="8" spans="1:7" x14ac:dyDescent="0.2">
      <c r="A8" s="16" t="s">
        <v>326</v>
      </c>
      <c r="B8" s="17" t="s">
        <v>327</v>
      </c>
      <c r="C8" s="217" t="e">
        <f>#REF!</f>
        <v>#REF!</v>
      </c>
      <c r="D8" s="217" t="e">
        <f>#REF!</f>
        <v>#REF!</v>
      </c>
      <c r="E8" s="217" t="e">
        <f>#REF!</f>
        <v>#REF!</v>
      </c>
      <c r="F8" s="217" t="e">
        <f>#REF!</f>
        <v>#REF!</v>
      </c>
      <c r="G8" s="56"/>
    </row>
    <row r="9" spans="1:7" x14ac:dyDescent="0.2">
      <c r="A9" s="16" t="s">
        <v>328</v>
      </c>
      <c r="B9" s="17" t="s">
        <v>329</v>
      </c>
      <c r="C9" s="217" t="e">
        <f>#REF!</f>
        <v>#REF!</v>
      </c>
      <c r="D9" s="217" t="e">
        <f>#REF!</f>
        <v>#REF!</v>
      </c>
      <c r="E9" s="217" t="e">
        <f>#REF!</f>
        <v>#REF!</v>
      </c>
      <c r="F9" s="217" t="e">
        <f>#REF!</f>
        <v>#REF!</v>
      </c>
      <c r="G9" s="56"/>
    </row>
    <row r="10" spans="1:7" x14ac:dyDescent="0.2">
      <c r="A10" s="16" t="s">
        <v>330</v>
      </c>
      <c r="B10" s="17" t="s">
        <v>296</v>
      </c>
      <c r="C10" s="217" t="e">
        <f>#REF!</f>
        <v>#REF!</v>
      </c>
      <c r="D10" s="217" t="e">
        <f>#REF!</f>
        <v>#REF!</v>
      </c>
      <c r="E10" s="217" t="e">
        <f>#REF!</f>
        <v>#REF!</v>
      </c>
      <c r="F10" s="217" t="e">
        <f>#REF!</f>
        <v>#REF!</v>
      </c>
      <c r="G10" s="56"/>
    </row>
    <row r="11" spans="1:7" x14ac:dyDescent="0.2">
      <c r="A11" s="16" t="s">
        <v>332</v>
      </c>
      <c r="B11" s="17" t="s">
        <v>333</v>
      </c>
      <c r="C11" s="217" t="e">
        <f>#REF!</f>
        <v>#REF!</v>
      </c>
      <c r="D11" s="217" t="e">
        <f>#REF!</f>
        <v>#REF!</v>
      </c>
      <c r="E11" s="217" t="e">
        <f>#REF!</f>
        <v>#REF!</v>
      </c>
      <c r="F11" s="217" t="e">
        <f>#REF!</f>
        <v>#REF!</v>
      </c>
      <c r="G11" s="56"/>
    </row>
    <row r="12" spans="1:7" x14ac:dyDescent="0.2">
      <c r="A12" s="11" t="s">
        <v>334</v>
      </c>
      <c r="B12" s="12" t="s">
        <v>335</v>
      </c>
      <c r="C12" s="102" t="e">
        <f>#REF!</f>
        <v>#REF!</v>
      </c>
      <c r="D12" s="102" t="e">
        <f>#REF!</f>
        <v>#REF!</v>
      </c>
      <c r="E12" s="102" t="e">
        <f>#REF!</f>
        <v>#REF!</v>
      </c>
      <c r="F12" s="102" t="e">
        <f>#REF!</f>
        <v>#REF!</v>
      </c>
      <c r="G12" s="57"/>
    </row>
    <row r="13" spans="1:7" x14ac:dyDescent="0.2">
      <c r="A13" s="21" t="s">
        <v>336</v>
      </c>
      <c r="B13" s="12" t="s">
        <v>200</v>
      </c>
      <c r="C13" s="102" t="e">
        <f>#REF!</f>
        <v>#REF!</v>
      </c>
      <c r="D13" s="102" t="e">
        <f>#REF!</f>
        <v>#REF!</v>
      </c>
      <c r="E13" s="102" t="e">
        <f>#REF!</f>
        <v>#REF!</v>
      </c>
      <c r="F13" s="102" t="e">
        <f>#REF!</f>
        <v>#REF!</v>
      </c>
      <c r="G13" s="57"/>
    </row>
    <row r="14" spans="1:7" x14ac:dyDescent="0.2">
      <c r="A14" s="21" t="s">
        <v>337</v>
      </c>
      <c r="B14" s="12" t="s">
        <v>338</v>
      </c>
      <c r="C14" s="102" t="e">
        <f>#REF!</f>
        <v>#REF!</v>
      </c>
      <c r="D14" s="102" t="e">
        <f>#REF!</f>
        <v>#REF!</v>
      </c>
      <c r="E14" s="102" t="e">
        <f>#REF!</f>
        <v>#REF!</v>
      </c>
      <c r="F14" s="102" t="e">
        <f>#REF!</f>
        <v>#REF!</v>
      </c>
      <c r="G14" s="57"/>
    </row>
    <row r="15" spans="1:7" x14ac:dyDescent="0.2">
      <c r="A15" s="21" t="s">
        <v>339</v>
      </c>
      <c r="B15" s="12" t="s">
        <v>340</v>
      </c>
      <c r="C15" s="102" t="e">
        <f>#REF!</f>
        <v>#REF!</v>
      </c>
      <c r="D15" s="102" t="e">
        <f>#REF!</f>
        <v>#REF!</v>
      </c>
      <c r="E15" s="102" t="e">
        <f>#REF!</f>
        <v>#REF!</v>
      </c>
      <c r="F15" s="102" t="e">
        <f>#REF!</f>
        <v>#REF!</v>
      </c>
      <c r="G15" s="57"/>
    </row>
    <row r="16" spans="1:7" x14ac:dyDescent="0.2">
      <c r="A16" s="21" t="s">
        <v>341</v>
      </c>
      <c r="B16" s="12" t="s">
        <v>342</v>
      </c>
      <c r="C16" s="102" t="e">
        <f>#REF!</f>
        <v>#REF!</v>
      </c>
      <c r="D16" s="102" t="e">
        <f>#REF!</f>
        <v>#REF!</v>
      </c>
      <c r="E16" s="102" t="e">
        <f>#REF!</f>
        <v>#REF!</v>
      </c>
      <c r="F16" s="102" t="e">
        <f>#REF!</f>
        <v>#REF!</v>
      </c>
      <c r="G16" s="57"/>
    </row>
    <row r="17" spans="1:7" x14ac:dyDescent="0.2">
      <c r="A17" s="11" t="s">
        <v>343</v>
      </c>
      <c r="B17" s="12" t="s">
        <v>344</v>
      </c>
      <c r="C17" s="102" t="e">
        <f>#REF!</f>
        <v>#REF!</v>
      </c>
      <c r="D17" s="102" t="e">
        <f>#REF!</f>
        <v>#REF!</v>
      </c>
      <c r="E17" s="102" t="e">
        <f>#REF!</f>
        <v>#REF!</v>
      </c>
      <c r="F17" s="102" t="e">
        <f>#REF!</f>
        <v>#REF!</v>
      </c>
      <c r="G17" s="20"/>
    </row>
    <row r="18" spans="1:7" x14ac:dyDescent="0.2">
      <c r="A18" s="16" t="s">
        <v>345</v>
      </c>
      <c r="B18" s="17" t="s">
        <v>346</v>
      </c>
      <c r="C18" s="103" t="e">
        <f>#REF!</f>
        <v>#REF!</v>
      </c>
      <c r="D18" s="103" t="e">
        <f>#REF!</f>
        <v>#REF!</v>
      </c>
      <c r="E18" s="103" t="e">
        <f>#REF!</f>
        <v>#REF!</v>
      </c>
      <c r="F18" s="103" t="e">
        <f>#REF!</f>
        <v>#REF!</v>
      </c>
      <c r="G18" s="18"/>
    </row>
    <row r="19" spans="1:7" x14ac:dyDescent="0.2">
      <c r="A19" s="16" t="s">
        <v>347</v>
      </c>
      <c r="B19" s="17" t="s">
        <v>348</v>
      </c>
      <c r="C19" s="103" t="e">
        <f>#REF!</f>
        <v>#REF!</v>
      </c>
      <c r="D19" s="103" t="e">
        <f>#REF!</f>
        <v>#REF!</v>
      </c>
      <c r="E19" s="103" t="e">
        <f>#REF!</f>
        <v>#REF!</v>
      </c>
      <c r="F19" s="103" t="e">
        <f>#REF!</f>
        <v>#REF!</v>
      </c>
      <c r="G19" s="18"/>
    </row>
    <row r="20" spans="1:7" x14ac:dyDescent="0.2">
      <c r="A20" s="11" t="s">
        <v>349</v>
      </c>
      <c r="B20" s="12" t="s">
        <v>350</v>
      </c>
      <c r="C20" s="102" t="e">
        <f>#REF!</f>
        <v>#REF!</v>
      </c>
      <c r="D20" s="102" t="e">
        <f>#REF!</f>
        <v>#REF!</v>
      </c>
      <c r="E20" s="102" t="e">
        <f>#REF!</f>
        <v>#REF!</v>
      </c>
      <c r="F20" s="102" t="e">
        <f>#REF!</f>
        <v>#REF!</v>
      </c>
      <c r="G20" s="20"/>
    </row>
    <row r="21" spans="1:7" x14ac:dyDescent="0.2">
      <c r="A21" s="16" t="s">
        <v>351</v>
      </c>
      <c r="B21" s="17" t="s">
        <v>352</v>
      </c>
      <c r="C21" s="103" t="e">
        <f>#REF!</f>
        <v>#REF!</v>
      </c>
      <c r="D21" s="103" t="e">
        <f>#REF!</f>
        <v>#REF!</v>
      </c>
      <c r="E21" s="103" t="e">
        <f>#REF!</f>
        <v>#REF!</v>
      </c>
      <c r="F21" s="103" t="e">
        <f>#REF!</f>
        <v>#REF!</v>
      </c>
      <c r="G21" s="18"/>
    </row>
    <row r="22" spans="1:7" x14ac:dyDescent="0.2">
      <c r="A22" s="16" t="s">
        <v>353</v>
      </c>
      <c r="B22" s="17" t="s">
        <v>354</v>
      </c>
      <c r="C22" s="103" t="e">
        <f>#REF!</f>
        <v>#REF!</v>
      </c>
      <c r="D22" s="103" t="e">
        <f>#REF!</f>
        <v>#REF!</v>
      </c>
      <c r="E22" s="103" t="e">
        <f>#REF!</f>
        <v>#REF!</v>
      </c>
      <c r="F22" s="103" t="e">
        <f>#REF!</f>
        <v>#REF!</v>
      </c>
      <c r="G22" s="18"/>
    </row>
    <row r="23" spans="1:7" s="39" customFormat="1" x14ac:dyDescent="0.2">
      <c r="A23" s="45" t="s">
        <v>185</v>
      </c>
      <c r="B23" s="44" t="s">
        <v>184</v>
      </c>
      <c r="C23" s="102" t="e">
        <f>#REF!</f>
        <v>#REF!</v>
      </c>
      <c r="D23" s="102" t="e">
        <f>#REF!</f>
        <v>#REF!</v>
      </c>
      <c r="E23" s="102" t="e">
        <f>#REF!</f>
        <v>#REF!</v>
      </c>
      <c r="F23" s="102" t="e">
        <f>#REF!</f>
        <v>#REF!</v>
      </c>
      <c r="G23" s="49"/>
    </row>
    <row r="24" spans="1:7" x14ac:dyDescent="0.2">
      <c r="A24" s="11" t="s">
        <v>355</v>
      </c>
      <c r="B24" s="12" t="s">
        <v>356</v>
      </c>
      <c r="C24" s="102" t="e">
        <f>#REF!</f>
        <v>#REF!</v>
      </c>
      <c r="D24" s="102" t="e">
        <f>#REF!</f>
        <v>#REF!</v>
      </c>
      <c r="E24" s="102" t="e">
        <f>#REF!</f>
        <v>#REF!</v>
      </c>
      <c r="F24" s="102" t="e">
        <f>#REF!</f>
        <v>#REF!</v>
      </c>
      <c r="G24" s="20"/>
    </row>
    <row r="25" spans="1:7" x14ac:dyDescent="0.2">
      <c r="A25" s="16" t="s">
        <v>357</v>
      </c>
      <c r="B25" s="17" t="s">
        <v>358</v>
      </c>
      <c r="C25" s="103" t="e">
        <f>#REF!</f>
        <v>#REF!</v>
      </c>
      <c r="D25" s="103" t="e">
        <f>#REF!</f>
        <v>#REF!</v>
      </c>
      <c r="E25" s="103" t="e">
        <f>#REF!</f>
        <v>#REF!</v>
      </c>
      <c r="F25" s="103" t="e">
        <f>#REF!</f>
        <v>#REF!</v>
      </c>
      <c r="G25" s="56"/>
    </row>
    <row r="26" spans="1:7" x14ac:dyDescent="0.2">
      <c r="A26" s="16" t="s">
        <v>359</v>
      </c>
      <c r="B26" s="17" t="s">
        <v>360</v>
      </c>
      <c r="C26" s="103" t="e">
        <f>#REF!</f>
        <v>#REF!</v>
      </c>
      <c r="D26" s="103" t="e">
        <f>#REF!</f>
        <v>#REF!</v>
      </c>
      <c r="E26" s="103" t="e">
        <f>#REF!</f>
        <v>#REF!</v>
      </c>
      <c r="F26" s="103" t="e">
        <f>#REF!</f>
        <v>#REF!</v>
      </c>
      <c r="G26" s="56"/>
    </row>
    <row r="27" spans="1:7" x14ac:dyDescent="0.2">
      <c r="A27" s="16" t="s">
        <v>361</v>
      </c>
      <c r="B27" s="17" t="s">
        <v>362</v>
      </c>
      <c r="C27" s="103" t="e">
        <f>#REF!</f>
        <v>#REF!</v>
      </c>
      <c r="D27" s="103" t="e">
        <f>#REF!</f>
        <v>#REF!</v>
      </c>
      <c r="E27" s="103" t="e">
        <f>#REF!</f>
        <v>#REF!</v>
      </c>
      <c r="F27" s="103" t="e">
        <f>#REF!</f>
        <v>#REF!</v>
      </c>
      <c r="G27" s="56"/>
    </row>
    <row r="28" spans="1:7" x14ac:dyDescent="0.2">
      <c r="A28" s="16" t="s">
        <v>363</v>
      </c>
      <c r="B28" s="17" t="s">
        <v>364</v>
      </c>
      <c r="C28" s="103" t="e">
        <f>#REF!</f>
        <v>#REF!</v>
      </c>
      <c r="D28" s="103" t="e">
        <f>#REF!</f>
        <v>#REF!</v>
      </c>
      <c r="E28" s="103" t="e">
        <f>#REF!</f>
        <v>#REF!</v>
      </c>
      <c r="F28" s="103" t="e">
        <f>#REF!</f>
        <v>#REF!</v>
      </c>
      <c r="G28" s="56"/>
    </row>
    <row r="29" spans="1:7" x14ac:dyDescent="0.2">
      <c r="A29" s="16" t="s">
        <v>365</v>
      </c>
      <c r="B29" s="17" t="s">
        <v>366</v>
      </c>
      <c r="C29" s="103" t="e">
        <f>#REF!</f>
        <v>#REF!</v>
      </c>
      <c r="D29" s="103" t="e">
        <f>#REF!</f>
        <v>#REF!</v>
      </c>
      <c r="E29" s="103" t="e">
        <f>#REF!</f>
        <v>#REF!</v>
      </c>
      <c r="F29" s="103" t="e">
        <f>#REF!</f>
        <v>#REF!</v>
      </c>
      <c r="G29" s="56"/>
    </row>
    <row r="30" spans="1:7" x14ac:dyDescent="0.2">
      <c r="A30" s="16" t="s">
        <v>367</v>
      </c>
      <c r="B30" s="17" t="s">
        <v>368</v>
      </c>
      <c r="C30" s="103" t="e">
        <f>#REF!</f>
        <v>#REF!</v>
      </c>
      <c r="D30" s="103" t="e">
        <f>#REF!</f>
        <v>#REF!</v>
      </c>
      <c r="E30" s="103" t="e">
        <f>#REF!</f>
        <v>#REF!</v>
      </c>
      <c r="F30" s="103" t="e">
        <f>#REF!</f>
        <v>#REF!</v>
      </c>
      <c r="G30" s="56"/>
    </row>
    <row r="31" spans="1:7" x14ac:dyDescent="0.2">
      <c r="A31" s="16" t="s">
        <v>369</v>
      </c>
      <c r="B31" s="17" t="s">
        <v>370</v>
      </c>
      <c r="C31" s="103" t="e">
        <f>#REF!</f>
        <v>#REF!</v>
      </c>
      <c r="D31" s="103" t="e">
        <f>#REF!</f>
        <v>#REF!</v>
      </c>
      <c r="E31" s="103" t="e">
        <f>#REF!</f>
        <v>#REF!</v>
      </c>
      <c r="F31" s="103" t="e">
        <f>#REF!</f>
        <v>#REF!</v>
      </c>
      <c r="G31" s="56"/>
    </row>
    <row r="32" spans="1:7" x14ac:dyDescent="0.2">
      <c r="A32" s="16" t="s">
        <v>371</v>
      </c>
      <c r="B32" s="17" t="s">
        <v>372</v>
      </c>
      <c r="C32" s="103" t="e">
        <f>#REF!</f>
        <v>#REF!</v>
      </c>
      <c r="D32" s="103" t="e">
        <f>#REF!</f>
        <v>#REF!</v>
      </c>
      <c r="E32" s="103" t="e">
        <f>#REF!</f>
        <v>#REF!</v>
      </c>
      <c r="F32" s="103" t="e">
        <f>#REF!</f>
        <v>#REF!</v>
      </c>
      <c r="G32" s="56"/>
    </row>
    <row r="33" spans="1:7" x14ac:dyDescent="0.2">
      <c r="A33" s="16" t="s">
        <v>373</v>
      </c>
      <c r="B33" s="17" t="s">
        <v>374</v>
      </c>
      <c r="C33" s="103" t="e">
        <f>#REF!</f>
        <v>#REF!</v>
      </c>
      <c r="D33" s="103" t="e">
        <f>#REF!</f>
        <v>#REF!</v>
      </c>
      <c r="E33" s="103" t="e">
        <f>#REF!</f>
        <v>#REF!</v>
      </c>
      <c r="F33" s="103" t="e">
        <f>#REF!</f>
        <v>#REF!</v>
      </c>
      <c r="G33" s="56"/>
    </row>
    <row r="34" spans="1:7" x14ac:dyDescent="0.2">
      <c r="A34" s="11" t="s">
        <v>375</v>
      </c>
      <c r="B34" s="12" t="s">
        <v>376</v>
      </c>
      <c r="C34" s="102" t="e">
        <f>#REF!</f>
        <v>#REF!</v>
      </c>
      <c r="D34" s="102" t="e">
        <f>#REF!</f>
        <v>#REF!</v>
      </c>
      <c r="E34" s="102" t="e">
        <f>#REF!</f>
        <v>#REF!</v>
      </c>
      <c r="F34" s="102" t="e">
        <f>#REF!</f>
        <v>#REF!</v>
      </c>
      <c r="G34" s="20"/>
    </row>
    <row r="35" spans="1:7" x14ac:dyDescent="0.2">
      <c r="A35" s="16" t="s">
        <v>377</v>
      </c>
      <c r="B35" s="17" t="s">
        <v>378</v>
      </c>
      <c r="C35" s="103" t="e">
        <f>#REF!</f>
        <v>#REF!</v>
      </c>
      <c r="D35" s="103" t="e">
        <f>#REF!</f>
        <v>#REF!</v>
      </c>
      <c r="E35" s="103" t="e">
        <f>#REF!</f>
        <v>#REF!</v>
      </c>
      <c r="F35" s="103" t="e">
        <f>#REF!</f>
        <v>#REF!</v>
      </c>
      <c r="G35" s="51"/>
    </row>
    <row r="36" spans="1:7" x14ac:dyDescent="0.2">
      <c r="A36" s="16" t="s">
        <v>379</v>
      </c>
      <c r="B36" s="17" t="s">
        <v>380</v>
      </c>
      <c r="C36" s="103" t="e">
        <f>#REF!</f>
        <v>#REF!</v>
      </c>
      <c r="D36" s="103" t="e">
        <f>#REF!</f>
        <v>#REF!</v>
      </c>
      <c r="E36" s="103" t="e">
        <f>#REF!</f>
        <v>#REF!</v>
      </c>
      <c r="F36" s="103" t="e">
        <f>#REF!</f>
        <v>#REF!</v>
      </c>
      <c r="G36" s="51"/>
    </row>
    <row r="37" spans="1:7" x14ac:dyDescent="0.2">
      <c r="A37" s="11" t="s">
        <v>381</v>
      </c>
      <c r="B37" s="12" t="s">
        <v>382</v>
      </c>
      <c r="C37" s="102" t="e">
        <f>#REF!</f>
        <v>#REF!</v>
      </c>
      <c r="D37" s="102" t="e">
        <f>#REF!</f>
        <v>#REF!</v>
      </c>
      <c r="E37" s="102" t="e">
        <f>#REF!</f>
        <v>#REF!</v>
      </c>
      <c r="F37" s="102" t="e">
        <f>#REF!</f>
        <v>#REF!</v>
      </c>
      <c r="G37" s="20"/>
    </row>
    <row r="38" spans="1:7" x14ac:dyDescent="0.2">
      <c r="A38" s="16" t="s">
        <v>383</v>
      </c>
      <c r="B38" s="17" t="s">
        <v>384</v>
      </c>
      <c r="C38" s="103" t="e">
        <f>#REF!</f>
        <v>#REF!</v>
      </c>
      <c r="D38" s="103" t="e">
        <f>#REF!</f>
        <v>#REF!</v>
      </c>
      <c r="E38" s="103" t="e">
        <f>#REF!</f>
        <v>#REF!</v>
      </c>
      <c r="F38" s="103" t="e">
        <f>#REF!</f>
        <v>#REF!</v>
      </c>
      <c r="G38" s="51"/>
    </row>
    <row r="39" spans="1:7" x14ac:dyDescent="0.2">
      <c r="A39" s="16" t="s">
        <v>385</v>
      </c>
      <c r="B39" s="17" t="s">
        <v>386</v>
      </c>
      <c r="C39" s="103" t="e">
        <f>#REF!</f>
        <v>#REF!</v>
      </c>
      <c r="D39" s="103" t="e">
        <f>#REF!</f>
        <v>#REF!</v>
      </c>
      <c r="E39" s="103" t="e">
        <f>#REF!</f>
        <v>#REF!</v>
      </c>
      <c r="F39" s="103" t="e">
        <f>#REF!</f>
        <v>#REF!</v>
      </c>
      <c r="G39" s="51"/>
    </row>
    <row r="40" spans="1:7" x14ac:dyDescent="0.2">
      <c r="A40" s="16" t="s">
        <v>387</v>
      </c>
      <c r="B40" s="17" t="s">
        <v>388</v>
      </c>
      <c r="C40" s="103" t="e">
        <f>#REF!</f>
        <v>#REF!</v>
      </c>
      <c r="D40" s="103" t="e">
        <f>#REF!</f>
        <v>#REF!</v>
      </c>
      <c r="E40" s="103" t="e">
        <f>#REF!</f>
        <v>#REF!</v>
      </c>
      <c r="F40" s="103" t="e">
        <f>#REF!</f>
        <v>#REF!</v>
      </c>
      <c r="G40" s="51"/>
    </row>
    <row r="41" spans="1:7" x14ac:dyDescent="0.2">
      <c r="A41" s="11" t="s">
        <v>389</v>
      </c>
      <c r="B41" s="12" t="s">
        <v>390</v>
      </c>
      <c r="C41" s="102" t="e">
        <f>#REF!</f>
        <v>#REF!</v>
      </c>
      <c r="D41" s="102" t="e">
        <f>#REF!</f>
        <v>#REF!</v>
      </c>
      <c r="E41" s="102" t="e">
        <f>#REF!</f>
        <v>#REF!</v>
      </c>
      <c r="F41" s="102" t="e">
        <f>#REF!</f>
        <v>#REF!</v>
      </c>
      <c r="G41" s="20"/>
    </row>
    <row r="42" spans="1:7" x14ac:dyDescent="0.2">
      <c r="A42" s="235" t="s">
        <v>235</v>
      </c>
      <c r="B42" s="236" t="s">
        <v>236</v>
      </c>
      <c r="C42" s="103" t="e">
        <f>#REF!</f>
        <v>#REF!</v>
      </c>
      <c r="D42" s="103" t="e">
        <f>#REF!</f>
        <v>#REF!</v>
      </c>
      <c r="E42" s="103" t="e">
        <f>#REF!</f>
        <v>#REF!</v>
      </c>
      <c r="F42" s="103" t="e">
        <f>#REF!</f>
        <v>#REF!</v>
      </c>
      <c r="G42" s="23"/>
    </row>
    <row r="43" spans="1:7" x14ac:dyDescent="0.2">
      <c r="A43" s="16" t="s">
        <v>391</v>
      </c>
      <c r="B43" s="17" t="s">
        <v>392</v>
      </c>
      <c r="C43" s="103" t="e">
        <f>#REF!</f>
        <v>#REF!</v>
      </c>
      <c r="D43" s="103" t="e">
        <f>#REF!</f>
        <v>#REF!</v>
      </c>
      <c r="E43" s="103" t="e">
        <f>#REF!</f>
        <v>#REF!</v>
      </c>
      <c r="F43" s="103" t="e">
        <f>#REF!</f>
        <v>#REF!</v>
      </c>
      <c r="G43" s="56"/>
    </row>
    <row r="44" spans="1:7" x14ac:dyDescent="0.2">
      <c r="A44" s="16" t="s">
        <v>393</v>
      </c>
      <c r="B44" s="17" t="s">
        <v>2</v>
      </c>
      <c r="C44" s="103" t="e">
        <f>#REF!</f>
        <v>#REF!</v>
      </c>
      <c r="D44" s="103" t="e">
        <f>#REF!</f>
        <v>#REF!</v>
      </c>
      <c r="E44" s="103" t="e">
        <f>#REF!</f>
        <v>#REF!</v>
      </c>
      <c r="F44" s="103" t="e">
        <f>#REF!</f>
        <v>#REF!</v>
      </c>
      <c r="G44" s="56"/>
    </row>
    <row r="45" spans="1:7" x14ac:dyDescent="0.2">
      <c r="A45" s="16" t="s">
        <v>3</v>
      </c>
      <c r="B45" s="17" t="s">
        <v>4</v>
      </c>
      <c r="C45" s="103" t="e">
        <f>#REF!</f>
        <v>#REF!</v>
      </c>
      <c r="D45" s="103" t="e">
        <f>#REF!</f>
        <v>#REF!</v>
      </c>
      <c r="E45" s="103" t="e">
        <f>#REF!</f>
        <v>#REF!</v>
      </c>
      <c r="F45" s="103" t="e">
        <f>#REF!</f>
        <v>#REF!</v>
      </c>
      <c r="G45" s="56"/>
    </row>
    <row r="46" spans="1:7" x14ac:dyDescent="0.2">
      <c r="A46" s="16" t="s">
        <v>5</v>
      </c>
      <c r="B46" s="17" t="s">
        <v>6</v>
      </c>
      <c r="C46" s="103" t="e">
        <f>#REF!</f>
        <v>#REF!</v>
      </c>
      <c r="D46" s="103" t="e">
        <f>#REF!</f>
        <v>#REF!</v>
      </c>
      <c r="E46" s="103" t="e">
        <f>#REF!</f>
        <v>#REF!</v>
      </c>
      <c r="F46" s="103" t="e">
        <f>#REF!</f>
        <v>#REF!</v>
      </c>
      <c r="G46" s="56"/>
    </row>
    <row r="47" spans="1:7" x14ac:dyDescent="0.2">
      <c r="A47" s="16" t="s">
        <v>7</v>
      </c>
      <c r="B47" s="17" t="s">
        <v>8</v>
      </c>
      <c r="C47" s="103" t="e">
        <f>#REF!</f>
        <v>#REF!</v>
      </c>
      <c r="D47" s="103" t="e">
        <f>#REF!</f>
        <v>#REF!</v>
      </c>
      <c r="E47" s="103" t="e">
        <f>#REF!</f>
        <v>#REF!</v>
      </c>
      <c r="F47" s="103" t="e">
        <f>#REF!</f>
        <v>#REF!</v>
      </c>
      <c r="G47" s="56"/>
    </row>
    <row r="48" spans="1:7" x14ac:dyDescent="0.2">
      <c r="A48" s="16" t="s">
        <v>9</v>
      </c>
      <c r="B48" s="17" t="s">
        <v>10</v>
      </c>
      <c r="C48" s="103" t="e">
        <f>#REF!</f>
        <v>#REF!</v>
      </c>
      <c r="D48" s="103" t="e">
        <f>#REF!</f>
        <v>#REF!</v>
      </c>
      <c r="E48" s="103" t="e">
        <f>#REF!</f>
        <v>#REF!</v>
      </c>
      <c r="F48" s="103" t="e">
        <f>#REF!</f>
        <v>#REF!</v>
      </c>
      <c r="G48" s="56"/>
    </row>
    <row r="49" spans="1:7" x14ac:dyDescent="0.2">
      <c r="A49" s="16" t="s">
        <v>11</v>
      </c>
      <c r="B49" s="17" t="s">
        <v>12</v>
      </c>
      <c r="C49" s="103" t="e">
        <f>#REF!</f>
        <v>#REF!</v>
      </c>
      <c r="D49" s="103" t="e">
        <f>#REF!</f>
        <v>#REF!</v>
      </c>
      <c r="E49" s="103" t="e">
        <f>#REF!</f>
        <v>#REF!</v>
      </c>
      <c r="F49" s="103" t="e">
        <f>#REF!</f>
        <v>#REF!</v>
      </c>
      <c r="G49" s="56"/>
    </row>
    <row r="50" spans="1:7" x14ac:dyDescent="0.2">
      <c r="A50" s="16" t="s">
        <v>13</v>
      </c>
      <c r="B50" s="17" t="s">
        <v>14</v>
      </c>
      <c r="C50" s="103" t="e">
        <f>#REF!</f>
        <v>#REF!</v>
      </c>
      <c r="D50" s="103" t="e">
        <f>#REF!</f>
        <v>#REF!</v>
      </c>
      <c r="E50" s="103" t="e">
        <f>#REF!</f>
        <v>#REF!</v>
      </c>
      <c r="F50" s="103" t="e">
        <f>#REF!</f>
        <v>#REF!</v>
      </c>
      <c r="G50" s="56"/>
    </row>
    <row r="51" spans="1:7" x14ac:dyDescent="0.2">
      <c r="A51" s="16" t="s">
        <v>15</v>
      </c>
      <c r="B51" s="17" t="s">
        <v>16</v>
      </c>
      <c r="C51" s="103" t="e">
        <f>#REF!</f>
        <v>#REF!</v>
      </c>
      <c r="D51" s="103" t="e">
        <f>#REF!</f>
        <v>#REF!</v>
      </c>
      <c r="E51" s="103" t="e">
        <f>#REF!</f>
        <v>#REF!</v>
      </c>
      <c r="F51" s="103" t="e">
        <f>#REF!</f>
        <v>#REF!</v>
      </c>
      <c r="G51" s="56"/>
    </row>
    <row r="52" spans="1:7" x14ac:dyDescent="0.2">
      <c r="A52" s="11" t="s">
        <v>17</v>
      </c>
      <c r="B52" s="12" t="s">
        <v>18</v>
      </c>
      <c r="C52" s="102" t="e">
        <f>#REF!</f>
        <v>#REF!</v>
      </c>
      <c r="D52" s="102" t="e">
        <f>#REF!</f>
        <v>#REF!</v>
      </c>
      <c r="E52" s="102" t="e">
        <f>#REF!</f>
        <v>#REF!</v>
      </c>
      <c r="F52" s="102" t="e">
        <f>#REF!</f>
        <v>#REF!</v>
      </c>
      <c r="G52" s="20"/>
    </row>
    <row r="53" spans="1:7" x14ac:dyDescent="0.2">
      <c r="A53" s="16" t="s">
        <v>19</v>
      </c>
      <c r="B53" s="17" t="s">
        <v>6</v>
      </c>
      <c r="C53" s="103" t="e">
        <f>#REF!</f>
        <v>#REF!</v>
      </c>
      <c r="D53" s="103" t="e">
        <f>#REF!</f>
        <v>#REF!</v>
      </c>
      <c r="E53" s="103" t="e">
        <f>#REF!</f>
        <v>#REF!</v>
      </c>
      <c r="F53" s="103" t="e">
        <f>#REF!</f>
        <v>#REF!</v>
      </c>
      <c r="G53" s="51"/>
    </row>
    <row r="54" spans="1:7" x14ac:dyDescent="0.2">
      <c r="A54" s="16" t="s">
        <v>20</v>
      </c>
      <c r="B54" s="17" t="s">
        <v>8</v>
      </c>
      <c r="C54" s="103" t="e">
        <f>#REF!</f>
        <v>#REF!</v>
      </c>
      <c r="D54" s="103" t="e">
        <f>#REF!</f>
        <v>#REF!</v>
      </c>
      <c r="E54" s="103" t="e">
        <f>#REF!</f>
        <v>#REF!</v>
      </c>
      <c r="F54" s="103" t="e">
        <f>#REF!</f>
        <v>#REF!</v>
      </c>
      <c r="G54" s="51"/>
    </row>
    <row r="55" spans="1:7" x14ac:dyDescent="0.2">
      <c r="A55" s="16" t="s">
        <v>21</v>
      </c>
      <c r="B55" s="17" t="s">
        <v>10</v>
      </c>
      <c r="C55" s="103" t="e">
        <f>#REF!</f>
        <v>#REF!</v>
      </c>
      <c r="D55" s="103" t="e">
        <f>#REF!</f>
        <v>#REF!</v>
      </c>
      <c r="E55" s="103" t="e">
        <f>#REF!</f>
        <v>#REF!</v>
      </c>
      <c r="F55" s="103" t="e">
        <f>#REF!</f>
        <v>#REF!</v>
      </c>
      <c r="G55" s="51"/>
    </row>
    <row r="56" spans="1:7" x14ac:dyDescent="0.2">
      <c r="A56" s="16" t="s">
        <v>22</v>
      </c>
      <c r="B56" s="17" t="s">
        <v>16</v>
      </c>
      <c r="C56" s="103" t="e">
        <f>#REF!</f>
        <v>#REF!</v>
      </c>
      <c r="D56" s="103" t="e">
        <f>#REF!</f>
        <v>#REF!</v>
      </c>
      <c r="E56" s="103" t="e">
        <f>#REF!</f>
        <v>#REF!</v>
      </c>
      <c r="F56" s="103" t="e">
        <f>#REF!</f>
        <v>#REF!</v>
      </c>
      <c r="G56" s="51"/>
    </row>
    <row r="57" spans="1:7" x14ac:dyDescent="0.2">
      <c r="A57" s="11" t="s">
        <v>23</v>
      </c>
      <c r="B57" s="12" t="s">
        <v>24</v>
      </c>
      <c r="C57" s="102" t="e">
        <f>#REF!</f>
        <v>#REF!</v>
      </c>
      <c r="D57" s="102" t="e">
        <f>#REF!</f>
        <v>#REF!</v>
      </c>
      <c r="E57" s="102" t="e">
        <f>#REF!</f>
        <v>#REF!</v>
      </c>
      <c r="F57" s="102" t="e">
        <f>#REF!</f>
        <v>#REF!</v>
      </c>
      <c r="G57" s="20"/>
    </row>
    <row r="58" spans="1:7" x14ac:dyDescent="0.2">
      <c r="A58" s="16" t="s">
        <v>25</v>
      </c>
      <c r="B58" s="17" t="s">
        <v>26</v>
      </c>
      <c r="C58" s="103" t="e">
        <f>#REF!</f>
        <v>#REF!</v>
      </c>
      <c r="D58" s="103" t="e">
        <f>#REF!</f>
        <v>#REF!</v>
      </c>
      <c r="E58" s="103" t="e">
        <f>#REF!</f>
        <v>#REF!</v>
      </c>
      <c r="F58" s="103" t="e">
        <f>#REF!</f>
        <v>#REF!</v>
      </c>
      <c r="G58" s="56"/>
    </row>
    <row r="59" spans="1:7" x14ac:dyDescent="0.2">
      <c r="A59" s="16" t="s">
        <v>27</v>
      </c>
      <c r="B59" s="17" t="s">
        <v>28</v>
      </c>
      <c r="C59" s="103" t="e">
        <f>#REF!</f>
        <v>#REF!</v>
      </c>
      <c r="D59" s="103" t="e">
        <f>#REF!</f>
        <v>#REF!</v>
      </c>
      <c r="E59" s="103" t="e">
        <f>#REF!</f>
        <v>#REF!</v>
      </c>
      <c r="F59" s="103" t="e">
        <f>#REF!</f>
        <v>#REF!</v>
      </c>
      <c r="G59" s="56"/>
    </row>
    <row r="60" spans="1:7" x14ac:dyDescent="0.2">
      <c r="A60" s="16" t="s">
        <v>29</v>
      </c>
      <c r="B60" s="17" t="s">
        <v>12</v>
      </c>
      <c r="C60" s="103" t="e">
        <f>#REF!</f>
        <v>#REF!</v>
      </c>
      <c r="D60" s="103" t="e">
        <f>#REF!</f>
        <v>#REF!</v>
      </c>
      <c r="E60" s="103" t="e">
        <f>#REF!</f>
        <v>#REF!</v>
      </c>
      <c r="F60" s="103" t="e">
        <f>#REF!</f>
        <v>#REF!</v>
      </c>
      <c r="G60" s="56"/>
    </row>
    <row r="61" spans="1:7" x14ac:dyDescent="0.2">
      <c r="A61" s="16" t="s">
        <v>30</v>
      </c>
      <c r="B61" s="17" t="s">
        <v>14</v>
      </c>
      <c r="C61" s="103" t="e">
        <f>#REF!</f>
        <v>#REF!</v>
      </c>
      <c r="D61" s="103" t="e">
        <f>#REF!</f>
        <v>#REF!</v>
      </c>
      <c r="E61" s="103" t="e">
        <f>#REF!</f>
        <v>#REF!</v>
      </c>
      <c r="F61" s="103" t="e">
        <f>#REF!</f>
        <v>#REF!</v>
      </c>
      <c r="G61" s="56"/>
    </row>
    <row r="62" spans="1:7" x14ac:dyDescent="0.2">
      <c r="A62" s="16" t="s">
        <v>31</v>
      </c>
      <c r="B62" s="17" t="s">
        <v>32</v>
      </c>
      <c r="C62" s="103" t="e">
        <f>#REF!</f>
        <v>#REF!</v>
      </c>
      <c r="D62" s="103" t="e">
        <f>#REF!</f>
        <v>#REF!</v>
      </c>
      <c r="E62" s="103" t="e">
        <f>#REF!</f>
        <v>#REF!</v>
      </c>
      <c r="F62" s="103" t="e">
        <f>#REF!</f>
        <v>#REF!</v>
      </c>
      <c r="G62" s="56"/>
    </row>
    <row r="63" spans="1:7" x14ac:dyDescent="0.2">
      <c r="A63" s="16" t="s">
        <v>33</v>
      </c>
      <c r="B63" s="17" t="s">
        <v>34</v>
      </c>
      <c r="C63" s="103" t="e">
        <f>#REF!</f>
        <v>#REF!</v>
      </c>
      <c r="D63" s="103" t="e">
        <f>#REF!</f>
        <v>#REF!</v>
      </c>
      <c r="E63" s="103" t="e">
        <f>#REF!</f>
        <v>#REF!</v>
      </c>
      <c r="F63" s="103" t="e">
        <f>#REF!</f>
        <v>#REF!</v>
      </c>
      <c r="G63" s="56"/>
    </row>
    <row r="64" spans="1:7" x14ac:dyDescent="0.2">
      <c r="A64" s="11" t="s">
        <v>35</v>
      </c>
      <c r="B64" s="12" t="s">
        <v>36</v>
      </c>
      <c r="C64" s="102" t="e">
        <f>#REF!</f>
        <v>#REF!</v>
      </c>
      <c r="D64" s="102" t="e">
        <f>#REF!</f>
        <v>#REF!</v>
      </c>
      <c r="E64" s="102" t="e">
        <f>#REF!</f>
        <v>#REF!</v>
      </c>
      <c r="F64" s="102" t="e">
        <f>#REF!</f>
        <v>#REF!</v>
      </c>
      <c r="G64" s="20"/>
    </row>
    <row r="65" spans="1:7" x14ac:dyDescent="0.2">
      <c r="A65" s="16" t="s">
        <v>37</v>
      </c>
      <c r="B65" s="17" t="s">
        <v>38</v>
      </c>
      <c r="C65" s="103" t="e">
        <f>#REF!</f>
        <v>#REF!</v>
      </c>
      <c r="D65" s="103" t="e">
        <f>#REF!</f>
        <v>#REF!</v>
      </c>
      <c r="E65" s="103" t="e">
        <f>#REF!</f>
        <v>#REF!</v>
      </c>
      <c r="F65" s="103" t="e">
        <f>#REF!</f>
        <v>#REF!</v>
      </c>
      <c r="G65" s="56"/>
    </row>
    <row r="66" spans="1:7" x14ac:dyDescent="0.2">
      <c r="A66" s="16" t="s">
        <v>39</v>
      </c>
      <c r="B66" s="17" t="s">
        <v>40</v>
      </c>
      <c r="C66" s="103" t="e">
        <f>#REF!</f>
        <v>#REF!</v>
      </c>
      <c r="D66" s="103" t="e">
        <f>#REF!</f>
        <v>#REF!</v>
      </c>
      <c r="E66" s="103" t="e">
        <f>#REF!</f>
        <v>#REF!</v>
      </c>
      <c r="F66" s="103" t="e">
        <f>#REF!</f>
        <v>#REF!</v>
      </c>
      <c r="G66" s="56"/>
    </row>
    <row r="67" spans="1:7" x14ac:dyDescent="0.2">
      <c r="A67" s="16" t="s">
        <v>41</v>
      </c>
      <c r="B67" s="17" t="s">
        <v>42</v>
      </c>
      <c r="C67" s="103" t="e">
        <f>#REF!</f>
        <v>#REF!</v>
      </c>
      <c r="D67" s="103" t="e">
        <f>#REF!</f>
        <v>#REF!</v>
      </c>
      <c r="E67" s="103" t="e">
        <f>#REF!</f>
        <v>#REF!</v>
      </c>
      <c r="F67" s="103" t="e">
        <f>#REF!</f>
        <v>#REF!</v>
      </c>
      <c r="G67" s="56"/>
    </row>
    <row r="68" spans="1:7" x14ac:dyDescent="0.2">
      <c r="A68" s="16" t="s">
        <v>43</v>
      </c>
      <c r="B68" s="17" t="s">
        <v>44</v>
      </c>
      <c r="C68" s="103" t="e">
        <f>#REF!</f>
        <v>#REF!</v>
      </c>
      <c r="D68" s="103" t="e">
        <f>#REF!</f>
        <v>#REF!</v>
      </c>
      <c r="E68" s="103" t="e">
        <f>#REF!</f>
        <v>#REF!</v>
      </c>
      <c r="F68" s="103" t="e">
        <f>#REF!</f>
        <v>#REF!</v>
      </c>
      <c r="G68" s="56"/>
    </row>
    <row r="69" spans="1:7" x14ac:dyDescent="0.2">
      <c r="A69" s="16" t="s">
        <v>45</v>
      </c>
      <c r="B69" s="17" t="s">
        <v>46</v>
      </c>
      <c r="C69" s="103" t="e">
        <f>#REF!</f>
        <v>#REF!</v>
      </c>
      <c r="D69" s="103" t="e">
        <f>#REF!</f>
        <v>#REF!</v>
      </c>
      <c r="E69" s="103" t="e">
        <f>#REF!</f>
        <v>#REF!</v>
      </c>
      <c r="F69" s="103" t="e">
        <f>#REF!</f>
        <v>#REF!</v>
      </c>
      <c r="G69" s="56"/>
    </row>
    <row r="70" spans="1:7" x14ac:dyDescent="0.2">
      <c r="A70" s="16" t="s">
        <v>47</v>
      </c>
      <c r="B70" s="17" t="s">
        <v>48</v>
      </c>
      <c r="C70" s="103" t="e">
        <f>#REF!</f>
        <v>#REF!</v>
      </c>
      <c r="D70" s="103" t="e">
        <f>#REF!</f>
        <v>#REF!</v>
      </c>
      <c r="E70" s="103" t="e">
        <f>#REF!</f>
        <v>#REF!</v>
      </c>
      <c r="F70" s="103" t="e">
        <f>#REF!</f>
        <v>#REF!</v>
      </c>
      <c r="G70" s="56"/>
    </row>
    <row r="71" spans="1:7" x14ac:dyDescent="0.2">
      <c r="A71" s="11" t="s">
        <v>49</v>
      </c>
      <c r="B71" s="13" t="s">
        <v>50</v>
      </c>
      <c r="C71" s="102" t="e">
        <f>#REF!</f>
        <v>#REF!</v>
      </c>
      <c r="D71" s="102" t="e">
        <f>#REF!</f>
        <v>#REF!</v>
      </c>
      <c r="E71" s="102" t="e">
        <f>#REF!</f>
        <v>#REF!</v>
      </c>
      <c r="F71" s="102" t="e">
        <f>#REF!</f>
        <v>#REF!</v>
      </c>
      <c r="G71" s="20"/>
    </row>
    <row r="72" spans="1:7" x14ac:dyDescent="0.2">
      <c r="A72" s="16" t="s">
        <v>51</v>
      </c>
      <c r="B72" s="17" t="s">
        <v>52</v>
      </c>
      <c r="C72" s="103" t="e">
        <f>#REF!</f>
        <v>#REF!</v>
      </c>
      <c r="D72" s="103" t="e">
        <f>#REF!</f>
        <v>#REF!</v>
      </c>
      <c r="E72" s="103" t="e">
        <f>#REF!</f>
        <v>#REF!</v>
      </c>
      <c r="F72" s="103" t="e">
        <f>#REF!</f>
        <v>#REF!</v>
      </c>
      <c r="G72" s="51"/>
    </row>
    <row r="73" spans="1:7" x14ac:dyDescent="0.2">
      <c r="A73" s="16" t="s">
        <v>53</v>
      </c>
      <c r="B73" s="17" t="s">
        <v>54</v>
      </c>
      <c r="C73" s="103" t="e">
        <f>#REF!</f>
        <v>#REF!</v>
      </c>
      <c r="D73" s="103" t="e">
        <f>#REF!</f>
        <v>#REF!</v>
      </c>
      <c r="E73" s="103" t="e">
        <f>#REF!</f>
        <v>#REF!</v>
      </c>
      <c r="F73" s="103" t="e">
        <f>#REF!</f>
        <v>#REF!</v>
      </c>
      <c r="G73" s="51"/>
    </row>
    <row r="74" spans="1:7" x14ac:dyDescent="0.2">
      <c r="A74" s="16" t="s">
        <v>70</v>
      </c>
      <c r="B74" s="17" t="s">
        <v>71</v>
      </c>
      <c r="C74" s="103" t="e">
        <f>#REF!</f>
        <v>#REF!</v>
      </c>
      <c r="D74" s="103" t="e">
        <f>#REF!</f>
        <v>#REF!</v>
      </c>
      <c r="E74" s="103" t="e">
        <f>#REF!</f>
        <v>#REF!</v>
      </c>
      <c r="F74" s="103" t="e">
        <f>#REF!</f>
        <v>#REF!</v>
      </c>
      <c r="G74" s="51"/>
    </row>
    <row r="75" spans="1:7" x14ac:dyDescent="0.2">
      <c r="A75" s="16" t="s">
        <v>72</v>
      </c>
      <c r="B75" s="17" t="s">
        <v>73</v>
      </c>
      <c r="C75" s="103" t="e">
        <f>#REF!</f>
        <v>#REF!</v>
      </c>
      <c r="D75" s="103" t="e">
        <f>#REF!</f>
        <v>#REF!</v>
      </c>
      <c r="E75" s="103" t="e">
        <f>#REF!</f>
        <v>#REF!</v>
      </c>
      <c r="F75" s="103" t="e">
        <f>#REF!</f>
        <v>#REF!</v>
      </c>
      <c r="G75" s="51"/>
    </row>
    <row r="76" spans="1:7" x14ac:dyDescent="0.2">
      <c r="A76" s="16" t="s">
        <v>74</v>
      </c>
      <c r="B76" s="17" t="s">
        <v>75</v>
      </c>
      <c r="C76" s="103" t="e">
        <f>#REF!</f>
        <v>#REF!</v>
      </c>
      <c r="D76" s="103" t="e">
        <f>#REF!</f>
        <v>#REF!</v>
      </c>
      <c r="E76" s="103" t="e">
        <f>#REF!</f>
        <v>#REF!</v>
      </c>
      <c r="F76" s="103" t="e">
        <f>#REF!</f>
        <v>#REF!</v>
      </c>
      <c r="G76" s="51"/>
    </row>
    <row r="77" spans="1:7" x14ac:dyDescent="0.2">
      <c r="A77" s="16" t="s">
        <v>76</v>
      </c>
      <c r="B77" s="17" t="s">
        <v>77</v>
      </c>
      <c r="C77" s="103" t="e">
        <f>#REF!</f>
        <v>#REF!</v>
      </c>
      <c r="D77" s="103" t="e">
        <f>#REF!</f>
        <v>#REF!</v>
      </c>
      <c r="E77" s="103" t="e">
        <f>#REF!</f>
        <v>#REF!</v>
      </c>
      <c r="F77" s="103" t="e">
        <f>#REF!</f>
        <v>#REF!</v>
      </c>
      <c r="G77" s="51"/>
    </row>
    <row r="78" spans="1:7" x14ac:dyDescent="0.2">
      <c r="A78" s="11" t="s">
        <v>78</v>
      </c>
      <c r="B78" s="24" t="s">
        <v>79</v>
      </c>
      <c r="C78" s="102" t="e">
        <f>#REF!</f>
        <v>#REF!</v>
      </c>
      <c r="D78" s="102" t="e">
        <f>#REF!</f>
        <v>#REF!</v>
      </c>
      <c r="E78" s="102" t="e">
        <f>#REF!</f>
        <v>#REF!</v>
      </c>
      <c r="F78" s="102" t="e">
        <f>#REF!</f>
        <v>#REF!</v>
      </c>
      <c r="G78" s="58"/>
    </row>
    <row r="79" spans="1:7" x14ac:dyDescent="0.2">
      <c r="A79" s="11" t="s">
        <v>80</v>
      </c>
      <c r="B79" s="12" t="s">
        <v>81</v>
      </c>
      <c r="C79" s="102" t="e">
        <f>#REF!</f>
        <v>#REF!</v>
      </c>
      <c r="D79" s="102" t="e">
        <f>#REF!</f>
        <v>#REF!</v>
      </c>
      <c r="E79" s="102" t="e">
        <f>#REF!</f>
        <v>#REF!</v>
      </c>
      <c r="F79" s="102" t="e">
        <f>#REF!</f>
        <v>#REF!</v>
      </c>
      <c r="G79" s="57"/>
    </row>
    <row r="80" spans="1:7" x14ac:dyDescent="0.2">
      <c r="A80" s="11" t="s">
        <v>82</v>
      </c>
      <c r="B80" s="12" t="s">
        <v>83</v>
      </c>
      <c r="C80" s="102" t="e">
        <f>#REF!</f>
        <v>#REF!</v>
      </c>
      <c r="D80" s="102" t="e">
        <f>#REF!</f>
        <v>#REF!</v>
      </c>
      <c r="E80" s="102" t="e">
        <f>#REF!</f>
        <v>#REF!</v>
      </c>
      <c r="F80" s="102" t="e">
        <f>#REF!</f>
        <v>#REF!</v>
      </c>
      <c r="G80" s="20"/>
    </row>
    <row r="81" spans="1:7" x14ac:dyDescent="0.2">
      <c r="A81" s="16" t="s">
        <v>84</v>
      </c>
      <c r="B81" s="17" t="s">
        <v>85</v>
      </c>
      <c r="C81" s="103" t="e">
        <f>#REF!</f>
        <v>#REF!</v>
      </c>
      <c r="D81" s="103" t="e">
        <f>#REF!</f>
        <v>#REF!</v>
      </c>
      <c r="E81" s="103" t="e">
        <f>#REF!</f>
        <v>#REF!</v>
      </c>
      <c r="F81" s="103" t="e">
        <f>#REF!</f>
        <v>#REF!</v>
      </c>
      <c r="G81" s="56"/>
    </row>
    <row r="82" spans="1:7" x14ac:dyDescent="0.2">
      <c r="A82" s="16" t="s">
        <v>86</v>
      </c>
      <c r="B82" s="17" t="s">
        <v>87</v>
      </c>
      <c r="C82" s="103" t="e">
        <f>#REF!</f>
        <v>#REF!</v>
      </c>
      <c r="D82" s="103" t="e">
        <f>#REF!</f>
        <v>#REF!</v>
      </c>
      <c r="E82" s="103" t="e">
        <f>#REF!</f>
        <v>#REF!</v>
      </c>
      <c r="F82" s="103" t="e">
        <f>#REF!</f>
        <v>#REF!</v>
      </c>
      <c r="G82" s="56"/>
    </row>
    <row r="83" spans="1:7" x14ac:dyDescent="0.2">
      <c r="A83" s="16" t="s">
        <v>88</v>
      </c>
      <c r="B83" s="17" t="s">
        <v>89</v>
      </c>
      <c r="C83" s="103" t="e">
        <f>#REF!</f>
        <v>#REF!</v>
      </c>
      <c r="D83" s="103" t="e">
        <f>#REF!</f>
        <v>#REF!</v>
      </c>
      <c r="E83" s="103" t="e">
        <f>#REF!</f>
        <v>#REF!</v>
      </c>
      <c r="F83" s="103" t="e">
        <f>#REF!</f>
        <v>#REF!</v>
      </c>
      <c r="G83" s="56"/>
    </row>
    <row r="84" spans="1:7" x14ac:dyDescent="0.2">
      <c r="A84" s="11" t="s">
        <v>90</v>
      </c>
      <c r="B84" s="12" t="s">
        <v>91</v>
      </c>
      <c r="C84" s="102" t="e">
        <f>#REF!</f>
        <v>#REF!</v>
      </c>
      <c r="D84" s="102" t="e">
        <f>#REF!</f>
        <v>#REF!</v>
      </c>
      <c r="E84" s="102" t="e">
        <f>#REF!</f>
        <v>#REF!</v>
      </c>
      <c r="F84" s="102" t="e">
        <f>#REF!</f>
        <v>#REF!</v>
      </c>
      <c r="G84" s="57"/>
    </row>
    <row r="85" spans="1:7" x14ac:dyDescent="0.2">
      <c r="A85" s="11" t="s">
        <v>92</v>
      </c>
      <c r="B85" s="12" t="s">
        <v>93</v>
      </c>
      <c r="C85" s="102" t="e">
        <f>#REF!</f>
        <v>#REF!</v>
      </c>
      <c r="D85" s="102" t="e">
        <f>#REF!</f>
        <v>#REF!</v>
      </c>
      <c r="E85" s="102" t="e">
        <f>#REF!</f>
        <v>#REF!</v>
      </c>
      <c r="F85" s="102" t="e">
        <f>#REF!</f>
        <v>#REF!</v>
      </c>
      <c r="G85" s="20"/>
    </row>
    <row r="86" spans="1:7" x14ac:dyDescent="0.2">
      <c r="A86" s="16" t="s">
        <v>94</v>
      </c>
      <c r="B86" s="17" t="s">
        <v>95</v>
      </c>
      <c r="C86" s="103" t="e">
        <f>#REF!</f>
        <v>#REF!</v>
      </c>
      <c r="D86" s="103" t="e">
        <f>#REF!</f>
        <v>#REF!</v>
      </c>
      <c r="E86" s="103" t="e">
        <f>#REF!</f>
        <v>#REF!</v>
      </c>
      <c r="F86" s="103" t="e">
        <f>#REF!</f>
        <v>#REF!</v>
      </c>
      <c r="G86" s="56"/>
    </row>
    <row r="87" spans="1:7" x14ac:dyDescent="0.2">
      <c r="A87" s="16" t="s">
        <v>96</v>
      </c>
      <c r="B87" s="17" t="s">
        <v>97</v>
      </c>
      <c r="C87" s="103" t="e">
        <f>#REF!</f>
        <v>#REF!</v>
      </c>
      <c r="D87" s="103" t="e">
        <f>#REF!</f>
        <v>#REF!</v>
      </c>
      <c r="E87" s="103" t="e">
        <f>#REF!</f>
        <v>#REF!</v>
      </c>
      <c r="F87" s="103" t="e">
        <f>#REF!</f>
        <v>#REF!</v>
      </c>
      <c r="G87" s="56"/>
    </row>
    <row r="88" spans="1:7" x14ac:dyDescent="0.2">
      <c r="A88" s="16" t="s">
        <v>98</v>
      </c>
      <c r="B88" s="17" t="s">
        <v>99</v>
      </c>
      <c r="C88" s="103" t="e">
        <f>#REF!</f>
        <v>#REF!</v>
      </c>
      <c r="D88" s="103" t="e">
        <f>#REF!</f>
        <v>#REF!</v>
      </c>
      <c r="E88" s="103" t="e">
        <f>#REF!</f>
        <v>#REF!</v>
      </c>
      <c r="F88" s="103" t="e">
        <f>#REF!</f>
        <v>#REF!</v>
      </c>
      <c r="G88" s="56"/>
    </row>
    <row r="89" spans="1:7" x14ac:dyDescent="0.2">
      <c r="A89" s="16" t="s">
        <v>100</v>
      </c>
      <c r="B89" s="17" t="s">
        <v>101</v>
      </c>
      <c r="C89" s="103" t="e">
        <f>#REF!</f>
        <v>#REF!</v>
      </c>
      <c r="D89" s="103" t="e">
        <f>#REF!</f>
        <v>#REF!</v>
      </c>
      <c r="E89" s="103" t="e">
        <f>#REF!</f>
        <v>#REF!</v>
      </c>
      <c r="F89" s="103" t="e">
        <f>#REF!</f>
        <v>#REF!</v>
      </c>
      <c r="G89" s="56"/>
    </row>
    <row r="90" spans="1:7" x14ac:dyDescent="0.2">
      <c r="A90" s="16" t="s">
        <v>102</v>
      </c>
      <c r="B90" s="17" t="s">
        <v>103</v>
      </c>
      <c r="C90" s="103" t="e">
        <f>#REF!</f>
        <v>#REF!</v>
      </c>
      <c r="D90" s="103" t="e">
        <f>#REF!</f>
        <v>#REF!</v>
      </c>
      <c r="E90" s="103" t="e">
        <f>#REF!</f>
        <v>#REF!</v>
      </c>
      <c r="F90" s="103" t="e">
        <f>#REF!</f>
        <v>#REF!</v>
      </c>
      <c r="G90" s="56"/>
    </row>
    <row r="91" spans="1:7" x14ac:dyDescent="0.2">
      <c r="A91" s="11" t="s">
        <v>104</v>
      </c>
      <c r="B91" s="12" t="s">
        <v>105</v>
      </c>
      <c r="C91" s="102" t="e">
        <f>#REF!</f>
        <v>#REF!</v>
      </c>
      <c r="D91" s="102" t="e">
        <f>#REF!</f>
        <v>#REF!</v>
      </c>
      <c r="E91" s="102" t="e">
        <f>#REF!</f>
        <v>#REF!</v>
      </c>
      <c r="F91" s="102" t="e">
        <f>#REF!</f>
        <v>#REF!</v>
      </c>
      <c r="G91" s="57"/>
    </row>
    <row r="92" spans="1:7" x14ac:dyDescent="0.2">
      <c r="A92" s="11" t="s">
        <v>106</v>
      </c>
      <c r="B92" s="12" t="s">
        <v>107</v>
      </c>
      <c r="C92" s="102" t="e">
        <f>#REF!</f>
        <v>#REF!</v>
      </c>
      <c r="D92" s="102" t="e">
        <f>#REF!</f>
        <v>#REF!</v>
      </c>
      <c r="E92" s="102" t="e">
        <f>#REF!</f>
        <v>#REF!</v>
      </c>
      <c r="F92" s="102" t="e">
        <f>#REF!</f>
        <v>#REF!</v>
      </c>
      <c r="G92" s="57"/>
    </row>
    <row r="93" spans="1:7" x14ac:dyDescent="0.2">
      <c r="A93" s="11" t="s">
        <v>108</v>
      </c>
      <c r="B93" s="12" t="s">
        <v>109</v>
      </c>
      <c r="C93" s="102" t="e">
        <f>#REF!</f>
        <v>#REF!</v>
      </c>
      <c r="D93" s="102" t="e">
        <f>#REF!</f>
        <v>#REF!</v>
      </c>
      <c r="E93" s="102" t="e">
        <f>#REF!</f>
        <v>#REF!</v>
      </c>
      <c r="F93" s="102" t="e">
        <f>#REF!</f>
        <v>#REF!</v>
      </c>
      <c r="G93" s="57"/>
    </row>
    <row r="94" spans="1:7" x14ac:dyDescent="0.2">
      <c r="A94" s="11" t="s">
        <v>110</v>
      </c>
      <c r="B94" s="12" t="s">
        <v>111</v>
      </c>
      <c r="C94" s="102" t="e">
        <f>#REF!</f>
        <v>#REF!</v>
      </c>
      <c r="D94" s="102" t="e">
        <f>#REF!</f>
        <v>#REF!</v>
      </c>
      <c r="E94" s="102" t="e">
        <f>#REF!</f>
        <v>#REF!</v>
      </c>
      <c r="F94" s="102" t="e">
        <f>#REF!</f>
        <v>#REF!</v>
      </c>
      <c r="G94" s="57"/>
    </row>
    <row r="95" spans="1:7" x14ac:dyDescent="0.2">
      <c r="A95" s="45" t="s">
        <v>188</v>
      </c>
      <c r="B95" s="44" t="s">
        <v>187</v>
      </c>
      <c r="C95" s="102" t="e">
        <f>#REF!</f>
        <v>#REF!</v>
      </c>
      <c r="D95" s="102" t="e">
        <f>#REF!</f>
        <v>#REF!</v>
      </c>
      <c r="E95" s="102" t="e">
        <f>#REF!</f>
        <v>#REF!</v>
      </c>
      <c r="F95" s="102" t="e">
        <f>#REF!</f>
        <v>#REF!</v>
      </c>
      <c r="G95" s="49"/>
    </row>
    <row r="96" spans="1:7" x14ac:dyDescent="0.2">
      <c r="A96" s="11" t="s">
        <v>112</v>
      </c>
      <c r="B96" s="12" t="s">
        <v>113</v>
      </c>
      <c r="C96" s="102" t="e">
        <f>#REF!</f>
        <v>#REF!</v>
      </c>
      <c r="D96" s="102" t="e">
        <f>#REF!</f>
        <v>#REF!</v>
      </c>
      <c r="E96" s="102" t="e">
        <f>#REF!</f>
        <v>#REF!</v>
      </c>
      <c r="F96" s="102" t="e">
        <f>#REF!</f>
        <v>#REF!</v>
      </c>
      <c r="G96" s="57"/>
    </row>
    <row r="97" spans="1:7" x14ac:dyDescent="0.2">
      <c r="A97" s="11" t="s">
        <v>114</v>
      </c>
      <c r="B97" s="12" t="s">
        <v>115</v>
      </c>
      <c r="C97" s="102" t="e">
        <f>#REF!</f>
        <v>#REF!</v>
      </c>
      <c r="D97" s="102" t="e">
        <f>#REF!</f>
        <v>#REF!</v>
      </c>
      <c r="E97" s="102" t="e">
        <f>#REF!</f>
        <v>#REF!</v>
      </c>
      <c r="F97" s="102" t="e">
        <f>#REF!</f>
        <v>#REF!</v>
      </c>
      <c r="G97" s="57"/>
    </row>
    <row r="98" spans="1:7" x14ac:dyDescent="0.2">
      <c r="A98" s="45" t="s">
        <v>180</v>
      </c>
      <c r="B98" s="46" t="s">
        <v>178</v>
      </c>
      <c r="C98" s="102" t="e">
        <f>#REF!</f>
        <v>#REF!</v>
      </c>
      <c r="D98" s="102" t="e">
        <f>#REF!</f>
        <v>#REF!</v>
      </c>
      <c r="E98" s="102" t="e">
        <f>#REF!</f>
        <v>#REF!</v>
      </c>
      <c r="F98" s="102" t="e">
        <f>#REF!</f>
        <v>#REF!</v>
      </c>
      <c r="G98" s="49"/>
    </row>
    <row r="99" spans="1:7" x14ac:dyDescent="0.2">
      <c r="A99" s="11" t="s">
        <v>116</v>
      </c>
      <c r="B99" s="12" t="s">
        <v>117</v>
      </c>
      <c r="C99" s="102" t="e">
        <f>#REF!</f>
        <v>#REF!</v>
      </c>
      <c r="D99" s="102" t="e">
        <f>#REF!</f>
        <v>#REF!</v>
      </c>
      <c r="E99" s="102" t="e">
        <f>#REF!</f>
        <v>#REF!</v>
      </c>
      <c r="F99" s="102" t="e">
        <f>#REF!</f>
        <v>#REF!</v>
      </c>
      <c r="G99" s="57"/>
    </row>
    <row r="100" spans="1:7" x14ac:dyDescent="0.2">
      <c r="A100" s="11" t="s">
        <v>118</v>
      </c>
      <c r="B100" s="13" t="s">
        <v>119</v>
      </c>
      <c r="C100" s="102" t="e">
        <f>#REF!</f>
        <v>#REF!</v>
      </c>
      <c r="D100" s="102" t="e">
        <f>#REF!</f>
        <v>#REF!</v>
      </c>
      <c r="E100" s="102" t="e">
        <f>#REF!</f>
        <v>#REF!</v>
      </c>
      <c r="F100" s="102" t="e">
        <f>#REF!</f>
        <v>#REF!</v>
      </c>
      <c r="G100" s="57"/>
    </row>
    <row r="101" spans="1:7" x14ac:dyDescent="0.2">
      <c r="A101" s="11" t="s">
        <v>120</v>
      </c>
      <c r="B101" s="13" t="s">
        <v>124</v>
      </c>
      <c r="C101" s="102" t="e">
        <f>#REF!</f>
        <v>#REF!</v>
      </c>
      <c r="D101" s="102" t="e">
        <f>#REF!</f>
        <v>#REF!</v>
      </c>
      <c r="E101" s="102" t="e">
        <f>#REF!</f>
        <v>#REF!</v>
      </c>
      <c r="F101" s="102" t="e">
        <f>#REF!</f>
        <v>#REF!</v>
      </c>
      <c r="G101" s="57"/>
    </row>
    <row r="102" spans="1:7" x14ac:dyDescent="0.2">
      <c r="A102" s="26"/>
      <c r="B102" s="44" t="s">
        <v>181</v>
      </c>
      <c r="C102" s="102" t="e">
        <f>#REF!</f>
        <v>#REF!</v>
      </c>
      <c r="D102" s="102" t="e">
        <f>#REF!</f>
        <v>#REF!</v>
      </c>
      <c r="E102" s="102" t="e">
        <f>#REF!</f>
        <v>#REF!</v>
      </c>
      <c r="F102" s="102" t="e">
        <f>#REF!</f>
        <v>#REF!</v>
      </c>
      <c r="G102" s="49"/>
    </row>
    <row r="103" spans="1:7" x14ac:dyDescent="0.2">
      <c r="A103" s="11" t="s">
        <v>125</v>
      </c>
      <c r="B103" s="12" t="s">
        <v>126</v>
      </c>
      <c r="C103" s="102" t="e">
        <f>#REF!</f>
        <v>#REF!</v>
      </c>
      <c r="D103" s="102" t="e">
        <f>#REF!</f>
        <v>#REF!</v>
      </c>
      <c r="E103" s="102" t="e">
        <f>#REF!</f>
        <v>#REF!</v>
      </c>
      <c r="F103" s="102" t="e">
        <f>#REF!</f>
        <v>#REF!</v>
      </c>
      <c r="G103" s="57"/>
    </row>
    <row r="104" spans="1:7" x14ac:dyDescent="0.2">
      <c r="A104" s="8"/>
      <c r="B104" s="8"/>
      <c r="C104" s="102" t="e">
        <f>#REF!</f>
        <v>#REF!</v>
      </c>
      <c r="D104" s="102" t="e">
        <f>#REF!</f>
        <v>#REF!</v>
      </c>
      <c r="E104" s="102" t="e">
        <f>#REF!</f>
        <v>#REF!</v>
      </c>
      <c r="F104" s="102" t="e">
        <f>#REF!</f>
        <v>#REF!</v>
      </c>
      <c r="G104" s="57"/>
    </row>
    <row r="105" spans="1:7" x14ac:dyDescent="0.2">
      <c r="A105" s="29"/>
      <c r="B105" s="30" t="s">
        <v>127</v>
      </c>
      <c r="C105" s="102" t="e">
        <f>#REF!+#REF!</f>
        <v>#REF!</v>
      </c>
      <c r="D105" s="102" t="e">
        <f>#REF!+#REF!</f>
        <v>#REF!</v>
      </c>
      <c r="E105" s="102" t="e">
        <f>#REF!+#REF!</f>
        <v>#REF!</v>
      </c>
      <c r="F105" s="102" t="e">
        <f>#REF!+#REF!</f>
        <v>#REF!</v>
      </c>
      <c r="G105" s="31"/>
    </row>
    <row r="106" spans="1:7" x14ac:dyDescent="0.2">
      <c r="A106" s="29"/>
      <c r="B106" s="30"/>
      <c r="C106" s="102"/>
      <c r="D106" s="102"/>
      <c r="E106" s="67" t="e">
        <f>+D105+F105</f>
        <v>#REF!</v>
      </c>
      <c r="F106" s="196" t="s">
        <v>254</v>
      </c>
      <c r="G106" s="164"/>
    </row>
    <row r="107" spans="1:7" x14ac:dyDescent="0.2">
      <c r="A107" s="29"/>
      <c r="B107" s="30"/>
      <c r="C107" s="102"/>
      <c r="D107" s="102"/>
      <c r="E107" s="67" t="e">
        <f>-E106+E105</f>
        <v>#REF!</v>
      </c>
      <c r="F107" s="59" t="s">
        <v>255</v>
      </c>
      <c r="G107" s="164"/>
    </row>
    <row r="108" spans="1:7" x14ac:dyDescent="0.2">
      <c r="B108" s="145" t="s">
        <v>128</v>
      </c>
      <c r="C108" s="102" t="e">
        <f>#REF!+#REF!</f>
        <v>#REF!</v>
      </c>
      <c r="D108" s="102" t="e">
        <f>#REF!+#REF!</f>
        <v>#REF!</v>
      </c>
      <c r="E108" s="102" t="e">
        <f>#REF!+#REF!</f>
        <v>#REF!</v>
      </c>
      <c r="F108" s="102" t="e">
        <f>#REF!+#REF!</f>
        <v>#REF!</v>
      </c>
    </row>
    <row r="109" spans="1:7" x14ac:dyDescent="0.2">
      <c r="A109" s="33" t="s">
        <v>155</v>
      </c>
      <c r="B109" s="27" t="s">
        <v>129</v>
      </c>
      <c r="C109" s="49" t="e">
        <f>#REF!</f>
        <v>#REF!</v>
      </c>
      <c r="D109" s="49" t="e">
        <f>SUM(D110:D115)</f>
        <v>#REF!</v>
      </c>
      <c r="E109" s="49" t="e">
        <f>SUM(E110:E115)</f>
        <v>#REF!</v>
      </c>
      <c r="F109" s="102" t="e">
        <f>#REF!</f>
        <v>#REF!</v>
      </c>
      <c r="G109" s="34"/>
    </row>
    <row r="110" spans="1:7" x14ac:dyDescent="0.2">
      <c r="A110" s="97" t="s">
        <v>284</v>
      </c>
      <c r="B110" s="19" t="s">
        <v>285</v>
      </c>
      <c r="C110" s="103" t="e">
        <f>#REF!</f>
        <v>#REF!</v>
      </c>
      <c r="D110" s="103" t="e">
        <f>#REF!</f>
        <v>#REF!</v>
      </c>
      <c r="E110" s="103" t="e">
        <f>#REF!</f>
        <v>#REF!</v>
      </c>
      <c r="F110" s="103" t="e">
        <f>#REF!</f>
        <v>#REF!</v>
      </c>
      <c r="G110" s="99"/>
    </row>
    <row r="111" spans="1:7" x14ac:dyDescent="0.2">
      <c r="A111" s="97" t="s">
        <v>286</v>
      </c>
      <c r="B111" s="19" t="s">
        <v>287</v>
      </c>
      <c r="C111" s="103" t="e">
        <f>#REF!</f>
        <v>#REF!</v>
      </c>
      <c r="D111" s="103" t="e">
        <f>#REF!</f>
        <v>#REF!</v>
      </c>
      <c r="E111" s="103" t="e">
        <f>#REF!</f>
        <v>#REF!</v>
      </c>
      <c r="F111" s="103" t="e">
        <f>#REF!</f>
        <v>#REF!</v>
      </c>
      <c r="G111" s="51"/>
    </row>
    <row r="112" spans="1:7" x14ac:dyDescent="0.2">
      <c r="A112" s="97" t="s">
        <v>288</v>
      </c>
      <c r="B112" s="19" t="s">
        <v>289</v>
      </c>
      <c r="C112" s="103" t="e">
        <f>#REF!</f>
        <v>#REF!</v>
      </c>
      <c r="D112" s="103" t="e">
        <f>#REF!</f>
        <v>#REF!</v>
      </c>
      <c r="E112" s="103" t="e">
        <f>#REF!</f>
        <v>#REF!</v>
      </c>
      <c r="F112" s="103" t="e">
        <f>#REF!</f>
        <v>#REF!</v>
      </c>
      <c r="G112" s="51"/>
    </row>
    <row r="113" spans="1:7" x14ac:dyDescent="0.2">
      <c r="A113" s="97" t="s">
        <v>397</v>
      </c>
      <c r="B113" s="19" t="s">
        <v>396</v>
      </c>
      <c r="C113" s="103" t="e">
        <f>#REF!</f>
        <v>#REF!</v>
      </c>
      <c r="D113" s="103" t="e">
        <f>#REF!+#REF!</f>
        <v>#REF!</v>
      </c>
      <c r="E113" s="103" t="e">
        <f>#REF!+#REF!</f>
        <v>#REF!</v>
      </c>
      <c r="F113" s="103" t="e">
        <f>#REF!</f>
        <v>#REF!</v>
      </c>
      <c r="G113" s="51"/>
    </row>
    <row r="114" spans="1:7" x14ac:dyDescent="0.2">
      <c r="A114" s="97"/>
      <c r="B114" s="19"/>
      <c r="C114" s="103" t="e">
        <f>#REF!</f>
        <v>#REF!</v>
      </c>
      <c r="D114" s="103" t="e">
        <f>#REF!</f>
        <v>#REF!</v>
      </c>
      <c r="E114" s="103" t="e">
        <f>#REF!</f>
        <v>#REF!</v>
      </c>
      <c r="F114" s="103" t="e">
        <f>#REF!</f>
        <v>#REF!</v>
      </c>
      <c r="G114" s="51"/>
    </row>
    <row r="115" spans="1:7" x14ac:dyDescent="0.2">
      <c r="A115" s="97"/>
      <c r="B115" s="19"/>
      <c r="C115" s="103" t="e">
        <f>#REF!</f>
        <v>#REF!</v>
      </c>
      <c r="D115" s="103" t="e">
        <f>#REF!</f>
        <v>#REF!</v>
      </c>
      <c r="E115" s="103" t="e">
        <f>#REF!</f>
        <v>#REF!</v>
      </c>
      <c r="F115" s="103" t="e">
        <f>#REF!</f>
        <v>#REF!</v>
      </c>
      <c r="G115" s="51"/>
    </row>
    <row r="116" spans="1:7" x14ac:dyDescent="0.2">
      <c r="A116" s="98" t="s">
        <v>156</v>
      </c>
      <c r="B116" s="71" t="s">
        <v>132</v>
      </c>
      <c r="C116" s="102" t="e">
        <f>#REF!</f>
        <v>#REF!</v>
      </c>
      <c r="D116" s="102" t="e">
        <f>#REF!</f>
        <v>#REF!</v>
      </c>
      <c r="E116" s="102" t="e">
        <f>#REF!</f>
        <v>#REF!</v>
      </c>
      <c r="F116" s="102" t="e">
        <f>#REF!</f>
        <v>#REF!</v>
      </c>
      <c r="G116" s="48"/>
    </row>
    <row r="117" spans="1:7" x14ac:dyDescent="0.2">
      <c r="A117" s="97" t="s">
        <v>172</v>
      </c>
      <c r="B117" s="19" t="s">
        <v>134</v>
      </c>
      <c r="C117" s="103" t="e">
        <f>#REF!</f>
        <v>#REF!</v>
      </c>
      <c r="D117" s="103" t="e">
        <f>#REF!</f>
        <v>#REF!</v>
      </c>
      <c r="E117" s="103" t="e">
        <f>#REF!</f>
        <v>#REF!</v>
      </c>
      <c r="F117" s="103" t="e">
        <f>#REF!</f>
        <v>#REF!</v>
      </c>
      <c r="G117" s="51"/>
    </row>
    <row r="118" spans="1:7" x14ac:dyDescent="0.2">
      <c r="A118" s="97" t="s">
        <v>172</v>
      </c>
      <c r="B118" s="19" t="s">
        <v>137</v>
      </c>
      <c r="C118" s="103" t="e">
        <f>#REF!</f>
        <v>#REF!</v>
      </c>
      <c r="D118" s="103" t="e">
        <f>#REF!</f>
        <v>#REF!</v>
      </c>
      <c r="E118" s="103" t="e">
        <f>#REF!</f>
        <v>#REF!</v>
      </c>
      <c r="F118" s="103" t="e">
        <f>#REF!</f>
        <v>#REF!</v>
      </c>
      <c r="G118" s="51"/>
    </row>
    <row r="119" spans="1:7" x14ac:dyDescent="0.2">
      <c r="A119" s="97" t="s">
        <v>172</v>
      </c>
      <c r="B119" s="19" t="s">
        <v>135</v>
      </c>
      <c r="C119" s="103" t="e">
        <f>#REF!</f>
        <v>#REF!</v>
      </c>
      <c r="D119" s="103" t="e">
        <f>#REF!</f>
        <v>#REF!</v>
      </c>
      <c r="E119" s="103" t="e">
        <f>#REF!</f>
        <v>#REF!</v>
      </c>
      <c r="F119" s="103" t="e">
        <f>#REF!</f>
        <v>#REF!</v>
      </c>
      <c r="G119" s="51"/>
    </row>
    <row r="120" spans="1:7" x14ac:dyDescent="0.2">
      <c r="A120" s="97" t="s">
        <v>172</v>
      </c>
      <c r="B120" s="19" t="s">
        <v>275</v>
      </c>
      <c r="C120" s="103" t="e">
        <f>#REF!</f>
        <v>#REF!</v>
      </c>
      <c r="D120" s="103" t="e">
        <f>#REF!</f>
        <v>#REF!</v>
      </c>
      <c r="E120" s="103" t="e">
        <f>#REF!</f>
        <v>#REF!</v>
      </c>
      <c r="F120" s="103" t="e">
        <f>#REF!</f>
        <v>#REF!</v>
      </c>
      <c r="G120" s="51"/>
    </row>
    <row r="121" spans="1:7" x14ac:dyDescent="0.2">
      <c r="A121" s="97" t="s">
        <v>171</v>
      </c>
      <c r="B121" s="19" t="s">
        <v>133</v>
      </c>
      <c r="C121" s="103" t="e">
        <f>#REF!</f>
        <v>#REF!</v>
      </c>
      <c r="D121" s="103" t="e">
        <f>#REF!</f>
        <v>#REF!</v>
      </c>
      <c r="E121" s="103" t="e">
        <f>#REF!</f>
        <v>#REF!</v>
      </c>
      <c r="F121" s="103" t="e">
        <f>#REF!</f>
        <v>#REF!</v>
      </c>
      <c r="G121" s="51"/>
    </row>
    <row r="122" spans="1:7" x14ac:dyDescent="0.2">
      <c r="A122" s="97" t="s">
        <v>173</v>
      </c>
      <c r="B122" s="19" t="s">
        <v>201</v>
      </c>
      <c r="C122" s="103" t="e">
        <f>#REF!</f>
        <v>#REF!</v>
      </c>
      <c r="D122" s="103" t="e">
        <f>#REF!</f>
        <v>#REF!</v>
      </c>
      <c r="E122" s="103" t="e">
        <f>#REF!</f>
        <v>#REF!</v>
      </c>
      <c r="F122" s="103" t="e">
        <f>#REF!</f>
        <v>#REF!</v>
      </c>
      <c r="G122" s="51"/>
    </row>
    <row r="123" spans="1:7" x14ac:dyDescent="0.2">
      <c r="A123" s="97" t="s">
        <v>173</v>
      </c>
      <c r="B123" s="17" t="s">
        <v>270</v>
      </c>
      <c r="C123" s="103" t="e">
        <f>#REF!</f>
        <v>#REF!</v>
      </c>
      <c r="D123" s="103" t="e">
        <f>#REF!</f>
        <v>#REF!</v>
      </c>
      <c r="E123" s="103" t="e">
        <f>#REF!</f>
        <v>#REF!</v>
      </c>
      <c r="F123" s="103" t="e">
        <f>#REF!</f>
        <v>#REF!</v>
      </c>
      <c r="G123" s="51"/>
    </row>
    <row r="124" spans="1:7" x14ac:dyDescent="0.2">
      <c r="A124" s="97" t="s">
        <v>174</v>
      </c>
      <c r="B124" s="19" t="s">
        <v>271</v>
      </c>
      <c r="C124" s="103" t="e">
        <f>#REF!</f>
        <v>#REF!</v>
      </c>
      <c r="D124" s="103" t="e">
        <f>#REF!</f>
        <v>#REF!</v>
      </c>
      <c r="E124" s="103" t="e">
        <f>#REF!</f>
        <v>#REF!</v>
      </c>
      <c r="F124" s="103" t="e">
        <f>#REF!</f>
        <v>#REF!</v>
      </c>
      <c r="G124" s="51"/>
    </row>
    <row r="125" spans="1:7" x14ac:dyDescent="0.2">
      <c r="A125" s="97" t="s">
        <v>174</v>
      </c>
      <c r="B125" s="19" t="s">
        <v>272</v>
      </c>
      <c r="C125" s="103" t="e">
        <f>#REF!</f>
        <v>#REF!</v>
      </c>
      <c r="D125" s="103" t="e">
        <f>#REF!</f>
        <v>#REF!</v>
      </c>
      <c r="E125" s="103" t="e">
        <f>#REF!</f>
        <v>#REF!</v>
      </c>
      <c r="F125" s="103" t="e">
        <f>#REF!</f>
        <v>#REF!</v>
      </c>
      <c r="G125" s="51"/>
    </row>
    <row r="126" spans="1:7" x14ac:dyDescent="0.2">
      <c r="A126" s="97" t="s">
        <v>174</v>
      </c>
      <c r="B126" s="19" t="s">
        <v>273</v>
      </c>
      <c r="C126" s="103" t="e">
        <f>#REF!</f>
        <v>#REF!</v>
      </c>
      <c r="D126" s="103" t="e">
        <f>#REF!</f>
        <v>#REF!</v>
      </c>
      <c r="E126" s="103" t="e">
        <f>#REF!</f>
        <v>#REF!</v>
      </c>
      <c r="F126" s="103" t="e">
        <f>#REF!</f>
        <v>#REF!</v>
      </c>
      <c r="G126" s="51"/>
    </row>
    <row r="127" spans="1:7" x14ac:dyDescent="0.2">
      <c r="A127" s="19" t="s">
        <v>174</v>
      </c>
      <c r="B127" s="19" t="s">
        <v>274</v>
      </c>
      <c r="C127" s="103" t="e">
        <f>#REF!</f>
        <v>#REF!</v>
      </c>
      <c r="D127" s="103" t="e">
        <f>#REF!</f>
        <v>#REF!</v>
      </c>
      <c r="E127" s="103" t="e">
        <f>#REF!</f>
        <v>#REF!</v>
      </c>
      <c r="F127" s="103" t="e">
        <f>#REF!</f>
        <v>#REF!</v>
      </c>
      <c r="G127" s="51"/>
    </row>
    <row r="128" spans="1:7" x14ac:dyDescent="0.2">
      <c r="A128" s="97"/>
      <c r="B128" s="19"/>
      <c r="C128" s="103" t="e">
        <f>#REF!</f>
        <v>#REF!</v>
      </c>
      <c r="D128" s="103" t="e">
        <f>#REF!</f>
        <v>#REF!</v>
      </c>
      <c r="E128" s="103" t="e">
        <f>#REF!</f>
        <v>#REF!</v>
      </c>
      <c r="F128" s="103" t="e">
        <f>#REF!</f>
        <v>#REF!</v>
      </c>
      <c r="G128" s="51"/>
    </row>
    <row r="129" spans="1:7" x14ac:dyDescent="0.2">
      <c r="A129" s="97"/>
      <c r="B129" s="19"/>
      <c r="C129" s="103" t="e">
        <f>#REF!</f>
        <v>#REF!</v>
      </c>
      <c r="D129" s="103" t="e">
        <f>#REF!</f>
        <v>#REF!</v>
      </c>
      <c r="E129" s="103" t="e">
        <f>#REF!</f>
        <v>#REF!</v>
      </c>
      <c r="F129" s="103" t="e">
        <f>#REF!</f>
        <v>#REF!</v>
      </c>
      <c r="G129" s="51"/>
    </row>
    <row r="130" spans="1:7" x14ac:dyDescent="0.2">
      <c r="A130" s="98" t="s">
        <v>157</v>
      </c>
      <c r="B130" s="71" t="s">
        <v>150</v>
      </c>
      <c r="C130" s="102" t="e">
        <f>#REF!</f>
        <v>#REF!</v>
      </c>
      <c r="D130" s="102" t="e">
        <f>#REF!</f>
        <v>#REF!</v>
      </c>
      <c r="E130" s="102" t="e">
        <f>#REF!</f>
        <v>#REF!</v>
      </c>
      <c r="F130" s="102" t="e">
        <f>#REF!</f>
        <v>#REF!</v>
      </c>
      <c r="G130" s="27"/>
    </row>
    <row r="131" spans="1:7" x14ac:dyDescent="0.2">
      <c r="A131" s="97" t="s">
        <v>169</v>
      </c>
      <c r="B131" s="19" t="s">
        <v>151</v>
      </c>
      <c r="C131" s="103" t="e">
        <f>#REF!</f>
        <v>#REF!</v>
      </c>
      <c r="D131" s="103" t="e">
        <f>#REF!</f>
        <v>#REF!</v>
      </c>
      <c r="E131" s="103" t="e">
        <f>#REF!</f>
        <v>#REF!</v>
      </c>
      <c r="F131" s="103" t="e">
        <f>#REF!</f>
        <v>#REF!</v>
      </c>
      <c r="G131" s="17"/>
    </row>
    <row r="132" spans="1:7" x14ac:dyDescent="0.2">
      <c r="A132" s="97"/>
      <c r="B132" s="19"/>
      <c r="C132" s="103" t="e">
        <f>#REF!</f>
        <v>#REF!</v>
      </c>
      <c r="D132" s="103" t="e">
        <f>#REF!</f>
        <v>#REF!</v>
      </c>
      <c r="E132" s="103" t="e">
        <f>#REF!</f>
        <v>#REF!</v>
      </c>
      <c r="F132" s="103" t="e">
        <f>#REF!</f>
        <v>#REF!</v>
      </c>
      <c r="G132" s="17"/>
    </row>
    <row r="133" spans="1:7" x14ac:dyDescent="0.2">
      <c r="A133" s="97"/>
      <c r="B133" s="19"/>
      <c r="C133" s="103" t="e">
        <f>#REF!</f>
        <v>#REF!</v>
      </c>
      <c r="D133" s="103" t="e">
        <f>#REF!</f>
        <v>#REF!</v>
      </c>
      <c r="E133" s="103" t="e">
        <f>#REF!</f>
        <v>#REF!</v>
      </c>
      <c r="F133" s="103" t="e">
        <f>#REF!</f>
        <v>#REF!</v>
      </c>
      <c r="G133" s="51"/>
    </row>
    <row r="134" spans="1:7" x14ac:dyDescent="0.2">
      <c r="A134" s="98" t="s">
        <v>157</v>
      </c>
      <c r="B134" s="71" t="s">
        <v>150</v>
      </c>
      <c r="C134" s="102" t="e">
        <f>#REF!</f>
        <v>#REF!</v>
      </c>
      <c r="D134" s="102" t="e">
        <f>#REF!</f>
        <v>#REF!</v>
      </c>
      <c r="E134" s="102" t="e">
        <f>#REF!</f>
        <v>#REF!</v>
      </c>
      <c r="F134" s="102" t="e">
        <f>#REF!</f>
        <v>#REF!</v>
      </c>
      <c r="G134" s="27"/>
    </row>
    <row r="135" spans="1:7" x14ac:dyDescent="0.2">
      <c r="A135" s="97" t="s">
        <v>169</v>
      </c>
      <c r="B135" s="19" t="s">
        <v>151</v>
      </c>
      <c r="C135" s="103" t="e">
        <f>#REF!</f>
        <v>#REF!</v>
      </c>
      <c r="D135" s="103" t="e">
        <f>#REF!</f>
        <v>#REF!</v>
      </c>
      <c r="E135" s="103" t="e">
        <f>#REF!</f>
        <v>#REF!</v>
      </c>
      <c r="F135" s="103" t="e">
        <f>#REF!</f>
        <v>#REF!</v>
      </c>
      <c r="G135" s="17"/>
    </row>
    <row r="136" spans="1:7" x14ac:dyDescent="0.2">
      <c r="A136" s="97"/>
      <c r="B136" s="19"/>
      <c r="C136" s="103" t="e">
        <f>#REF!</f>
        <v>#REF!</v>
      </c>
      <c r="D136" s="103" t="e">
        <f>#REF!</f>
        <v>#REF!</v>
      </c>
      <c r="E136" s="103" t="e">
        <f>#REF!</f>
        <v>#REF!</v>
      </c>
      <c r="F136" s="103" t="e">
        <f>#REF!</f>
        <v>#REF!</v>
      </c>
      <c r="G136" s="17"/>
    </row>
    <row r="137" spans="1:7" x14ac:dyDescent="0.2">
      <c r="A137" s="38"/>
      <c r="B137" s="32"/>
      <c r="C137" s="32"/>
      <c r="D137" s="32"/>
    </row>
    <row r="139" spans="1:7" x14ac:dyDescent="0.2">
      <c r="A139" s="29"/>
      <c r="B139" s="32"/>
      <c r="C139" s="32"/>
      <c r="D139" s="32"/>
      <c r="G139" s="234"/>
    </row>
    <row r="140" spans="1:7" x14ac:dyDescent="0.2">
      <c r="G140" s="232"/>
    </row>
    <row r="149" spans="2:4" x14ac:dyDescent="0.2">
      <c r="B149" s="39"/>
      <c r="C149" s="39"/>
      <c r="D149" s="39"/>
    </row>
    <row r="150" spans="2:4" x14ac:dyDescent="0.2">
      <c r="B150" s="40"/>
      <c r="C150" s="40"/>
      <c r="D150" s="40"/>
    </row>
    <row r="158" spans="2:4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650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4247.7000000000007</v>
      </c>
      <c r="G3" s="548">
        <v>2680</v>
      </c>
      <c r="H3" s="548">
        <v>2680</v>
      </c>
      <c r="I3" s="548"/>
      <c r="J3" s="548">
        <f>+H3+I3</f>
        <v>2680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2264.09</v>
      </c>
      <c r="G4" s="548">
        <v>1878</v>
      </c>
      <c r="H4" s="548">
        <v>1878</v>
      </c>
      <c r="I4" s="548"/>
      <c r="J4" s="548">
        <f t="shared" ref="J4:J66" si="0">+H4+I4</f>
        <v>1878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6511.7900000000009</v>
      </c>
      <c r="G6" s="551">
        <f t="shared" ref="G6:J6" si="1">SUM(G3:G5)</f>
        <v>4558</v>
      </c>
      <c r="H6" s="551">
        <f t="shared" si="1"/>
        <v>4558</v>
      </c>
      <c r="I6" s="551">
        <f t="shared" si="1"/>
        <v>0</v>
      </c>
      <c r="J6" s="551">
        <f t="shared" si="1"/>
        <v>4558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40</v>
      </c>
      <c r="G8" s="548">
        <v>40</v>
      </c>
      <c r="H8" s="548">
        <v>40</v>
      </c>
      <c r="I8" s="548"/>
      <c r="J8" s="548">
        <f t="shared" si="0"/>
        <v>40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40</v>
      </c>
      <c r="G9" s="551">
        <f t="shared" ref="G9:J9" si="2">SUM(G8)</f>
        <v>40</v>
      </c>
      <c r="H9" s="551">
        <f t="shared" si="2"/>
        <v>40</v>
      </c>
      <c r="I9" s="551">
        <f t="shared" si="2"/>
        <v>0</v>
      </c>
      <c r="J9" s="551">
        <f t="shared" si="2"/>
        <v>40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256325.56</v>
      </c>
      <c r="G14" s="548">
        <v>258521</v>
      </c>
      <c r="H14" s="548">
        <v>279011</v>
      </c>
      <c r="I14" s="548"/>
      <c r="J14" s="548">
        <f t="shared" si="0"/>
        <v>279011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103.64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204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256633.2</v>
      </c>
      <c r="G20" s="556">
        <f t="shared" ref="G20:J20" si="3">SUM(G11:G19)</f>
        <v>258521</v>
      </c>
      <c r="H20" s="556">
        <f t="shared" si="3"/>
        <v>279011</v>
      </c>
      <c r="I20" s="556">
        <f t="shared" si="3"/>
        <v>0</v>
      </c>
      <c r="J20" s="556">
        <f t="shared" si="3"/>
        <v>279011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1522.7700000000002</v>
      </c>
      <c r="G23" s="548">
        <v>1310</v>
      </c>
      <c r="H23" s="548">
        <v>685</v>
      </c>
      <c r="I23" s="548"/>
      <c r="J23" s="548">
        <f t="shared" si="0"/>
        <v>685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644.49</v>
      </c>
      <c r="G26" s="548">
        <v>549</v>
      </c>
      <c r="H26" s="548">
        <v>311</v>
      </c>
      <c r="I26" s="548"/>
      <c r="J26" s="548">
        <f t="shared" si="0"/>
        <v>311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410.13000000000005</v>
      </c>
      <c r="G27" s="548">
        <v>333</v>
      </c>
      <c r="H27" s="548">
        <v>188</v>
      </c>
      <c r="I27" s="548"/>
      <c r="J27" s="548">
        <f t="shared" si="0"/>
        <v>188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2577.3900000000003</v>
      </c>
      <c r="G28" s="556">
        <f t="shared" ref="G28:J28" si="5">SUM(G23:G27)</f>
        <v>2192</v>
      </c>
      <c r="H28" s="556">
        <f t="shared" si="5"/>
        <v>1184</v>
      </c>
      <c r="I28" s="556">
        <f t="shared" si="5"/>
        <v>0</v>
      </c>
      <c r="J28" s="556">
        <f t="shared" si="5"/>
        <v>1184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84681.85</v>
      </c>
      <c r="G32" s="548">
        <v>82151</v>
      </c>
      <c r="H32" s="548">
        <v>92074</v>
      </c>
      <c r="I32" s="548"/>
      <c r="J32" s="548">
        <f t="shared" si="0"/>
        <v>92074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84681.85</v>
      </c>
      <c r="G34" s="556">
        <f t="shared" ref="G34:J34" si="6">SUM(G29:G33)</f>
        <v>82151</v>
      </c>
      <c r="H34" s="556">
        <f t="shared" si="6"/>
        <v>92074</v>
      </c>
      <c r="I34" s="556">
        <f t="shared" si="6"/>
        <v>0</v>
      </c>
      <c r="J34" s="556">
        <f t="shared" si="6"/>
        <v>92074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2411.1</v>
      </c>
      <c r="G39" s="548">
        <v>2110</v>
      </c>
      <c r="H39" s="548">
        <v>2232</v>
      </c>
      <c r="I39" s="548"/>
      <c r="J39" s="548">
        <f t="shared" si="0"/>
        <v>2232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2411.1</v>
      </c>
      <c r="G41" s="556">
        <f t="shared" ref="G41:J41" si="7">SUM(G35:G40)</f>
        <v>2110</v>
      </c>
      <c r="H41" s="556">
        <f t="shared" si="7"/>
        <v>2232</v>
      </c>
      <c r="I41" s="556">
        <f t="shared" si="7"/>
        <v>0</v>
      </c>
      <c r="J41" s="556">
        <f t="shared" si="7"/>
        <v>2232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346303.54000000004</v>
      </c>
      <c r="G42" s="551">
        <f t="shared" ref="G42:J42" si="8">+G41+G34+G28+G22+G20</f>
        <v>344974</v>
      </c>
      <c r="H42" s="551">
        <f t="shared" si="8"/>
        <v>374501</v>
      </c>
      <c r="I42" s="551">
        <f t="shared" si="8"/>
        <v>0</v>
      </c>
      <c r="J42" s="551">
        <f t="shared" si="8"/>
        <v>374501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921.65</v>
      </c>
      <c r="G44" s="548">
        <v>200</v>
      </c>
      <c r="H44" s="548">
        <v>200</v>
      </c>
      <c r="I44" s="548"/>
      <c r="J44" s="548">
        <f t="shared" si="0"/>
        <v>200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26</v>
      </c>
      <c r="G45" s="548">
        <v>64</v>
      </c>
      <c r="H45" s="548">
        <v>64</v>
      </c>
      <c r="I45" s="548"/>
      <c r="J45" s="548">
        <f t="shared" si="0"/>
        <v>64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142.5</v>
      </c>
      <c r="G46" s="548">
        <v>287</v>
      </c>
      <c r="H46" s="548">
        <v>287</v>
      </c>
      <c r="I46" s="548"/>
      <c r="J46" s="548">
        <f t="shared" si="0"/>
        <v>287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278.18</v>
      </c>
      <c r="G47" s="548">
        <v>430</v>
      </c>
      <c r="H47" s="548">
        <v>430</v>
      </c>
      <c r="I47" s="548"/>
      <c r="J47" s="548">
        <f t="shared" si="0"/>
        <v>430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4.9000000000000004</v>
      </c>
      <c r="G48" s="548">
        <v>19</v>
      </c>
      <c r="H48" s="548">
        <v>19</v>
      </c>
      <c r="I48" s="548"/>
      <c r="J48" s="548">
        <f t="shared" si="0"/>
        <v>19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96</v>
      </c>
      <c r="H50" s="548">
        <v>96</v>
      </c>
      <c r="I50" s="548"/>
      <c r="J50" s="548">
        <f t="shared" si="0"/>
        <v>96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23.4</v>
      </c>
      <c r="G51" s="548">
        <v>100</v>
      </c>
      <c r="H51" s="548">
        <v>100</v>
      </c>
      <c r="I51" s="548"/>
      <c r="J51" s="548">
        <f t="shared" si="0"/>
        <v>100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327.45</v>
      </c>
      <c r="G52" s="548">
        <v>264</v>
      </c>
      <c r="H52" s="548">
        <v>264</v>
      </c>
      <c r="I52" s="548"/>
      <c r="J52" s="548">
        <f t="shared" si="0"/>
        <v>264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1724.0800000000004</v>
      </c>
      <c r="G53" s="556">
        <f t="shared" ref="G53:J53" si="9">SUM(G44:G52)</f>
        <v>1460</v>
      </c>
      <c r="H53" s="556">
        <f t="shared" si="9"/>
        <v>1460</v>
      </c>
      <c r="I53" s="556">
        <f t="shared" si="9"/>
        <v>0</v>
      </c>
      <c r="J53" s="556">
        <f t="shared" si="9"/>
        <v>1460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828.96</v>
      </c>
      <c r="G57" s="548">
        <v>192</v>
      </c>
      <c r="H57" s="548">
        <v>192</v>
      </c>
      <c r="I57" s="548"/>
      <c r="J57" s="548">
        <f t="shared" si="0"/>
        <v>192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37.1</v>
      </c>
      <c r="G58" s="548">
        <v>370</v>
      </c>
      <c r="H58" s="548">
        <v>370</v>
      </c>
      <c r="I58" s="548"/>
      <c r="J58" s="548">
        <f t="shared" si="0"/>
        <v>370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866.06000000000006</v>
      </c>
      <c r="G59" s="556">
        <f t="shared" ref="G59:J59" si="11">SUM(G57:G58)</f>
        <v>562</v>
      </c>
      <c r="H59" s="556">
        <f t="shared" si="11"/>
        <v>562</v>
      </c>
      <c r="I59" s="556">
        <f t="shared" si="11"/>
        <v>0</v>
      </c>
      <c r="J59" s="556">
        <f t="shared" si="11"/>
        <v>562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1544</v>
      </c>
      <c r="H61" s="548">
        <v>1544</v>
      </c>
      <c r="I61" s="548"/>
      <c r="J61" s="548">
        <f t="shared" si="0"/>
        <v>1544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14407.87</v>
      </c>
      <c r="G62" s="548">
        <v>19367</v>
      </c>
      <c r="H62" s="548">
        <v>19367</v>
      </c>
      <c r="I62" s="548"/>
      <c r="J62" s="548">
        <f t="shared" si="0"/>
        <v>19367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4040.25</v>
      </c>
      <c r="G63" s="548">
        <v>3900</v>
      </c>
      <c r="H63" s="548">
        <v>3900</v>
      </c>
      <c r="I63" s="548"/>
      <c r="J63" s="548">
        <f t="shared" si="0"/>
        <v>3900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1829.08</v>
      </c>
      <c r="G64" s="548">
        <v>2123</v>
      </c>
      <c r="H64" s="548">
        <v>2123</v>
      </c>
      <c r="I64" s="548"/>
      <c r="J64" s="548">
        <f t="shared" si="0"/>
        <v>2123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4587.32</v>
      </c>
      <c r="G65" s="548">
        <v>5004</v>
      </c>
      <c r="H65" s="548">
        <v>5004</v>
      </c>
      <c r="I65" s="548"/>
      <c r="J65" s="548">
        <f t="shared" si="0"/>
        <v>5004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2240.8399999999997</v>
      </c>
      <c r="G66" s="548">
        <v>2316</v>
      </c>
      <c r="H66" s="548">
        <v>2316</v>
      </c>
      <c r="I66" s="548"/>
      <c r="J66" s="548">
        <f t="shared" si="0"/>
        <v>2316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4214.47</v>
      </c>
      <c r="G67" s="548">
        <v>1421</v>
      </c>
      <c r="H67" s="548">
        <v>1421</v>
      </c>
      <c r="I67" s="548"/>
      <c r="J67" s="548">
        <f t="shared" ref="J67:J129" si="12">+H67+I67</f>
        <v>1421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5390</v>
      </c>
      <c r="G69" s="548">
        <v>5880</v>
      </c>
      <c r="H69" s="548">
        <v>5880</v>
      </c>
      <c r="I69" s="548"/>
      <c r="J69" s="548">
        <f t="shared" si="12"/>
        <v>5880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460.8</v>
      </c>
      <c r="G70" s="548">
        <v>467</v>
      </c>
      <c r="H70" s="548">
        <v>467</v>
      </c>
      <c r="I70" s="548"/>
      <c r="J70" s="548">
        <f t="shared" si="12"/>
        <v>467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37170.630000000005</v>
      </c>
      <c r="G71" s="556">
        <f>SUM(G60:G70)</f>
        <v>42022</v>
      </c>
      <c r="H71" s="556">
        <f>SUM(H60:H70)</f>
        <v>42022</v>
      </c>
      <c r="I71" s="556">
        <f>SUM(I60:I70)</f>
        <v>0</v>
      </c>
      <c r="J71" s="556">
        <f>SUM(J60:J70)</f>
        <v>42022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498.40000000000003</v>
      </c>
      <c r="G83" s="548">
        <v>555</v>
      </c>
      <c r="H83" s="548">
        <v>555</v>
      </c>
      <c r="I83" s="548"/>
      <c r="J83" s="548">
        <f t="shared" si="12"/>
        <v>555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498.40000000000003</v>
      </c>
      <c r="G85" s="556">
        <v>555</v>
      </c>
      <c r="H85" s="556">
        <v>555</v>
      </c>
      <c r="I85" s="556"/>
      <c r="J85" s="556">
        <f t="shared" si="12"/>
        <v>555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22</v>
      </c>
      <c r="H88" s="548">
        <v>22</v>
      </c>
      <c r="I88" s="548"/>
      <c r="J88" s="548">
        <f t="shared" si="12"/>
        <v>22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471.08000000000004</v>
      </c>
      <c r="G89" s="548">
        <v>721</v>
      </c>
      <c r="H89" s="548">
        <v>721</v>
      </c>
      <c r="I89" s="548"/>
      <c r="J89" s="548">
        <f t="shared" si="12"/>
        <v>721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16.399999999999999</v>
      </c>
      <c r="G90" s="548">
        <v>21</v>
      </c>
      <c r="H90" s="548">
        <v>21</v>
      </c>
      <c r="I90" s="548"/>
      <c r="J90" s="548">
        <f t="shared" si="12"/>
        <v>21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487.48</v>
      </c>
      <c r="G92" s="556">
        <f t="shared" ref="G92:J92" si="14">SUM(G86:G91)</f>
        <v>764</v>
      </c>
      <c r="H92" s="556">
        <f t="shared" si="14"/>
        <v>764</v>
      </c>
      <c r="I92" s="556">
        <f t="shared" si="14"/>
        <v>0</v>
      </c>
      <c r="J92" s="556">
        <f t="shared" si="14"/>
        <v>764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3736.2</v>
      </c>
      <c r="G93" s="548">
        <v>1450</v>
      </c>
      <c r="H93" s="548">
        <v>1450</v>
      </c>
      <c r="I93" s="548"/>
      <c r="J93" s="548">
        <f t="shared" si="12"/>
        <v>1450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499.34999999999997</v>
      </c>
      <c r="G95" s="548">
        <v>1274</v>
      </c>
      <c r="H95" s="548">
        <v>1274</v>
      </c>
      <c r="I95" s="548"/>
      <c r="J95" s="548">
        <f t="shared" si="12"/>
        <v>1274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4235.55</v>
      </c>
      <c r="G100" s="556">
        <f t="shared" ref="G100:J100" si="15">SUM(G93:G99)</f>
        <v>2724</v>
      </c>
      <c r="H100" s="556">
        <f t="shared" si="15"/>
        <v>2724</v>
      </c>
      <c r="I100" s="556">
        <f t="shared" si="15"/>
        <v>0</v>
      </c>
      <c r="J100" s="556">
        <f t="shared" si="15"/>
        <v>2724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36386.55000000001</v>
      </c>
      <c r="G102" s="556">
        <v>39658</v>
      </c>
      <c r="H102" s="556">
        <v>39658</v>
      </c>
      <c r="I102" s="556"/>
      <c r="J102" s="556">
        <f t="shared" si="12"/>
        <v>39658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260.82</v>
      </c>
      <c r="G103" s="548">
        <v>265</v>
      </c>
      <c r="H103" s="548">
        <v>265</v>
      </c>
      <c r="I103" s="548"/>
      <c r="J103" s="548">
        <f t="shared" si="12"/>
        <v>265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175.6</v>
      </c>
      <c r="G104" s="548">
        <v>176</v>
      </c>
      <c r="H104" s="548">
        <v>176</v>
      </c>
      <c r="I104" s="548"/>
      <c r="J104" s="548">
        <f t="shared" si="12"/>
        <v>176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612.44000000000005</v>
      </c>
      <c r="G106" s="548">
        <v>1005</v>
      </c>
      <c r="H106" s="548">
        <v>1005</v>
      </c>
      <c r="I106" s="548"/>
      <c r="J106" s="548">
        <f t="shared" si="12"/>
        <v>1005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1048.8600000000001</v>
      </c>
      <c r="G108" s="556">
        <f t="shared" ref="G108:J108" si="16">SUM(G103:G107)</f>
        <v>1446</v>
      </c>
      <c r="H108" s="556">
        <f t="shared" si="16"/>
        <v>1446</v>
      </c>
      <c r="I108" s="556">
        <f t="shared" si="16"/>
        <v>0</v>
      </c>
      <c r="J108" s="556">
        <f t="shared" si="16"/>
        <v>1446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4452.7000000000007</v>
      </c>
      <c r="G115" s="548">
        <v>4351</v>
      </c>
      <c r="H115" s="548">
        <v>4351</v>
      </c>
      <c r="I115" s="548"/>
      <c r="J115" s="548">
        <f t="shared" si="12"/>
        <v>4351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4452.7000000000007</v>
      </c>
      <c r="G119" s="556">
        <f t="shared" ref="G119:J119" si="17">SUM(G110:G118)</f>
        <v>4351</v>
      </c>
      <c r="H119" s="556">
        <f t="shared" si="17"/>
        <v>4351</v>
      </c>
      <c r="I119" s="556">
        <f t="shared" si="17"/>
        <v>0</v>
      </c>
      <c r="J119" s="556">
        <f t="shared" si="17"/>
        <v>4351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0</v>
      </c>
      <c r="G120" s="548">
        <v>0</v>
      </c>
      <c r="H120" s="548">
        <v>0</v>
      </c>
      <c r="I120" s="548"/>
      <c r="J120" s="548">
        <f t="shared" si="12"/>
        <v>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0</v>
      </c>
      <c r="G122" s="556">
        <f t="shared" ref="G122:J122" si="18">SUM(G120:G121)</f>
        <v>0</v>
      </c>
      <c r="H122" s="556">
        <f t="shared" si="18"/>
        <v>0</v>
      </c>
      <c r="I122" s="556">
        <f t="shared" si="18"/>
        <v>0</v>
      </c>
      <c r="J122" s="556">
        <f t="shared" si="18"/>
        <v>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86870.310000000027</v>
      </c>
      <c r="G126" s="551">
        <f>+G125+G124+G123+G122+G119+G109+G108+G102+G101+G100+G92+G85+G78+G71+G60+G59+G56+G53</f>
        <v>93542</v>
      </c>
      <c r="H126" s="551">
        <f>+H125+H124+H123+H122+H119+H109+H108+H102+H101+H100+H92+H85+H78+H71+H60+H59+H56+H53</f>
        <v>93542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93542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439725.64000000007</v>
      </c>
      <c r="G127" s="551">
        <f>+G126+G42+G9+G6</f>
        <v>443114</v>
      </c>
      <c r="H127" s="551">
        <f>+H126+H42+H9+H6</f>
        <v>472641</v>
      </c>
      <c r="I127" s="551">
        <f>+I126+I42+I9+I6</f>
        <v>0</v>
      </c>
      <c r="J127" s="551">
        <f>+J126+J42+J9+J6</f>
        <v>472641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56402.789999999994</v>
      </c>
      <c r="G136" s="548">
        <v>72686</v>
      </c>
      <c r="H136" s="548">
        <v>72686</v>
      </c>
      <c r="I136" s="548"/>
      <c r="J136" s="548">
        <f t="shared" si="20"/>
        <v>72686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33062.010000000017</v>
      </c>
      <c r="G137" s="548">
        <v>32150</v>
      </c>
      <c r="H137" s="548">
        <v>32150</v>
      </c>
      <c r="I137" s="548"/>
      <c r="J137" s="548">
        <f t="shared" si="20"/>
        <v>32150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1189</v>
      </c>
      <c r="G138" s="548">
        <v>1185</v>
      </c>
      <c r="H138" s="548">
        <v>1243</v>
      </c>
      <c r="I138" s="548"/>
      <c r="J138" s="548">
        <f t="shared" si="20"/>
        <v>1243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16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90669.800000000017</v>
      </c>
      <c r="G160" s="556">
        <f t="shared" ref="G160:J160" si="22">SUM(G136:G159)</f>
        <v>106021</v>
      </c>
      <c r="H160" s="556">
        <f t="shared" si="22"/>
        <v>106079</v>
      </c>
      <c r="I160" s="556">
        <f t="shared" si="22"/>
        <v>0</v>
      </c>
      <c r="J160" s="556">
        <f t="shared" si="22"/>
        <v>106079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143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267.95999999999998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410.96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91080.760000000024</v>
      </c>
      <c r="G185" s="551">
        <f t="shared" ref="G185:J185" si="25">+G183+G179+G160</f>
        <v>106021</v>
      </c>
      <c r="H185" s="551">
        <f t="shared" si="25"/>
        <v>106079</v>
      </c>
      <c r="I185" s="551">
        <f t="shared" si="25"/>
        <v>0</v>
      </c>
      <c r="J185" s="551">
        <f t="shared" si="25"/>
        <v>106079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651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5071.46</v>
      </c>
      <c r="G3" s="548">
        <v>3800</v>
      </c>
      <c r="H3" s="548">
        <v>3800</v>
      </c>
      <c r="I3" s="548"/>
      <c r="J3" s="548">
        <f>+H3+I3</f>
        <v>3800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2356.3200000000006</v>
      </c>
      <c r="G4" s="548">
        <v>2405</v>
      </c>
      <c r="H4" s="548">
        <v>2405</v>
      </c>
      <c r="I4" s="548"/>
      <c r="J4" s="548">
        <f t="shared" ref="J4:J66" si="0">+H4+I4</f>
        <v>2405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7427.7800000000007</v>
      </c>
      <c r="G6" s="551">
        <f t="shared" ref="G6:J6" si="1">SUM(G3:G5)</f>
        <v>6205</v>
      </c>
      <c r="H6" s="551">
        <f t="shared" si="1"/>
        <v>6205</v>
      </c>
      <c r="I6" s="551">
        <f t="shared" si="1"/>
        <v>0</v>
      </c>
      <c r="J6" s="551">
        <f t="shared" si="1"/>
        <v>6205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40</v>
      </c>
      <c r="G8" s="548">
        <v>40</v>
      </c>
      <c r="H8" s="548">
        <v>40</v>
      </c>
      <c r="I8" s="548"/>
      <c r="J8" s="548">
        <f t="shared" si="0"/>
        <v>40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40</v>
      </c>
      <c r="G9" s="551">
        <f t="shared" ref="G9:J9" si="2">SUM(G8)</f>
        <v>40</v>
      </c>
      <c r="H9" s="551">
        <f t="shared" si="2"/>
        <v>40</v>
      </c>
      <c r="I9" s="551">
        <f t="shared" si="2"/>
        <v>0</v>
      </c>
      <c r="J9" s="551">
        <f t="shared" si="2"/>
        <v>40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357163.5</v>
      </c>
      <c r="G14" s="548">
        <v>366415</v>
      </c>
      <c r="H14" s="548">
        <v>392606</v>
      </c>
      <c r="I14" s="548"/>
      <c r="J14" s="548">
        <f t="shared" si="0"/>
        <v>392606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86.76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400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357650.26</v>
      </c>
      <c r="G20" s="556">
        <f t="shared" ref="G20:J20" si="3">SUM(G11:G19)</f>
        <v>366415</v>
      </c>
      <c r="H20" s="556">
        <f t="shared" si="3"/>
        <v>392606</v>
      </c>
      <c r="I20" s="556">
        <f t="shared" si="3"/>
        <v>0</v>
      </c>
      <c r="J20" s="556">
        <f t="shared" si="3"/>
        <v>392606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1304.9700000000003</v>
      </c>
      <c r="G23" s="548">
        <v>739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545.08999999999992</v>
      </c>
      <c r="G26" s="548">
        <v>351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346.86</v>
      </c>
      <c r="G27" s="548">
        <v>213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2196.92</v>
      </c>
      <c r="G28" s="556">
        <f t="shared" ref="G28:J28" si="5">SUM(G23:G27)</f>
        <v>1303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118022.5</v>
      </c>
      <c r="G32" s="548">
        <v>117520</v>
      </c>
      <c r="H32" s="548">
        <v>129560</v>
      </c>
      <c r="I32" s="548"/>
      <c r="J32" s="548">
        <f t="shared" si="0"/>
        <v>129560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118022.5</v>
      </c>
      <c r="G34" s="556">
        <f t="shared" ref="G34:J34" si="6">SUM(G29:G33)</f>
        <v>117520</v>
      </c>
      <c r="H34" s="556">
        <f t="shared" si="6"/>
        <v>129560</v>
      </c>
      <c r="I34" s="556">
        <f t="shared" si="6"/>
        <v>0</v>
      </c>
      <c r="J34" s="556">
        <f t="shared" si="6"/>
        <v>129560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3458.74</v>
      </c>
      <c r="G39" s="548">
        <v>2937</v>
      </c>
      <c r="H39" s="548">
        <v>3141</v>
      </c>
      <c r="I39" s="548"/>
      <c r="J39" s="548">
        <f t="shared" si="0"/>
        <v>3141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3458.74</v>
      </c>
      <c r="G41" s="556">
        <f t="shared" ref="G41:J41" si="7">SUM(G35:G40)</f>
        <v>2937</v>
      </c>
      <c r="H41" s="556">
        <f t="shared" si="7"/>
        <v>3141</v>
      </c>
      <c r="I41" s="556">
        <f t="shared" si="7"/>
        <v>0</v>
      </c>
      <c r="J41" s="556">
        <f t="shared" si="7"/>
        <v>3141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481328.42000000004</v>
      </c>
      <c r="G42" s="551">
        <f t="shared" ref="G42:J42" si="8">+G41+G34+G28+G22+G20</f>
        <v>488175</v>
      </c>
      <c r="H42" s="551">
        <f t="shared" si="8"/>
        <v>525307</v>
      </c>
      <c r="I42" s="551">
        <f t="shared" si="8"/>
        <v>0</v>
      </c>
      <c r="J42" s="551">
        <f t="shared" si="8"/>
        <v>525307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109.53999999999999</v>
      </c>
      <c r="G44" s="548">
        <v>100</v>
      </c>
      <c r="H44" s="548">
        <v>100</v>
      </c>
      <c r="I44" s="548"/>
      <c r="J44" s="548">
        <f t="shared" si="0"/>
        <v>100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138.19999999999999</v>
      </c>
      <c r="G45" s="548">
        <v>62</v>
      </c>
      <c r="H45" s="548">
        <v>62</v>
      </c>
      <c r="I45" s="548"/>
      <c r="J45" s="548">
        <f t="shared" si="0"/>
        <v>62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0</v>
      </c>
      <c r="G46" s="548">
        <v>0</v>
      </c>
      <c r="H46" s="548">
        <v>0</v>
      </c>
      <c r="I46" s="548"/>
      <c r="J46" s="548">
        <f t="shared" si="0"/>
        <v>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404.48999999999995</v>
      </c>
      <c r="G47" s="548">
        <v>383</v>
      </c>
      <c r="H47" s="548">
        <v>383</v>
      </c>
      <c r="I47" s="548"/>
      <c r="J47" s="548">
        <f t="shared" si="0"/>
        <v>383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16.22</v>
      </c>
      <c r="G48" s="548">
        <v>31</v>
      </c>
      <c r="H48" s="548">
        <v>31</v>
      </c>
      <c r="I48" s="548"/>
      <c r="J48" s="548">
        <f t="shared" si="0"/>
        <v>31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22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19.48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22.03</v>
      </c>
      <c r="G51" s="548">
        <v>62</v>
      </c>
      <c r="H51" s="548">
        <v>62</v>
      </c>
      <c r="I51" s="548"/>
      <c r="J51" s="548">
        <f t="shared" si="0"/>
        <v>62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65.650000000000006</v>
      </c>
      <c r="G52" s="548">
        <v>167</v>
      </c>
      <c r="H52" s="548">
        <v>167</v>
      </c>
      <c r="I52" s="548"/>
      <c r="J52" s="548">
        <f t="shared" si="0"/>
        <v>167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797.6099999999999</v>
      </c>
      <c r="G53" s="556">
        <f t="shared" ref="G53:J53" si="9">SUM(G44:G52)</f>
        <v>805</v>
      </c>
      <c r="H53" s="556">
        <f t="shared" si="9"/>
        <v>805</v>
      </c>
      <c r="I53" s="556">
        <f t="shared" si="9"/>
        <v>0</v>
      </c>
      <c r="J53" s="556">
        <f t="shared" si="9"/>
        <v>805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1362.48</v>
      </c>
      <c r="G57" s="548">
        <v>1000</v>
      </c>
      <c r="H57" s="548">
        <v>1000</v>
      </c>
      <c r="I57" s="548"/>
      <c r="J57" s="548">
        <f t="shared" si="0"/>
        <v>1000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959.77999999999986</v>
      </c>
      <c r="G58" s="548">
        <v>665</v>
      </c>
      <c r="H58" s="548">
        <v>665</v>
      </c>
      <c r="I58" s="548"/>
      <c r="J58" s="548">
        <f t="shared" si="0"/>
        <v>665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2322.2599999999998</v>
      </c>
      <c r="G59" s="556">
        <f t="shared" ref="G59:J59" si="11">SUM(G57:G58)</f>
        <v>1665</v>
      </c>
      <c r="H59" s="556">
        <f t="shared" si="11"/>
        <v>1665</v>
      </c>
      <c r="I59" s="556">
        <f t="shared" si="11"/>
        <v>0</v>
      </c>
      <c r="J59" s="556">
        <f t="shared" si="11"/>
        <v>1665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1037</v>
      </c>
      <c r="H61" s="548">
        <v>1037</v>
      </c>
      <c r="I61" s="548"/>
      <c r="J61" s="548">
        <f t="shared" si="0"/>
        <v>1037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22980.690000000002</v>
      </c>
      <c r="G62" s="548">
        <v>24285</v>
      </c>
      <c r="H62" s="548">
        <v>24285</v>
      </c>
      <c r="I62" s="548"/>
      <c r="J62" s="548">
        <f t="shared" si="0"/>
        <v>24285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8482.1999999999989</v>
      </c>
      <c r="G63" s="548">
        <v>8568</v>
      </c>
      <c r="H63" s="548">
        <v>8568</v>
      </c>
      <c r="I63" s="548"/>
      <c r="J63" s="548">
        <f t="shared" si="0"/>
        <v>8568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4173.8300000000008</v>
      </c>
      <c r="G64" s="548">
        <v>3473</v>
      </c>
      <c r="H64" s="548">
        <v>3473</v>
      </c>
      <c r="I64" s="548"/>
      <c r="J64" s="548">
        <f t="shared" si="0"/>
        <v>3473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6047.4999999999991</v>
      </c>
      <c r="G65" s="548">
        <v>4692</v>
      </c>
      <c r="H65" s="548">
        <v>4692</v>
      </c>
      <c r="I65" s="548"/>
      <c r="J65" s="548">
        <f t="shared" si="0"/>
        <v>4692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1987.4400000000003</v>
      </c>
      <c r="G66" s="548">
        <v>2200</v>
      </c>
      <c r="H66" s="548">
        <v>2200</v>
      </c>
      <c r="I66" s="548"/>
      <c r="J66" s="548">
        <f t="shared" si="0"/>
        <v>2200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867.96</v>
      </c>
      <c r="G67" s="548">
        <v>1000</v>
      </c>
      <c r="H67" s="548">
        <v>1000</v>
      </c>
      <c r="I67" s="548"/>
      <c r="J67" s="548">
        <f t="shared" ref="J67:J129" si="12">+H67+I67</f>
        <v>1000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2804.83</v>
      </c>
      <c r="G70" s="548">
        <v>1989</v>
      </c>
      <c r="H70" s="548">
        <v>1989</v>
      </c>
      <c r="I70" s="548"/>
      <c r="J70" s="548">
        <f t="shared" si="12"/>
        <v>1989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47344.450000000004</v>
      </c>
      <c r="G71" s="556">
        <f>SUM(G60:G70)</f>
        <v>47244</v>
      </c>
      <c r="H71" s="556">
        <f>SUM(H60:H70)</f>
        <v>47244</v>
      </c>
      <c r="I71" s="556">
        <f>SUM(I60:I70)</f>
        <v>0</v>
      </c>
      <c r="J71" s="556">
        <f>SUM(J60:J70)</f>
        <v>47244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667.9</v>
      </c>
      <c r="G83" s="548">
        <v>647</v>
      </c>
      <c r="H83" s="548">
        <v>647</v>
      </c>
      <c r="I83" s="548"/>
      <c r="J83" s="548">
        <f t="shared" si="12"/>
        <v>647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667.9</v>
      </c>
      <c r="G85" s="556">
        <v>647</v>
      </c>
      <c r="H85" s="556">
        <v>647</v>
      </c>
      <c r="I85" s="556"/>
      <c r="J85" s="556">
        <f t="shared" si="12"/>
        <v>647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8.94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475.6</v>
      </c>
      <c r="G89" s="548">
        <v>628</v>
      </c>
      <c r="H89" s="548">
        <v>628</v>
      </c>
      <c r="I89" s="548"/>
      <c r="J89" s="548">
        <f t="shared" si="12"/>
        <v>628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2325</v>
      </c>
      <c r="G90" s="548">
        <v>186</v>
      </c>
      <c r="H90" s="548">
        <v>186</v>
      </c>
      <c r="I90" s="548"/>
      <c r="J90" s="548">
        <f t="shared" si="12"/>
        <v>186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49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2858.54</v>
      </c>
      <c r="G92" s="556">
        <f t="shared" ref="G92:J92" si="14">SUM(G86:G91)</f>
        <v>814</v>
      </c>
      <c r="H92" s="556">
        <f t="shared" si="14"/>
        <v>814</v>
      </c>
      <c r="I92" s="556">
        <f t="shared" si="14"/>
        <v>0</v>
      </c>
      <c r="J92" s="556">
        <f t="shared" si="14"/>
        <v>814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1250.67</v>
      </c>
      <c r="G93" s="548">
        <v>549</v>
      </c>
      <c r="H93" s="548">
        <v>549</v>
      </c>
      <c r="I93" s="548"/>
      <c r="J93" s="548">
        <f t="shared" si="12"/>
        <v>549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381.3</v>
      </c>
      <c r="G94" s="548">
        <v>2000</v>
      </c>
      <c r="H94" s="548">
        <v>2000</v>
      </c>
      <c r="I94" s="548"/>
      <c r="J94" s="548">
        <f t="shared" si="12"/>
        <v>2000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388.97999999999996</v>
      </c>
      <c r="G95" s="548">
        <v>617</v>
      </c>
      <c r="H95" s="548">
        <v>617</v>
      </c>
      <c r="I95" s="548"/>
      <c r="J95" s="548">
        <f t="shared" si="12"/>
        <v>617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2553.6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480.43999999999994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5054.99</v>
      </c>
      <c r="G100" s="556">
        <f t="shared" ref="G100:J100" si="15">SUM(G93:G99)</f>
        <v>3166</v>
      </c>
      <c r="H100" s="556">
        <f t="shared" si="15"/>
        <v>3166</v>
      </c>
      <c r="I100" s="556">
        <f t="shared" si="15"/>
        <v>0</v>
      </c>
      <c r="J100" s="556">
        <f t="shared" si="15"/>
        <v>3166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42662.810000000034</v>
      </c>
      <c r="G102" s="556">
        <v>44890</v>
      </c>
      <c r="H102" s="556">
        <v>44890</v>
      </c>
      <c r="I102" s="556"/>
      <c r="J102" s="556">
        <f t="shared" si="12"/>
        <v>44890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661.57999999999993</v>
      </c>
      <c r="G103" s="548">
        <v>1462</v>
      </c>
      <c r="H103" s="548">
        <v>1462</v>
      </c>
      <c r="I103" s="548"/>
      <c r="J103" s="548">
        <f t="shared" si="12"/>
        <v>1462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85.15</v>
      </c>
      <c r="G104" s="548">
        <v>62</v>
      </c>
      <c r="H104" s="548">
        <v>62</v>
      </c>
      <c r="I104" s="548"/>
      <c r="J104" s="548">
        <f t="shared" si="12"/>
        <v>62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197.44000000000003</v>
      </c>
      <c r="G106" s="548">
        <v>698</v>
      </c>
      <c r="H106" s="548">
        <v>698</v>
      </c>
      <c r="I106" s="548"/>
      <c r="J106" s="548">
        <f t="shared" si="12"/>
        <v>698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944.17</v>
      </c>
      <c r="G108" s="556">
        <f t="shared" ref="G108:J108" si="16">SUM(G103:G107)</f>
        <v>2222</v>
      </c>
      <c r="H108" s="556">
        <f t="shared" si="16"/>
        <v>2222</v>
      </c>
      <c r="I108" s="556">
        <f t="shared" si="16"/>
        <v>0</v>
      </c>
      <c r="J108" s="556">
        <f t="shared" si="16"/>
        <v>2222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5461.4800000000005</v>
      </c>
      <c r="G115" s="548">
        <v>5504</v>
      </c>
      <c r="H115" s="548">
        <v>5504</v>
      </c>
      <c r="I115" s="548"/>
      <c r="J115" s="548">
        <f t="shared" si="12"/>
        <v>5504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5461.4800000000005</v>
      </c>
      <c r="G119" s="556">
        <f t="shared" ref="G119:J119" si="17">SUM(G110:G118)</f>
        <v>5504</v>
      </c>
      <c r="H119" s="556">
        <f t="shared" si="17"/>
        <v>5504</v>
      </c>
      <c r="I119" s="556">
        <f t="shared" si="17"/>
        <v>0</v>
      </c>
      <c r="J119" s="556">
        <f t="shared" si="17"/>
        <v>5504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59</v>
      </c>
      <c r="G120" s="548">
        <v>113</v>
      </c>
      <c r="H120" s="548">
        <v>113</v>
      </c>
      <c r="I120" s="548"/>
      <c r="J120" s="548">
        <f t="shared" si="12"/>
        <v>113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59</v>
      </c>
      <c r="G122" s="556">
        <f t="shared" ref="G122:J122" si="18">SUM(G120:G121)</f>
        <v>113</v>
      </c>
      <c r="H122" s="556">
        <f t="shared" si="18"/>
        <v>113</v>
      </c>
      <c r="I122" s="556">
        <f t="shared" si="18"/>
        <v>0</v>
      </c>
      <c r="J122" s="556">
        <f t="shared" si="18"/>
        <v>113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108173.21000000004</v>
      </c>
      <c r="G126" s="551">
        <f>+G125+G124+G123+G122+G119+G109+G108+G102+G101+G100+G92+G85+G78+G71+G60+G59+G56+G53</f>
        <v>107070</v>
      </c>
      <c r="H126" s="551">
        <f>+H125+H124+H123+H122+H119+H109+H108+H102+H101+H100+H92+H85+H78+H71+H60+H59+H56+H53</f>
        <v>107070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107070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596969.41000000015</v>
      </c>
      <c r="G127" s="551">
        <f>+G126+G42+G9+G6</f>
        <v>601490</v>
      </c>
      <c r="H127" s="551">
        <f>+H126+H42+H9+H6</f>
        <v>638622</v>
      </c>
      <c r="I127" s="551">
        <f>+I126+I42+I9+I6</f>
        <v>0</v>
      </c>
      <c r="J127" s="551">
        <f>+J126+J42+J9+J6</f>
        <v>638622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67631.710000000021</v>
      </c>
      <c r="G136" s="548">
        <v>86784</v>
      </c>
      <c r="H136" s="548">
        <v>86784</v>
      </c>
      <c r="I136" s="548"/>
      <c r="J136" s="548">
        <f t="shared" si="20"/>
        <v>86784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39811.160000000011</v>
      </c>
      <c r="G137" s="548">
        <v>42179</v>
      </c>
      <c r="H137" s="548">
        <v>42179</v>
      </c>
      <c r="I137" s="548"/>
      <c r="J137" s="548">
        <f t="shared" si="20"/>
        <v>42179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2250.6999999999998</v>
      </c>
      <c r="G138" s="548">
        <v>1483</v>
      </c>
      <c r="H138" s="548">
        <v>1557</v>
      </c>
      <c r="I138" s="548"/>
      <c r="J138" s="548">
        <f t="shared" si="20"/>
        <v>1557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109693.57000000002</v>
      </c>
      <c r="G160" s="556">
        <f t="shared" ref="G160:J160" si="22">SUM(G136:G159)</f>
        <v>130446</v>
      </c>
      <c r="H160" s="556">
        <f t="shared" si="22"/>
        <v>130520</v>
      </c>
      <c r="I160" s="556">
        <f t="shared" si="22"/>
        <v>0</v>
      </c>
      <c r="J160" s="556">
        <f t="shared" si="22"/>
        <v>130520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143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557.24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700.24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934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934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111327.81000000003</v>
      </c>
      <c r="G185" s="551">
        <f t="shared" ref="G185:J185" si="25">+G183+G179+G160</f>
        <v>130446</v>
      </c>
      <c r="H185" s="551">
        <f t="shared" si="25"/>
        <v>130520</v>
      </c>
      <c r="I185" s="551">
        <f t="shared" si="25"/>
        <v>0</v>
      </c>
      <c r="J185" s="551">
        <f t="shared" si="25"/>
        <v>130520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670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3060.6000000000004</v>
      </c>
      <c r="G3" s="548">
        <v>3220</v>
      </c>
      <c r="H3" s="548">
        <v>3220</v>
      </c>
      <c r="I3" s="548"/>
      <c r="J3" s="548">
        <f>+H3+I3</f>
        <v>3220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1668.7000000000005</v>
      </c>
      <c r="G4" s="548">
        <v>2330</v>
      </c>
      <c r="H4" s="548">
        <v>2330</v>
      </c>
      <c r="I4" s="548"/>
      <c r="J4" s="548">
        <f t="shared" ref="J4:J66" si="0">+H4+I4</f>
        <v>2330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4729.3000000000011</v>
      </c>
      <c r="G6" s="551">
        <f t="shared" ref="G6:J6" si="1">SUM(G3:G5)</f>
        <v>5550</v>
      </c>
      <c r="H6" s="551">
        <f t="shared" si="1"/>
        <v>5550</v>
      </c>
      <c r="I6" s="551">
        <f t="shared" si="1"/>
        <v>0</v>
      </c>
      <c r="J6" s="551">
        <f t="shared" si="1"/>
        <v>5550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40</v>
      </c>
      <c r="G8" s="548">
        <v>40</v>
      </c>
      <c r="H8" s="548">
        <v>40</v>
      </c>
      <c r="I8" s="548"/>
      <c r="J8" s="548">
        <f t="shared" si="0"/>
        <v>40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40</v>
      </c>
      <c r="G9" s="551">
        <f t="shared" ref="G9:J9" si="2">SUM(G8)</f>
        <v>40</v>
      </c>
      <c r="H9" s="551">
        <f t="shared" si="2"/>
        <v>40</v>
      </c>
      <c r="I9" s="551">
        <f t="shared" si="2"/>
        <v>0</v>
      </c>
      <c r="J9" s="551">
        <f t="shared" si="2"/>
        <v>40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411809.05</v>
      </c>
      <c r="G14" s="548">
        <v>416015</v>
      </c>
      <c r="H14" s="548">
        <v>451666</v>
      </c>
      <c r="I14" s="548"/>
      <c r="J14" s="548">
        <f t="shared" si="0"/>
        <v>451666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411809.05</v>
      </c>
      <c r="G20" s="556">
        <f t="shared" ref="G20:J20" si="3">SUM(G11:G19)</f>
        <v>416015</v>
      </c>
      <c r="H20" s="556">
        <f t="shared" si="3"/>
        <v>451666</v>
      </c>
      <c r="I20" s="556">
        <f t="shared" si="3"/>
        <v>0</v>
      </c>
      <c r="J20" s="556">
        <f t="shared" si="3"/>
        <v>451666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800</v>
      </c>
      <c r="G21" s="559">
        <v>880</v>
      </c>
      <c r="H21" s="559">
        <v>880</v>
      </c>
      <c r="I21" s="559"/>
      <c r="J21" s="559">
        <f t="shared" si="0"/>
        <v>880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800</v>
      </c>
      <c r="G22" s="556">
        <f t="shared" ref="G22:J22" si="4">SUM(G21)</f>
        <v>880</v>
      </c>
      <c r="H22" s="556">
        <f t="shared" si="4"/>
        <v>880</v>
      </c>
      <c r="I22" s="556">
        <f t="shared" si="4"/>
        <v>0</v>
      </c>
      <c r="J22" s="556">
        <f t="shared" si="4"/>
        <v>880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692.33</v>
      </c>
      <c r="G23" s="548">
        <v>384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1.58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4.47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310.42</v>
      </c>
      <c r="G26" s="548">
        <v>159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197.55999999999997</v>
      </c>
      <c r="G27" s="548">
        <v>96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1206.3600000000001</v>
      </c>
      <c r="G28" s="556">
        <f t="shared" ref="G28:J28" si="5">SUM(G23:G27)</f>
        <v>639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135859.51999999999</v>
      </c>
      <c r="G32" s="548">
        <v>131526</v>
      </c>
      <c r="H32" s="548">
        <v>149050</v>
      </c>
      <c r="I32" s="548"/>
      <c r="J32" s="548">
        <f t="shared" si="0"/>
        <v>149050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135859.51999999999</v>
      </c>
      <c r="G34" s="556">
        <f t="shared" ref="G34:J34" si="6">SUM(G29:G33)</f>
        <v>131526</v>
      </c>
      <c r="H34" s="556">
        <f t="shared" si="6"/>
        <v>149050</v>
      </c>
      <c r="I34" s="556">
        <f t="shared" si="6"/>
        <v>0</v>
      </c>
      <c r="J34" s="556">
        <f t="shared" si="6"/>
        <v>149050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3850.51</v>
      </c>
      <c r="G39" s="548">
        <v>3399</v>
      </c>
      <c r="H39" s="548">
        <v>3613</v>
      </c>
      <c r="I39" s="548"/>
      <c r="J39" s="548">
        <f t="shared" si="0"/>
        <v>3613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3850.51</v>
      </c>
      <c r="G41" s="556">
        <f t="shared" ref="G41:J41" si="7">SUM(G35:G40)</f>
        <v>3399</v>
      </c>
      <c r="H41" s="556">
        <f t="shared" si="7"/>
        <v>3613</v>
      </c>
      <c r="I41" s="556">
        <f t="shared" si="7"/>
        <v>0</v>
      </c>
      <c r="J41" s="556">
        <f t="shared" si="7"/>
        <v>3613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553525.43999999994</v>
      </c>
      <c r="G42" s="551">
        <f t="shared" ref="G42:J42" si="8">+G41+G34+G28+G22+G20</f>
        <v>552459</v>
      </c>
      <c r="H42" s="551">
        <f t="shared" si="8"/>
        <v>605209</v>
      </c>
      <c r="I42" s="551">
        <f t="shared" si="8"/>
        <v>0</v>
      </c>
      <c r="J42" s="551">
        <f t="shared" si="8"/>
        <v>605209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354.05</v>
      </c>
      <c r="G44" s="548">
        <v>462</v>
      </c>
      <c r="H44" s="548">
        <v>462</v>
      </c>
      <c r="I44" s="548"/>
      <c r="J44" s="548">
        <f t="shared" si="0"/>
        <v>462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87.85</v>
      </c>
      <c r="G45" s="548">
        <v>96</v>
      </c>
      <c r="H45" s="548">
        <v>96</v>
      </c>
      <c r="I45" s="548"/>
      <c r="J45" s="548">
        <f t="shared" si="0"/>
        <v>96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1176.76</v>
      </c>
      <c r="G46" s="548">
        <v>576</v>
      </c>
      <c r="H46" s="548">
        <v>576</v>
      </c>
      <c r="I46" s="548"/>
      <c r="J46" s="548">
        <f t="shared" si="0"/>
        <v>576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491.22000000000008</v>
      </c>
      <c r="G47" s="548">
        <v>432</v>
      </c>
      <c r="H47" s="548">
        <v>432</v>
      </c>
      <c r="I47" s="548"/>
      <c r="J47" s="548">
        <f t="shared" si="0"/>
        <v>432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14.89</v>
      </c>
      <c r="G48" s="548">
        <v>10</v>
      </c>
      <c r="H48" s="548">
        <v>10</v>
      </c>
      <c r="I48" s="548"/>
      <c r="J48" s="548">
        <f t="shared" si="0"/>
        <v>10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30.650000000000002</v>
      </c>
      <c r="G49" s="548">
        <v>30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63.099999999999994</v>
      </c>
      <c r="G50" s="548">
        <v>329</v>
      </c>
      <c r="H50" s="548">
        <v>29</v>
      </c>
      <c r="I50" s="548"/>
      <c r="J50" s="548">
        <f t="shared" si="0"/>
        <v>29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37.629999999999995</v>
      </c>
      <c r="G51" s="548">
        <v>172</v>
      </c>
      <c r="H51" s="548">
        <v>72</v>
      </c>
      <c r="I51" s="548"/>
      <c r="J51" s="548">
        <f t="shared" si="0"/>
        <v>72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30.360000000000003</v>
      </c>
      <c r="G52" s="548">
        <v>0</v>
      </c>
      <c r="H52" s="548">
        <v>0</v>
      </c>
      <c r="I52" s="548"/>
      <c r="J52" s="548">
        <f t="shared" si="0"/>
        <v>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2286.5100000000002</v>
      </c>
      <c r="G53" s="556">
        <f t="shared" ref="G53:J53" si="9">SUM(G44:G52)</f>
        <v>2107</v>
      </c>
      <c r="H53" s="556">
        <f t="shared" si="9"/>
        <v>1677</v>
      </c>
      <c r="I53" s="556">
        <f t="shared" si="9"/>
        <v>0</v>
      </c>
      <c r="J53" s="556">
        <f t="shared" si="9"/>
        <v>1677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14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14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1060.8</v>
      </c>
      <c r="G57" s="548">
        <v>514</v>
      </c>
      <c r="H57" s="548">
        <v>450</v>
      </c>
      <c r="I57" s="548"/>
      <c r="J57" s="548">
        <f t="shared" si="0"/>
        <v>450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224.3</v>
      </c>
      <c r="G58" s="548">
        <v>407</v>
      </c>
      <c r="H58" s="548">
        <v>485</v>
      </c>
      <c r="I58" s="548"/>
      <c r="J58" s="548">
        <f t="shared" si="0"/>
        <v>485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1285.0999999999999</v>
      </c>
      <c r="G59" s="556">
        <f t="shared" ref="G59:J59" si="11">SUM(G57:G58)</f>
        <v>921</v>
      </c>
      <c r="H59" s="556">
        <f t="shared" si="11"/>
        <v>935</v>
      </c>
      <c r="I59" s="556">
        <f t="shared" si="11"/>
        <v>0</v>
      </c>
      <c r="J59" s="556">
        <f t="shared" si="11"/>
        <v>935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1303</v>
      </c>
      <c r="H61" s="548">
        <v>1303</v>
      </c>
      <c r="I61" s="548"/>
      <c r="J61" s="548">
        <f t="shared" si="0"/>
        <v>1303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46173.14</v>
      </c>
      <c r="G62" s="548">
        <v>55560</v>
      </c>
      <c r="H62" s="548">
        <v>55560</v>
      </c>
      <c r="I62" s="548"/>
      <c r="J62" s="548">
        <f t="shared" si="0"/>
        <v>55560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10399.400000000001</v>
      </c>
      <c r="G63" s="548">
        <v>9214</v>
      </c>
      <c r="H63" s="548">
        <v>9214</v>
      </c>
      <c r="I63" s="548"/>
      <c r="J63" s="548">
        <f t="shared" si="0"/>
        <v>9214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4464.28</v>
      </c>
      <c r="G64" s="548">
        <v>4819</v>
      </c>
      <c r="H64" s="548">
        <v>4819</v>
      </c>
      <c r="I64" s="548"/>
      <c r="J64" s="548">
        <f t="shared" si="0"/>
        <v>4819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6972.8900000000049</v>
      </c>
      <c r="G65" s="548">
        <v>7238</v>
      </c>
      <c r="H65" s="548">
        <v>7238</v>
      </c>
      <c r="I65" s="548"/>
      <c r="J65" s="548">
        <f t="shared" si="0"/>
        <v>7238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751.08</v>
      </c>
      <c r="G66" s="548">
        <v>724</v>
      </c>
      <c r="H66" s="548">
        <v>724</v>
      </c>
      <c r="I66" s="548"/>
      <c r="J66" s="548">
        <f t="shared" si="0"/>
        <v>724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2241.94</v>
      </c>
      <c r="G67" s="548">
        <v>5525</v>
      </c>
      <c r="H67" s="548">
        <v>5073</v>
      </c>
      <c r="I67" s="548"/>
      <c r="J67" s="548">
        <f t="shared" ref="J67:J129" si="12">+H67+I67</f>
        <v>5073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2978.4500000000003</v>
      </c>
      <c r="G70" s="548">
        <v>2782</v>
      </c>
      <c r="H70" s="548">
        <v>2782</v>
      </c>
      <c r="I70" s="548"/>
      <c r="J70" s="548">
        <f t="shared" si="12"/>
        <v>2782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73981.180000000008</v>
      </c>
      <c r="G71" s="556">
        <f>SUM(G60:G70)</f>
        <v>87165</v>
      </c>
      <c r="H71" s="556">
        <f>SUM(H60:H70)</f>
        <v>86713</v>
      </c>
      <c r="I71" s="556">
        <f>SUM(I60:I70)</f>
        <v>0</v>
      </c>
      <c r="J71" s="556">
        <f>SUM(J60:J70)</f>
        <v>86713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576.1</v>
      </c>
      <c r="G83" s="548">
        <v>576</v>
      </c>
      <c r="H83" s="548">
        <v>576</v>
      </c>
      <c r="I83" s="548"/>
      <c r="J83" s="548">
        <f t="shared" si="12"/>
        <v>576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576.1</v>
      </c>
      <c r="G85" s="556">
        <v>576</v>
      </c>
      <c r="H85" s="556">
        <v>576</v>
      </c>
      <c r="I85" s="556"/>
      <c r="J85" s="556">
        <f t="shared" si="12"/>
        <v>576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49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48.18</v>
      </c>
      <c r="G87" s="548">
        <v>96</v>
      </c>
      <c r="H87" s="548">
        <v>96</v>
      </c>
      <c r="I87" s="548"/>
      <c r="J87" s="548">
        <f t="shared" si="12"/>
        <v>96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431.05</v>
      </c>
      <c r="G89" s="548">
        <v>595</v>
      </c>
      <c r="H89" s="548">
        <v>595</v>
      </c>
      <c r="I89" s="548"/>
      <c r="J89" s="548">
        <f t="shared" si="12"/>
        <v>595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84.5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612.73</v>
      </c>
      <c r="G92" s="556">
        <f t="shared" ref="G92:J92" si="14">SUM(G86:G91)</f>
        <v>691</v>
      </c>
      <c r="H92" s="556">
        <f t="shared" si="14"/>
        <v>691</v>
      </c>
      <c r="I92" s="556">
        <f t="shared" si="14"/>
        <v>0</v>
      </c>
      <c r="J92" s="556">
        <f t="shared" si="14"/>
        <v>691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4614.4400000000005</v>
      </c>
      <c r="G93" s="548">
        <v>4416</v>
      </c>
      <c r="H93" s="548">
        <v>4846</v>
      </c>
      <c r="I93" s="548"/>
      <c r="J93" s="548">
        <f t="shared" si="12"/>
        <v>4846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1468.5600000000002</v>
      </c>
      <c r="G94" s="548">
        <v>624</v>
      </c>
      <c r="H94" s="548">
        <v>624</v>
      </c>
      <c r="I94" s="548"/>
      <c r="J94" s="548">
        <f t="shared" si="12"/>
        <v>624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1486.87</v>
      </c>
      <c r="G95" s="548">
        <v>192</v>
      </c>
      <c r="H95" s="548">
        <v>192</v>
      </c>
      <c r="I95" s="548"/>
      <c r="J95" s="548">
        <f t="shared" si="12"/>
        <v>192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2080.5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9650.3700000000008</v>
      </c>
      <c r="G100" s="556">
        <f t="shared" ref="G100:J100" si="15">SUM(G93:G99)</f>
        <v>5232</v>
      </c>
      <c r="H100" s="556">
        <f t="shared" si="15"/>
        <v>5662</v>
      </c>
      <c r="I100" s="556">
        <f t="shared" si="15"/>
        <v>0</v>
      </c>
      <c r="J100" s="556">
        <f t="shared" si="15"/>
        <v>5662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39986.120000000003</v>
      </c>
      <c r="G102" s="556">
        <v>40033</v>
      </c>
      <c r="H102" s="556">
        <v>40033</v>
      </c>
      <c r="I102" s="556"/>
      <c r="J102" s="556">
        <f t="shared" si="12"/>
        <v>40033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1741.52</v>
      </c>
      <c r="G103" s="548">
        <v>1742</v>
      </c>
      <c r="H103" s="548">
        <v>1742</v>
      </c>
      <c r="I103" s="548"/>
      <c r="J103" s="548">
        <f t="shared" si="12"/>
        <v>1742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424.85</v>
      </c>
      <c r="G104" s="548">
        <v>96</v>
      </c>
      <c r="H104" s="548">
        <v>96</v>
      </c>
      <c r="I104" s="548"/>
      <c r="J104" s="548">
        <f t="shared" si="12"/>
        <v>96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324.56000000000006</v>
      </c>
      <c r="G106" s="548">
        <v>462</v>
      </c>
      <c r="H106" s="548">
        <v>462</v>
      </c>
      <c r="I106" s="548"/>
      <c r="J106" s="548">
        <f t="shared" si="12"/>
        <v>462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2490.9299999999998</v>
      </c>
      <c r="G108" s="556">
        <f t="shared" ref="G108:J108" si="16">SUM(G103:G107)</f>
        <v>2300</v>
      </c>
      <c r="H108" s="556">
        <f t="shared" si="16"/>
        <v>2300</v>
      </c>
      <c r="I108" s="556">
        <f t="shared" si="16"/>
        <v>0</v>
      </c>
      <c r="J108" s="556">
        <f t="shared" si="16"/>
        <v>2300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6135.5399999999972</v>
      </c>
      <c r="G115" s="548">
        <v>6410</v>
      </c>
      <c r="H115" s="548">
        <v>6410</v>
      </c>
      <c r="I115" s="548"/>
      <c r="J115" s="548">
        <f t="shared" si="12"/>
        <v>6410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6135.5399999999972</v>
      </c>
      <c r="G119" s="556">
        <f t="shared" ref="G119:J119" si="17">SUM(G110:G118)</f>
        <v>6410</v>
      </c>
      <c r="H119" s="556">
        <f t="shared" si="17"/>
        <v>6410</v>
      </c>
      <c r="I119" s="556">
        <f t="shared" si="17"/>
        <v>0</v>
      </c>
      <c r="J119" s="556">
        <f t="shared" si="17"/>
        <v>6410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278.41999999999996</v>
      </c>
      <c r="G120" s="548">
        <v>150</v>
      </c>
      <c r="H120" s="548">
        <v>150</v>
      </c>
      <c r="I120" s="548"/>
      <c r="J120" s="548">
        <f t="shared" si="12"/>
        <v>150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278.41999999999996</v>
      </c>
      <c r="G122" s="556">
        <f t="shared" ref="G122:J122" si="18">SUM(G120:G121)</f>
        <v>150</v>
      </c>
      <c r="H122" s="556">
        <f t="shared" si="18"/>
        <v>150</v>
      </c>
      <c r="I122" s="556">
        <f t="shared" si="18"/>
        <v>0</v>
      </c>
      <c r="J122" s="556">
        <f t="shared" si="18"/>
        <v>150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137283.00000000003</v>
      </c>
      <c r="G126" s="551">
        <f>+G125+G124+G123+G122+G119+G109+G108+G102+G101+G100+G92+G85+G78+G71+G60+G59+G56+G53</f>
        <v>145599</v>
      </c>
      <c r="H126" s="551">
        <f>+H125+H124+H123+H122+H119+H109+H108+H102+H101+H100+H92+H85+H78+H71+H60+H59+H56+H53</f>
        <v>145147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145147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695577.74</v>
      </c>
      <c r="G127" s="551">
        <f>+G126+G42+G9+G6</f>
        <v>703648</v>
      </c>
      <c r="H127" s="551">
        <f>+H126+H42+H9+H6</f>
        <v>755946</v>
      </c>
      <c r="I127" s="551">
        <f>+I126+I42+I9+I6</f>
        <v>0</v>
      </c>
      <c r="J127" s="551">
        <f>+J126+J42+J9+J6</f>
        <v>755946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72944.900000001231</v>
      </c>
      <c r="G136" s="548">
        <v>90773</v>
      </c>
      <c r="H136" s="548">
        <v>90773</v>
      </c>
      <c r="I136" s="548"/>
      <c r="J136" s="548">
        <f t="shared" si="20"/>
        <v>90773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37601.680000000037</v>
      </c>
      <c r="G137" s="548">
        <v>40112</v>
      </c>
      <c r="H137" s="548">
        <v>40112</v>
      </c>
      <c r="I137" s="548"/>
      <c r="J137" s="548">
        <f t="shared" si="20"/>
        <v>40112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4393.9000000000005</v>
      </c>
      <c r="G138" s="548">
        <v>3270</v>
      </c>
      <c r="H138" s="548">
        <v>3434</v>
      </c>
      <c r="I138" s="548"/>
      <c r="J138" s="548">
        <f t="shared" si="20"/>
        <v>3434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1267.7</v>
      </c>
      <c r="G141" s="548">
        <v>187</v>
      </c>
      <c r="H141" s="548">
        <v>187</v>
      </c>
      <c r="I141" s="548"/>
      <c r="J141" s="548">
        <f t="shared" si="20"/>
        <v>187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13.3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116221.48000000126</v>
      </c>
      <c r="G160" s="556">
        <f t="shared" ref="G160:J160" si="22">SUM(G136:G159)</f>
        <v>134342</v>
      </c>
      <c r="H160" s="556">
        <f t="shared" si="22"/>
        <v>134506</v>
      </c>
      <c r="I160" s="556">
        <f t="shared" si="22"/>
        <v>0</v>
      </c>
      <c r="J160" s="556">
        <f t="shared" si="22"/>
        <v>134506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143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443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586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116807.48000000126</v>
      </c>
      <c r="G185" s="551">
        <f t="shared" ref="G185:J185" si="25">+G183+G179+G160</f>
        <v>134342</v>
      </c>
      <c r="H185" s="551">
        <f t="shared" si="25"/>
        <v>134506</v>
      </c>
      <c r="I185" s="551">
        <f t="shared" si="25"/>
        <v>0</v>
      </c>
      <c r="J185" s="551">
        <f t="shared" si="25"/>
        <v>134506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671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4409.6799999999994</v>
      </c>
      <c r="G3" s="548">
        <v>4020</v>
      </c>
      <c r="H3" s="548">
        <v>4020</v>
      </c>
      <c r="I3" s="548"/>
      <c r="J3" s="548">
        <f>+H3+I3</f>
        <v>4020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2251.41</v>
      </c>
      <c r="G4" s="548">
        <v>2442</v>
      </c>
      <c r="H4" s="548">
        <v>2442</v>
      </c>
      <c r="I4" s="548"/>
      <c r="J4" s="548">
        <f t="shared" ref="J4:J66" si="0">+H4+I4</f>
        <v>2442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6661.0899999999992</v>
      </c>
      <c r="G6" s="551">
        <f t="shared" ref="G6:J6" si="1">SUM(G3:G5)</f>
        <v>6462</v>
      </c>
      <c r="H6" s="551">
        <f t="shared" si="1"/>
        <v>6462</v>
      </c>
      <c r="I6" s="551">
        <f t="shared" si="1"/>
        <v>0</v>
      </c>
      <c r="J6" s="551">
        <f t="shared" si="1"/>
        <v>6462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60</v>
      </c>
      <c r="G8" s="548">
        <v>40</v>
      </c>
      <c r="H8" s="548">
        <v>40</v>
      </c>
      <c r="I8" s="548"/>
      <c r="J8" s="548">
        <f t="shared" si="0"/>
        <v>40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60</v>
      </c>
      <c r="G9" s="551">
        <f t="shared" ref="G9:J9" si="2">SUM(G8)</f>
        <v>40</v>
      </c>
      <c r="H9" s="551">
        <f t="shared" si="2"/>
        <v>40</v>
      </c>
      <c r="I9" s="551">
        <f t="shared" si="2"/>
        <v>0</v>
      </c>
      <c r="J9" s="551">
        <f t="shared" si="2"/>
        <v>40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349620.23</v>
      </c>
      <c r="G14" s="548">
        <v>358032</v>
      </c>
      <c r="H14" s="548">
        <v>411137</v>
      </c>
      <c r="I14" s="548"/>
      <c r="J14" s="548">
        <f t="shared" si="0"/>
        <v>411137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121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349741.23</v>
      </c>
      <c r="G20" s="556">
        <f t="shared" ref="G20:J20" si="3">SUM(G11:G19)</f>
        <v>358032</v>
      </c>
      <c r="H20" s="556">
        <f t="shared" si="3"/>
        <v>411137</v>
      </c>
      <c r="I20" s="556">
        <f t="shared" si="3"/>
        <v>0</v>
      </c>
      <c r="J20" s="556">
        <f t="shared" si="3"/>
        <v>411137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439.08000000000015</v>
      </c>
      <c r="G23" s="548">
        <v>440</v>
      </c>
      <c r="H23" s="548">
        <v>256</v>
      </c>
      <c r="I23" s="548"/>
      <c r="J23" s="548">
        <f t="shared" si="0"/>
        <v>256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183.46999999999997</v>
      </c>
      <c r="G26" s="548">
        <v>182</v>
      </c>
      <c r="H26" s="548">
        <v>121</v>
      </c>
      <c r="I26" s="548"/>
      <c r="J26" s="548">
        <f t="shared" si="0"/>
        <v>121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116.76000000000002</v>
      </c>
      <c r="G27" s="548">
        <v>110</v>
      </c>
      <c r="H27" s="548">
        <v>73</v>
      </c>
      <c r="I27" s="548"/>
      <c r="J27" s="548">
        <f t="shared" si="0"/>
        <v>73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739.31000000000017</v>
      </c>
      <c r="G28" s="556">
        <f t="shared" ref="G28:J28" si="5">SUM(G23:G27)</f>
        <v>732</v>
      </c>
      <c r="H28" s="556">
        <f t="shared" si="5"/>
        <v>450</v>
      </c>
      <c r="I28" s="556">
        <f t="shared" si="5"/>
        <v>0</v>
      </c>
      <c r="J28" s="556">
        <f t="shared" si="5"/>
        <v>450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115423.89</v>
      </c>
      <c r="G32" s="548">
        <v>115277</v>
      </c>
      <c r="H32" s="548">
        <v>135675</v>
      </c>
      <c r="I32" s="548"/>
      <c r="J32" s="548">
        <f t="shared" si="0"/>
        <v>135675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115423.89</v>
      </c>
      <c r="G34" s="556">
        <f t="shared" ref="G34:J34" si="6">SUM(G29:G33)</f>
        <v>115277</v>
      </c>
      <c r="H34" s="556">
        <f t="shared" si="6"/>
        <v>135675</v>
      </c>
      <c r="I34" s="556">
        <f t="shared" si="6"/>
        <v>0</v>
      </c>
      <c r="J34" s="556">
        <f t="shared" si="6"/>
        <v>135675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3388.59</v>
      </c>
      <c r="G39" s="548">
        <v>2881</v>
      </c>
      <c r="H39" s="548">
        <v>3289</v>
      </c>
      <c r="I39" s="548"/>
      <c r="J39" s="548">
        <f t="shared" si="0"/>
        <v>3289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3388.59</v>
      </c>
      <c r="G41" s="556">
        <f t="shared" ref="G41:J41" si="7">SUM(G35:G40)</f>
        <v>2881</v>
      </c>
      <c r="H41" s="556">
        <f t="shared" si="7"/>
        <v>3289</v>
      </c>
      <c r="I41" s="556">
        <f t="shared" si="7"/>
        <v>0</v>
      </c>
      <c r="J41" s="556">
        <f t="shared" si="7"/>
        <v>3289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469293.01999999996</v>
      </c>
      <c r="G42" s="551">
        <f t="shared" ref="G42:J42" si="8">+G41+G34+G28+G22+G20</f>
        <v>476922</v>
      </c>
      <c r="H42" s="551">
        <f t="shared" si="8"/>
        <v>550551</v>
      </c>
      <c r="I42" s="551">
        <f t="shared" si="8"/>
        <v>0</v>
      </c>
      <c r="J42" s="551">
        <f t="shared" si="8"/>
        <v>550551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847.95</v>
      </c>
      <c r="G44" s="548">
        <v>260</v>
      </c>
      <c r="H44" s="548">
        <v>260</v>
      </c>
      <c r="I44" s="548"/>
      <c r="J44" s="548">
        <f t="shared" si="0"/>
        <v>260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248.88</v>
      </c>
      <c r="G45" s="548">
        <v>216</v>
      </c>
      <c r="H45" s="548">
        <v>216</v>
      </c>
      <c r="I45" s="548"/>
      <c r="J45" s="548">
        <f t="shared" si="0"/>
        <v>216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547.01</v>
      </c>
      <c r="G46" s="548">
        <v>289</v>
      </c>
      <c r="H46" s="548">
        <v>289</v>
      </c>
      <c r="I46" s="548"/>
      <c r="J46" s="548">
        <f t="shared" si="0"/>
        <v>289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331.63</v>
      </c>
      <c r="G47" s="548">
        <v>425</v>
      </c>
      <c r="H47" s="548">
        <v>425</v>
      </c>
      <c r="I47" s="548"/>
      <c r="J47" s="548">
        <f t="shared" si="0"/>
        <v>425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5.63</v>
      </c>
      <c r="G48" s="548">
        <v>10</v>
      </c>
      <c r="H48" s="548">
        <v>10</v>
      </c>
      <c r="I48" s="548"/>
      <c r="J48" s="548">
        <f t="shared" si="0"/>
        <v>10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10.01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50.16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97.22</v>
      </c>
      <c r="G51" s="548">
        <v>77</v>
      </c>
      <c r="H51" s="548">
        <v>77</v>
      </c>
      <c r="I51" s="548"/>
      <c r="J51" s="548">
        <f t="shared" si="0"/>
        <v>77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20</v>
      </c>
      <c r="G52" s="548">
        <v>15</v>
      </c>
      <c r="H52" s="548">
        <v>100</v>
      </c>
      <c r="I52" s="548"/>
      <c r="J52" s="548">
        <f t="shared" si="0"/>
        <v>100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2158.4899999999998</v>
      </c>
      <c r="G53" s="556">
        <f t="shared" ref="G53:J53" si="9">SUM(G44:G52)</f>
        <v>1292</v>
      </c>
      <c r="H53" s="556">
        <f t="shared" si="9"/>
        <v>1377</v>
      </c>
      <c r="I53" s="556">
        <f t="shared" si="9"/>
        <v>0</v>
      </c>
      <c r="J53" s="556">
        <f t="shared" si="9"/>
        <v>1377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837.56</v>
      </c>
      <c r="G57" s="548">
        <v>0</v>
      </c>
      <c r="H57" s="548">
        <v>0</v>
      </c>
      <c r="I57" s="548"/>
      <c r="J57" s="548">
        <f t="shared" si="0"/>
        <v>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355.15</v>
      </c>
      <c r="G58" s="548">
        <v>507</v>
      </c>
      <c r="H58" s="548">
        <v>576</v>
      </c>
      <c r="I58" s="548"/>
      <c r="J58" s="548">
        <f t="shared" si="0"/>
        <v>576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1192.71</v>
      </c>
      <c r="G59" s="556">
        <f t="shared" ref="G59:J59" si="11">SUM(G57:G58)</f>
        <v>507</v>
      </c>
      <c r="H59" s="556">
        <f t="shared" si="11"/>
        <v>576</v>
      </c>
      <c r="I59" s="556">
        <f t="shared" si="11"/>
        <v>0</v>
      </c>
      <c r="J59" s="556">
        <f t="shared" si="11"/>
        <v>576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400</v>
      </c>
      <c r="H61" s="548">
        <v>400</v>
      </c>
      <c r="I61" s="548"/>
      <c r="J61" s="548">
        <f t="shared" si="0"/>
        <v>400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39784.380000000005</v>
      </c>
      <c r="G62" s="548">
        <v>49242</v>
      </c>
      <c r="H62" s="548">
        <v>49242</v>
      </c>
      <c r="I62" s="548"/>
      <c r="J62" s="548">
        <f t="shared" si="0"/>
        <v>49242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5499.0299999999988</v>
      </c>
      <c r="G63" s="548">
        <v>4979</v>
      </c>
      <c r="H63" s="548">
        <v>5658</v>
      </c>
      <c r="I63" s="548"/>
      <c r="J63" s="548">
        <f t="shared" si="0"/>
        <v>5658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3186.67</v>
      </c>
      <c r="G64" s="548">
        <v>2742</v>
      </c>
      <c r="H64" s="548">
        <v>3116</v>
      </c>
      <c r="I64" s="548"/>
      <c r="J64" s="548">
        <f t="shared" si="0"/>
        <v>3116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4494.2700000000032</v>
      </c>
      <c r="G65" s="548">
        <v>4146</v>
      </c>
      <c r="H65" s="548">
        <v>4711</v>
      </c>
      <c r="I65" s="548"/>
      <c r="J65" s="548">
        <f t="shared" si="0"/>
        <v>4711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3865.4399999999991</v>
      </c>
      <c r="G66" s="548">
        <v>3836</v>
      </c>
      <c r="H66" s="548">
        <v>3836</v>
      </c>
      <c r="I66" s="548"/>
      <c r="J66" s="548">
        <f t="shared" si="0"/>
        <v>3836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2653.18</v>
      </c>
      <c r="G67" s="548">
        <v>2518</v>
      </c>
      <c r="H67" s="548">
        <v>2518</v>
      </c>
      <c r="I67" s="548"/>
      <c r="J67" s="548">
        <f t="shared" ref="J67:J129" si="12">+H67+I67</f>
        <v>2518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157.31</v>
      </c>
      <c r="G70" s="548">
        <v>157</v>
      </c>
      <c r="H70" s="548">
        <v>157</v>
      </c>
      <c r="I70" s="548"/>
      <c r="J70" s="548">
        <f t="shared" si="12"/>
        <v>157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59640.280000000006</v>
      </c>
      <c r="G71" s="556">
        <f>SUM(G60:G70)</f>
        <v>68020</v>
      </c>
      <c r="H71" s="556">
        <f>SUM(H60:H70)</f>
        <v>69638</v>
      </c>
      <c r="I71" s="556">
        <f>SUM(I60:I70)</f>
        <v>0</v>
      </c>
      <c r="J71" s="556">
        <f>SUM(J60:J70)</f>
        <v>69638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1046.9000000000001</v>
      </c>
      <c r="G83" s="548">
        <v>1049</v>
      </c>
      <c r="H83" s="548">
        <v>1049</v>
      </c>
      <c r="I83" s="548"/>
      <c r="J83" s="548">
        <f t="shared" si="12"/>
        <v>1049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1046.9000000000001</v>
      </c>
      <c r="G85" s="556">
        <v>1049</v>
      </c>
      <c r="H85" s="556">
        <v>1049</v>
      </c>
      <c r="I85" s="556"/>
      <c r="J85" s="556">
        <f t="shared" si="12"/>
        <v>1049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344.99</v>
      </c>
      <c r="G86" s="548">
        <v>200</v>
      </c>
      <c r="H86" s="548">
        <v>200</v>
      </c>
      <c r="I86" s="548"/>
      <c r="J86" s="548">
        <f t="shared" si="12"/>
        <v>200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80</v>
      </c>
      <c r="H87" s="548">
        <v>80</v>
      </c>
      <c r="I87" s="548"/>
      <c r="J87" s="548">
        <f t="shared" si="12"/>
        <v>80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41</v>
      </c>
      <c r="H88" s="548">
        <v>41</v>
      </c>
      <c r="I88" s="548"/>
      <c r="J88" s="548">
        <f t="shared" si="12"/>
        <v>41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402.86</v>
      </c>
      <c r="G89" s="548">
        <v>516</v>
      </c>
      <c r="H89" s="548">
        <v>630</v>
      </c>
      <c r="I89" s="548"/>
      <c r="J89" s="548">
        <f t="shared" si="12"/>
        <v>630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475.98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1223.83</v>
      </c>
      <c r="G92" s="556">
        <f t="shared" ref="G92:J92" si="14">SUM(G86:G91)</f>
        <v>837</v>
      </c>
      <c r="H92" s="556">
        <f t="shared" si="14"/>
        <v>951</v>
      </c>
      <c r="I92" s="556">
        <f t="shared" si="14"/>
        <v>0</v>
      </c>
      <c r="J92" s="556">
        <f t="shared" si="14"/>
        <v>951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3397.24</v>
      </c>
      <c r="G93" s="548">
        <v>1560</v>
      </c>
      <c r="H93" s="548">
        <v>1560</v>
      </c>
      <c r="I93" s="548"/>
      <c r="J93" s="548">
        <f t="shared" si="12"/>
        <v>1560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2438.62</v>
      </c>
      <c r="G94" s="548">
        <v>241</v>
      </c>
      <c r="H94" s="548">
        <v>241</v>
      </c>
      <c r="I94" s="548"/>
      <c r="J94" s="548">
        <f t="shared" si="12"/>
        <v>241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789.26</v>
      </c>
      <c r="G95" s="548">
        <v>383</v>
      </c>
      <c r="H95" s="548">
        <v>383</v>
      </c>
      <c r="I95" s="548"/>
      <c r="J95" s="548">
        <f t="shared" si="12"/>
        <v>383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22.99</v>
      </c>
      <c r="G99" s="548">
        <v>810</v>
      </c>
      <c r="H99" s="548">
        <v>810</v>
      </c>
      <c r="I99" s="548"/>
      <c r="J99" s="548">
        <f t="shared" si="12"/>
        <v>810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6648.11</v>
      </c>
      <c r="G100" s="556">
        <f t="shared" ref="G100:J100" si="15">SUM(G93:G99)</f>
        <v>2994</v>
      </c>
      <c r="H100" s="556">
        <f t="shared" si="15"/>
        <v>2994</v>
      </c>
      <c r="I100" s="556">
        <f t="shared" si="15"/>
        <v>0</v>
      </c>
      <c r="J100" s="556">
        <f t="shared" si="15"/>
        <v>2994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39638.85</v>
      </c>
      <c r="G102" s="556">
        <v>40702</v>
      </c>
      <c r="H102" s="556">
        <v>48402</v>
      </c>
      <c r="I102" s="556"/>
      <c r="J102" s="556">
        <f t="shared" si="12"/>
        <v>48402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1272.05</v>
      </c>
      <c r="G103" s="548">
        <v>1300</v>
      </c>
      <c r="H103" s="548">
        <v>1520</v>
      </c>
      <c r="I103" s="548"/>
      <c r="J103" s="548">
        <f t="shared" si="12"/>
        <v>1520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52.599999999999994</v>
      </c>
      <c r="G104" s="548">
        <v>62</v>
      </c>
      <c r="H104" s="548">
        <v>62</v>
      </c>
      <c r="I104" s="548"/>
      <c r="J104" s="548">
        <f t="shared" si="12"/>
        <v>62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285.83999999999997</v>
      </c>
      <c r="G106" s="548">
        <v>249</v>
      </c>
      <c r="H106" s="548">
        <v>249</v>
      </c>
      <c r="I106" s="548"/>
      <c r="J106" s="548">
        <f t="shared" si="12"/>
        <v>249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1610.4899999999998</v>
      </c>
      <c r="G108" s="556">
        <f t="shared" ref="G108:J108" si="16">SUM(G103:G107)</f>
        <v>1611</v>
      </c>
      <c r="H108" s="556">
        <f t="shared" si="16"/>
        <v>1831</v>
      </c>
      <c r="I108" s="556">
        <f t="shared" si="16"/>
        <v>0</v>
      </c>
      <c r="J108" s="556">
        <f t="shared" si="16"/>
        <v>1831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8207.74</v>
      </c>
      <c r="G115" s="548">
        <v>6417</v>
      </c>
      <c r="H115" s="548">
        <v>7292</v>
      </c>
      <c r="I115" s="548"/>
      <c r="J115" s="548">
        <f t="shared" si="12"/>
        <v>7292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8207.74</v>
      </c>
      <c r="G119" s="556">
        <f t="shared" ref="G119:J119" si="17">SUM(G110:G118)</f>
        <v>6417</v>
      </c>
      <c r="H119" s="556">
        <f t="shared" si="17"/>
        <v>7292</v>
      </c>
      <c r="I119" s="556">
        <f t="shared" si="17"/>
        <v>0</v>
      </c>
      <c r="J119" s="556">
        <f t="shared" si="17"/>
        <v>7292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-32.159999999999997</v>
      </c>
      <c r="G120" s="548">
        <v>408</v>
      </c>
      <c r="H120" s="548">
        <v>48</v>
      </c>
      <c r="I120" s="548"/>
      <c r="J120" s="548">
        <f t="shared" si="12"/>
        <v>48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-32.159999999999997</v>
      </c>
      <c r="G122" s="556">
        <f t="shared" ref="G122:J122" si="18">SUM(G120:G121)</f>
        <v>408</v>
      </c>
      <c r="H122" s="556">
        <f t="shared" si="18"/>
        <v>48</v>
      </c>
      <c r="I122" s="556">
        <f t="shared" si="18"/>
        <v>0</v>
      </c>
      <c r="J122" s="556">
        <f t="shared" si="18"/>
        <v>48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121335.24000000002</v>
      </c>
      <c r="G126" s="551">
        <f>+G125+G124+G123+G122+G119+G109+G108+G102+G101+G100+G92+G85+G78+G71+G60+G59+G56+G53</f>
        <v>123837</v>
      </c>
      <c r="H126" s="551">
        <f>+H125+H124+H123+H122+H119+H109+H108+H102+H101+H100+H92+H85+H78+H71+H60+H59+H56+H53</f>
        <v>134158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134158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597349.35</v>
      </c>
      <c r="G127" s="551">
        <f>+G126+G42+G9+G6</f>
        <v>607261</v>
      </c>
      <c r="H127" s="551">
        <f>+H126+H42+H9+H6</f>
        <v>691211</v>
      </c>
      <c r="I127" s="551">
        <f>+I126+I42+I9+I6</f>
        <v>0</v>
      </c>
      <c r="J127" s="551">
        <f>+J126+J42+J9+J6</f>
        <v>691211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68555.770000000048</v>
      </c>
      <c r="G136" s="548">
        <v>89267</v>
      </c>
      <c r="H136" s="548">
        <v>99524</v>
      </c>
      <c r="I136" s="548"/>
      <c r="J136" s="548">
        <f t="shared" si="20"/>
        <v>99524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41021.179999999986</v>
      </c>
      <c r="G137" s="548">
        <v>43373</v>
      </c>
      <c r="H137" s="548">
        <v>50373</v>
      </c>
      <c r="I137" s="548"/>
      <c r="J137" s="548">
        <f t="shared" si="20"/>
        <v>50373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914.65</v>
      </c>
      <c r="G138" s="548">
        <v>824</v>
      </c>
      <c r="H138" s="548">
        <v>865</v>
      </c>
      <c r="I138" s="548"/>
      <c r="J138" s="548">
        <f t="shared" si="20"/>
        <v>865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624</v>
      </c>
      <c r="G141" s="548">
        <v>360</v>
      </c>
      <c r="H141" s="548">
        <v>360</v>
      </c>
      <c r="I141" s="548"/>
      <c r="J141" s="548">
        <f t="shared" si="20"/>
        <v>360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111115.60000000003</v>
      </c>
      <c r="G160" s="556">
        <f t="shared" ref="G160:J160" si="22">SUM(G136:G159)</f>
        <v>133824</v>
      </c>
      <c r="H160" s="556">
        <f t="shared" si="22"/>
        <v>151122</v>
      </c>
      <c r="I160" s="556">
        <f t="shared" si="22"/>
        <v>0</v>
      </c>
      <c r="J160" s="556">
        <f t="shared" si="22"/>
        <v>151122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143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373.56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516.55999999999995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111632.16000000003</v>
      </c>
      <c r="G185" s="551">
        <f t="shared" ref="G185:J185" si="25">+G183+G179+G160</f>
        <v>133824</v>
      </c>
      <c r="H185" s="551">
        <f t="shared" si="25"/>
        <v>151122</v>
      </c>
      <c r="I185" s="551">
        <f t="shared" si="25"/>
        <v>0</v>
      </c>
      <c r="J185" s="551">
        <f t="shared" si="25"/>
        <v>151122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672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1312.7800000000002</v>
      </c>
      <c r="G3" s="548">
        <v>1485</v>
      </c>
      <c r="H3" s="548">
        <v>1485</v>
      </c>
      <c r="I3" s="548"/>
      <c r="J3" s="548">
        <f>+H3+I3</f>
        <v>1485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935.52</v>
      </c>
      <c r="G4" s="548">
        <v>933</v>
      </c>
      <c r="H4" s="548">
        <v>933</v>
      </c>
      <c r="I4" s="548"/>
      <c r="J4" s="548">
        <f t="shared" ref="J4:J66" si="0">+H4+I4</f>
        <v>933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2248.3000000000002</v>
      </c>
      <c r="G6" s="551">
        <f t="shared" ref="G6:J6" si="1">SUM(G3:G5)</f>
        <v>2418</v>
      </c>
      <c r="H6" s="551">
        <f t="shared" si="1"/>
        <v>2418</v>
      </c>
      <c r="I6" s="551">
        <f t="shared" si="1"/>
        <v>0</v>
      </c>
      <c r="J6" s="551">
        <f t="shared" si="1"/>
        <v>2418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40</v>
      </c>
      <c r="G8" s="548">
        <v>40</v>
      </c>
      <c r="H8" s="548">
        <v>40</v>
      </c>
      <c r="I8" s="548"/>
      <c r="J8" s="548">
        <f t="shared" si="0"/>
        <v>40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40</v>
      </c>
      <c r="G9" s="551">
        <f t="shared" ref="G9:J9" si="2">SUM(G8)</f>
        <v>40</v>
      </c>
      <c r="H9" s="551">
        <f t="shared" si="2"/>
        <v>40</v>
      </c>
      <c r="I9" s="551">
        <f t="shared" si="2"/>
        <v>0</v>
      </c>
      <c r="J9" s="551">
        <f t="shared" si="2"/>
        <v>40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158548.85</v>
      </c>
      <c r="G14" s="548">
        <v>162310</v>
      </c>
      <c r="H14" s="548">
        <v>174069</v>
      </c>
      <c r="I14" s="548"/>
      <c r="J14" s="548">
        <f t="shared" si="0"/>
        <v>174069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158548.85</v>
      </c>
      <c r="G20" s="556">
        <f t="shared" ref="G20:J20" si="3">SUM(G11:G19)</f>
        <v>162310</v>
      </c>
      <c r="H20" s="556">
        <f t="shared" si="3"/>
        <v>174069</v>
      </c>
      <c r="I20" s="556">
        <f t="shared" si="3"/>
        <v>0</v>
      </c>
      <c r="J20" s="556">
        <f t="shared" si="3"/>
        <v>174069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1358.4700000000003</v>
      </c>
      <c r="G23" s="548">
        <v>362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649.91999999999996</v>
      </c>
      <c r="G26" s="548">
        <v>172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413.58000000000004</v>
      </c>
      <c r="G27" s="548">
        <v>105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2421.9700000000003</v>
      </c>
      <c r="G28" s="556">
        <f t="shared" ref="G28:J28" si="5">SUM(G23:G27)</f>
        <v>639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52290.21</v>
      </c>
      <c r="G32" s="548">
        <v>51825</v>
      </c>
      <c r="H32" s="548">
        <v>57443</v>
      </c>
      <c r="I32" s="548"/>
      <c r="J32" s="548">
        <f t="shared" si="0"/>
        <v>57443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52290.21</v>
      </c>
      <c r="G34" s="556">
        <f t="shared" ref="G34:J34" si="6">SUM(G29:G33)</f>
        <v>51825</v>
      </c>
      <c r="H34" s="556">
        <f t="shared" si="6"/>
        <v>57443</v>
      </c>
      <c r="I34" s="556">
        <f t="shared" si="6"/>
        <v>0</v>
      </c>
      <c r="J34" s="556">
        <f t="shared" si="6"/>
        <v>57443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1512.32</v>
      </c>
      <c r="G39" s="548">
        <v>1303</v>
      </c>
      <c r="H39" s="548">
        <v>1393</v>
      </c>
      <c r="I39" s="548"/>
      <c r="J39" s="548">
        <f t="shared" si="0"/>
        <v>1393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1512.32</v>
      </c>
      <c r="G41" s="556">
        <f t="shared" ref="G41:J41" si="7">SUM(G35:G40)</f>
        <v>1303</v>
      </c>
      <c r="H41" s="556">
        <f t="shared" si="7"/>
        <v>1393</v>
      </c>
      <c r="I41" s="556">
        <f t="shared" si="7"/>
        <v>0</v>
      </c>
      <c r="J41" s="556">
        <f t="shared" si="7"/>
        <v>1393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214773.35</v>
      </c>
      <c r="G42" s="551">
        <f t="shared" ref="G42:J42" si="8">+G41+G34+G28+G22+G20</f>
        <v>216077</v>
      </c>
      <c r="H42" s="551">
        <f t="shared" si="8"/>
        <v>232905</v>
      </c>
      <c r="I42" s="551">
        <f t="shared" si="8"/>
        <v>0</v>
      </c>
      <c r="J42" s="551">
        <f t="shared" si="8"/>
        <v>232905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234.42</v>
      </c>
      <c r="G44" s="548">
        <v>288</v>
      </c>
      <c r="H44" s="548">
        <v>288</v>
      </c>
      <c r="I44" s="548"/>
      <c r="J44" s="548">
        <f t="shared" si="0"/>
        <v>288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140.19</v>
      </c>
      <c r="G45" s="548">
        <v>183</v>
      </c>
      <c r="H45" s="548">
        <v>183</v>
      </c>
      <c r="I45" s="548"/>
      <c r="J45" s="548">
        <f t="shared" si="0"/>
        <v>183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366.15</v>
      </c>
      <c r="G46" s="548">
        <v>122</v>
      </c>
      <c r="H46" s="548">
        <v>122</v>
      </c>
      <c r="I46" s="548"/>
      <c r="J46" s="548">
        <f t="shared" si="0"/>
        <v>122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782.3599999999999</v>
      </c>
      <c r="G47" s="548">
        <v>1049</v>
      </c>
      <c r="H47" s="548">
        <v>1049</v>
      </c>
      <c r="I47" s="548"/>
      <c r="J47" s="548">
        <f t="shared" si="0"/>
        <v>1049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30</v>
      </c>
      <c r="H48" s="548">
        <v>30</v>
      </c>
      <c r="I48" s="548"/>
      <c r="J48" s="548">
        <f t="shared" si="0"/>
        <v>30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10.69</v>
      </c>
      <c r="G51" s="548">
        <v>29</v>
      </c>
      <c r="H51" s="548">
        <v>29</v>
      </c>
      <c r="I51" s="548"/>
      <c r="J51" s="548">
        <f t="shared" si="0"/>
        <v>29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167.73</v>
      </c>
      <c r="G52" s="548">
        <v>0</v>
      </c>
      <c r="H52" s="548">
        <v>0</v>
      </c>
      <c r="I52" s="548"/>
      <c r="J52" s="548">
        <f t="shared" si="0"/>
        <v>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1701.54</v>
      </c>
      <c r="G53" s="556">
        <f t="shared" ref="G53:J53" si="9">SUM(G44:G52)</f>
        <v>1701</v>
      </c>
      <c r="H53" s="556">
        <f t="shared" si="9"/>
        <v>1701</v>
      </c>
      <c r="I53" s="556">
        <f t="shared" si="9"/>
        <v>0</v>
      </c>
      <c r="J53" s="556">
        <f t="shared" si="9"/>
        <v>1701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2138</v>
      </c>
      <c r="G57" s="548">
        <v>1548</v>
      </c>
      <c r="H57" s="548">
        <v>1548</v>
      </c>
      <c r="I57" s="548"/>
      <c r="J57" s="548">
        <f t="shared" si="0"/>
        <v>1548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155.69999999999999</v>
      </c>
      <c r="G58" s="548">
        <v>253</v>
      </c>
      <c r="H58" s="548">
        <v>253</v>
      </c>
      <c r="I58" s="548"/>
      <c r="J58" s="548">
        <f t="shared" si="0"/>
        <v>253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2293.6999999999998</v>
      </c>
      <c r="G59" s="556">
        <f t="shared" ref="G59:J59" si="11">SUM(G57:G58)</f>
        <v>1801</v>
      </c>
      <c r="H59" s="556">
        <f t="shared" si="11"/>
        <v>1801</v>
      </c>
      <c r="I59" s="556">
        <f t="shared" si="11"/>
        <v>0</v>
      </c>
      <c r="J59" s="556">
        <f t="shared" si="11"/>
        <v>1801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1416</v>
      </c>
      <c r="H61" s="548">
        <v>1416</v>
      </c>
      <c r="I61" s="548"/>
      <c r="J61" s="548">
        <f t="shared" si="0"/>
        <v>1416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14540.26</v>
      </c>
      <c r="G62" s="548">
        <v>17063</v>
      </c>
      <c r="H62" s="548">
        <v>17063</v>
      </c>
      <c r="I62" s="548"/>
      <c r="J62" s="548">
        <f t="shared" si="0"/>
        <v>17063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7895.0300000000007</v>
      </c>
      <c r="G63" s="548">
        <v>8796</v>
      </c>
      <c r="H63" s="548">
        <v>8796</v>
      </c>
      <c r="I63" s="548"/>
      <c r="J63" s="548">
        <f t="shared" si="0"/>
        <v>8796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1352.1999999999998</v>
      </c>
      <c r="G64" s="548">
        <v>1233</v>
      </c>
      <c r="H64" s="548">
        <v>1233</v>
      </c>
      <c r="I64" s="548"/>
      <c r="J64" s="548">
        <f t="shared" si="0"/>
        <v>1233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7271.9899999999989</v>
      </c>
      <c r="G65" s="548">
        <v>8257</v>
      </c>
      <c r="H65" s="548">
        <v>8257</v>
      </c>
      <c r="I65" s="548"/>
      <c r="J65" s="548">
        <f t="shared" si="0"/>
        <v>8257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2800.9199999999996</v>
      </c>
      <c r="G66" s="548">
        <v>2997</v>
      </c>
      <c r="H66" s="548">
        <v>2997</v>
      </c>
      <c r="I66" s="548"/>
      <c r="J66" s="548">
        <f t="shared" si="0"/>
        <v>2997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2082.5500000000002</v>
      </c>
      <c r="G67" s="548">
        <v>994</v>
      </c>
      <c r="H67" s="548">
        <v>994</v>
      </c>
      <c r="I67" s="548"/>
      <c r="J67" s="548">
        <f t="shared" ref="J67:J129" si="12">+H67+I67</f>
        <v>994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720.82</v>
      </c>
      <c r="G70" s="548">
        <v>480</v>
      </c>
      <c r="H70" s="548">
        <v>480</v>
      </c>
      <c r="I70" s="548"/>
      <c r="J70" s="548">
        <f t="shared" si="12"/>
        <v>480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36663.770000000004</v>
      </c>
      <c r="G71" s="556">
        <f>SUM(G60:G70)</f>
        <v>41236</v>
      </c>
      <c r="H71" s="556">
        <f>SUM(H60:H70)</f>
        <v>41236</v>
      </c>
      <c r="I71" s="556">
        <f>SUM(I60:I70)</f>
        <v>0</v>
      </c>
      <c r="J71" s="556">
        <f>SUM(J60:J70)</f>
        <v>41236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359.2</v>
      </c>
      <c r="G83" s="548">
        <v>528</v>
      </c>
      <c r="H83" s="548">
        <v>528</v>
      </c>
      <c r="I83" s="548"/>
      <c r="J83" s="548">
        <f t="shared" si="12"/>
        <v>528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359.2</v>
      </c>
      <c r="G85" s="556">
        <v>528</v>
      </c>
      <c r="H85" s="556">
        <v>528</v>
      </c>
      <c r="I85" s="556"/>
      <c r="J85" s="556">
        <f t="shared" si="12"/>
        <v>528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31</v>
      </c>
      <c r="H87" s="548">
        <v>31</v>
      </c>
      <c r="I87" s="548"/>
      <c r="J87" s="548">
        <f t="shared" si="12"/>
        <v>31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299</v>
      </c>
      <c r="H88" s="548">
        <v>299</v>
      </c>
      <c r="I88" s="548"/>
      <c r="J88" s="548">
        <f t="shared" si="12"/>
        <v>299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417.16999999999996</v>
      </c>
      <c r="G89" s="548">
        <v>1245</v>
      </c>
      <c r="H89" s="548">
        <v>1245</v>
      </c>
      <c r="I89" s="548"/>
      <c r="J89" s="548">
        <f t="shared" si="12"/>
        <v>1245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60.79</v>
      </c>
      <c r="G90" s="548">
        <v>21</v>
      </c>
      <c r="H90" s="548">
        <v>21</v>
      </c>
      <c r="I90" s="548"/>
      <c r="J90" s="548">
        <f t="shared" si="12"/>
        <v>21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477.96</v>
      </c>
      <c r="G92" s="556">
        <f t="shared" ref="G92:J92" si="14">SUM(G86:G91)</f>
        <v>1596</v>
      </c>
      <c r="H92" s="556">
        <f t="shared" si="14"/>
        <v>1596</v>
      </c>
      <c r="I92" s="556">
        <f t="shared" si="14"/>
        <v>0</v>
      </c>
      <c r="J92" s="556">
        <f t="shared" si="14"/>
        <v>1596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3024.4199999999996</v>
      </c>
      <c r="G93" s="548">
        <v>3691</v>
      </c>
      <c r="H93" s="548">
        <v>3691</v>
      </c>
      <c r="I93" s="548"/>
      <c r="J93" s="548">
        <f t="shared" si="12"/>
        <v>3691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645.55999999999995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102.4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254.35999999999999</v>
      </c>
      <c r="G99" s="548">
        <v>216</v>
      </c>
      <c r="H99" s="548">
        <v>216</v>
      </c>
      <c r="I99" s="548"/>
      <c r="J99" s="548">
        <f t="shared" si="12"/>
        <v>216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4026.74</v>
      </c>
      <c r="G100" s="556">
        <f t="shared" ref="G100:J100" si="15">SUM(G93:G99)</f>
        <v>3907</v>
      </c>
      <c r="H100" s="556">
        <f t="shared" si="15"/>
        <v>3907</v>
      </c>
      <c r="I100" s="556">
        <f t="shared" si="15"/>
        <v>0</v>
      </c>
      <c r="J100" s="556">
        <f t="shared" si="15"/>
        <v>3907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17771.900000000001</v>
      </c>
      <c r="G102" s="556">
        <v>21335</v>
      </c>
      <c r="H102" s="556">
        <v>21335</v>
      </c>
      <c r="I102" s="556"/>
      <c r="J102" s="556">
        <f t="shared" si="12"/>
        <v>21335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358.32</v>
      </c>
      <c r="G103" s="548">
        <v>476</v>
      </c>
      <c r="H103" s="548">
        <v>476</v>
      </c>
      <c r="I103" s="548"/>
      <c r="J103" s="548">
        <f t="shared" si="12"/>
        <v>476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31</v>
      </c>
      <c r="H104" s="548">
        <v>31</v>
      </c>
      <c r="I104" s="548"/>
      <c r="J104" s="548">
        <f t="shared" si="12"/>
        <v>31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143.08000000000001</v>
      </c>
      <c r="G106" s="548">
        <v>167</v>
      </c>
      <c r="H106" s="548">
        <v>167</v>
      </c>
      <c r="I106" s="548"/>
      <c r="J106" s="548">
        <f t="shared" si="12"/>
        <v>167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501.4</v>
      </c>
      <c r="G108" s="556">
        <f t="shared" ref="G108:J108" si="16">SUM(G103:G107)</f>
        <v>674</v>
      </c>
      <c r="H108" s="556">
        <f t="shared" si="16"/>
        <v>674</v>
      </c>
      <c r="I108" s="556">
        <f t="shared" si="16"/>
        <v>0</v>
      </c>
      <c r="J108" s="556">
        <f t="shared" si="16"/>
        <v>674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2140.0499999999997</v>
      </c>
      <c r="G115" s="548">
        <v>2097</v>
      </c>
      <c r="H115" s="548">
        <v>2097</v>
      </c>
      <c r="I115" s="548"/>
      <c r="J115" s="548">
        <f t="shared" si="12"/>
        <v>2097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2470.8000000000002</v>
      </c>
      <c r="G117" s="548">
        <v>4240</v>
      </c>
      <c r="H117" s="548">
        <v>4240</v>
      </c>
      <c r="I117" s="548"/>
      <c r="J117" s="548">
        <f t="shared" si="12"/>
        <v>4240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4610.8500000000004</v>
      </c>
      <c r="G119" s="556">
        <f t="shared" ref="G119:J119" si="17">SUM(G110:G118)</f>
        <v>6337</v>
      </c>
      <c r="H119" s="556">
        <f t="shared" si="17"/>
        <v>6337</v>
      </c>
      <c r="I119" s="556">
        <f t="shared" si="17"/>
        <v>0</v>
      </c>
      <c r="J119" s="556">
        <f t="shared" si="17"/>
        <v>6337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160</v>
      </c>
      <c r="G120" s="548">
        <v>123</v>
      </c>
      <c r="H120" s="548">
        <v>123</v>
      </c>
      <c r="I120" s="548"/>
      <c r="J120" s="548">
        <f t="shared" si="12"/>
        <v>123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160</v>
      </c>
      <c r="G122" s="556">
        <f t="shared" ref="G122:J122" si="18">SUM(G120:G121)</f>
        <v>123</v>
      </c>
      <c r="H122" s="556">
        <f t="shared" si="18"/>
        <v>123</v>
      </c>
      <c r="I122" s="556">
        <f t="shared" si="18"/>
        <v>0</v>
      </c>
      <c r="J122" s="556">
        <f t="shared" si="18"/>
        <v>123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68567.06</v>
      </c>
      <c r="G126" s="551">
        <f>+G125+G124+G123+G122+G119+G109+G108+G102+G101+G100+G92+G85+G78+G71+G60+G59+G56+G53</f>
        <v>79238</v>
      </c>
      <c r="H126" s="551">
        <f>+H125+H124+H123+H122+H119+H109+H108+H102+H101+H100+H92+H85+H78+H71+H60+H59+H56+H53</f>
        <v>79238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79238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285628.71000000002</v>
      </c>
      <c r="G127" s="551">
        <f>+G126+G42+G9+G6</f>
        <v>297773</v>
      </c>
      <c r="H127" s="551">
        <f>+H126+H42+H9+H6</f>
        <v>314601</v>
      </c>
      <c r="I127" s="551">
        <f>+I126+I42+I9+I6</f>
        <v>0</v>
      </c>
      <c r="J127" s="551">
        <f>+J126+J42+J9+J6</f>
        <v>314601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29947.179999999989</v>
      </c>
      <c r="G136" s="548">
        <v>39740</v>
      </c>
      <c r="H136" s="548">
        <v>39740</v>
      </c>
      <c r="I136" s="548"/>
      <c r="J136" s="548">
        <f t="shared" si="20"/>
        <v>39740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16805.32</v>
      </c>
      <c r="G137" s="548">
        <v>18340</v>
      </c>
      <c r="H137" s="548">
        <v>18340</v>
      </c>
      <c r="I137" s="548"/>
      <c r="J137" s="548">
        <f t="shared" si="20"/>
        <v>18340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1202.3000000000002</v>
      </c>
      <c r="G138" s="548">
        <v>1123</v>
      </c>
      <c r="H138" s="548">
        <v>1180</v>
      </c>
      <c r="I138" s="548"/>
      <c r="J138" s="548">
        <f t="shared" si="20"/>
        <v>1180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47954.799999999988</v>
      </c>
      <c r="G160" s="556">
        <f t="shared" ref="G160:J160" si="22">SUM(G136:G159)</f>
        <v>59203</v>
      </c>
      <c r="H160" s="556">
        <f t="shared" si="22"/>
        <v>59260</v>
      </c>
      <c r="I160" s="556">
        <f t="shared" si="22"/>
        <v>0</v>
      </c>
      <c r="J160" s="556">
        <f t="shared" si="22"/>
        <v>59260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47954.799999999988</v>
      </c>
      <c r="G185" s="551">
        <f t="shared" ref="G185:J185" si="25">+G183+G179+G160</f>
        <v>59203</v>
      </c>
      <c r="H185" s="551">
        <f t="shared" si="25"/>
        <v>59260</v>
      </c>
      <c r="I185" s="551">
        <f t="shared" si="25"/>
        <v>0</v>
      </c>
      <c r="J185" s="551">
        <f t="shared" si="25"/>
        <v>59260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604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2203.04</v>
      </c>
      <c r="G3" s="548">
        <v>1690</v>
      </c>
      <c r="H3" s="548">
        <v>1690</v>
      </c>
      <c r="I3" s="548"/>
      <c r="J3" s="548">
        <f>+H3+I3</f>
        <v>1690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1297.3000000000004</v>
      </c>
      <c r="G4" s="548">
        <v>1383</v>
      </c>
      <c r="H4" s="548">
        <v>1383</v>
      </c>
      <c r="I4" s="548"/>
      <c r="J4" s="548">
        <f t="shared" ref="J4:J66" si="0">+H4+I4</f>
        <v>1383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3500.34</v>
      </c>
      <c r="G6" s="551">
        <f t="shared" ref="G6:J6" si="1">SUM(G3:G5)</f>
        <v>3073</v>
      </c>
      <c r="H6" s="551">
        <f t="shared" si="1"/>
        <v>3073</v>
      </c>
      <c r="I6" s="551">
        <f t="shared" si="1"/>
        <v>0</v>
      </c>
      <c r="J6" s="551">
        <f t="shared" si="1"/>
        <v>3073</v>
      </c>
      <c r="K6" s="523"/>
    </row>
    <row r="7" spans="1:11" ht="7.5" customHeight="1" x14ac:dyDescent="0.2">
      <c r="A7" s="577"/>
      <c r="B7" s="577"/>
      <c r="C7" s="577"/>
      <c r="D7" s="577"/>
      <c r="E7" s="577"/>
      <c r="F7" s="577"/>
      <c r="G7" s="577"/>
      <c r="H7" s="577"/>
      <c r="I7" s="577"/>
      <c r="J7" s="577"/>
      <c r="K7" s="524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40</v>
      </c>
      <c r="G8" s="548">
        <v>20</v>
      </c>
      <c r="H8" s="548">
        <v>40</v>
      </c>
      <c r="I8" s="548"/>
      <c r="J8" s="548">
        <f t="shared" si="0"/>
        <v>40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40</v>
      </c>
      <c r="G9" s="551">
        <f t="shared" ref="G9:J9" si="2">SUM(G8)</f>
        <v>20</v>
      </c>
      <c r="H9" s="551">
        <f t="shared" si="2"/>
        <v>40</v>
      </c>
      <c r="I9" s="551">
        <f t="shared" si="2"/>
        <v>0</v>
      </c>
      <c r="J9" s="551">
        <f t="shared" si="2"/>
        <v>40</v>
      </c>
      <c r="K9" s="523"/>
    </row>
    <row r="10" spans="1:11" ht="8.25" customHeight="1" x14ac:dyDescent="0.2">
      <c r="A10" s="577"/>
      <c r="B10" s="577"/>
      <c r="C10" s="577"/>
      <c r="D10" s="577"/>
      <c r="E10" s="577"/>
      <c r="F10" s="577"/>
      <c r="G10" s="577"/>
      <c r="H10" s="577"/>
      <c r="I10" s="577"/>
      <c r="J10" s="577">
        <f t="shared" si="0"/>
        <v>0</v>
      </c>
      <c r="K10" s="524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199408.1</v>
      </c>
      <c r="G14" s="548">
        <v>204299</v>
      </c>
      <c r="H14" s="548">
        <v>213726</v>
      </c>
      <c r="I14" s="548"/>
      <c r="J14" s="548">
        <f t="shared" si="0"/>
        <v>213726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199408.1</v>
      </c>
      <c r="G20" s="556">
        <f t="shared" ref="G20:J20" si="3">SUM(G11:G19)</f>
        <v>204299</v>
      </c>
      <c r="H20" s="556">
        <f t="shared" si="3"/>
        <v>213726</v>
      </c>
      <c r="I20" s="556">
        <f t="shared" si="3"/>
        <v>0</v>
      </c>
      <c r="J20" s="556">
        <f t="shared" si="3"/>
        <v>213726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131.85999999999999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131.85999999999999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65803.460000000006</v>
      </c>
      <c r="G32" s="548">
        <v>66975</v>
      </c>
      <c r="H32" s="548">
        <v>70530</v>
      </c>
      <c r="I32" s="548"/>
      <c r="J32" s="548">
        <f t="shared" si="0"/>
        <v>70530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65803.460000000006</v>
      </c>
      <c r="G34" s="556">
        <f t="shared" ref="G34:J34" si="6">SUM(G29:G33)</f>
        <v>66975</v>
      </c>
      <c r="H34" s="556">
        <f t="shared" si="6"/>
        <v>70530</v>
      </c>
      <c r="I34" s="556">
        <f t="shared" si="6"/>
        <v>0</v>
      </c>
      <c r="J34" s="556">
        <f t="shared" si="6"/>
        <v>70530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1973.4</v>
      </c>
      <c r="G39" s="548">
        <v>1640</v>
      </c>
      <c r="H39" s="548">
        <v>1710</v>
      </c>
      <c r="I39" s="548"/>
      <c r="J39" s="548">
        <f t="shared" si="0"/>
        <v>1710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1973.4</v>
      </c>
      <c r="G41" s="556">
        <f t="shared" ref="G41:J41" si="7">SUM(G35:G40)</f>
        <v>1640</v>
      </c>
      <c r="H41" s="556">
        <f t="shared" si="7"/>
        <v>1710</v>
      </c>
      <c r="I41" s="556">
        <f t="shared" si="7"/>
        <v>0</v>
      </c>
      <c r="J41" s="556">
        <f t="shared" si="7"/>
        <v>1710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267316.82</v>
      </c>
      <c r="G42" s="551">
        <f t="shared" ref="G42:J42" si="8">+G41+G34+G28+G22+G20</f>
        <v>272914</v>
      </c>
      <c r="H42" s="551">
        <f t="shared" si="8"/>
        <v>285966</v>
      </c>
      <c r="I42" s="551">
        <f t="shared" si="8"/>
        <v>0</v>
      </c>
      <c r="J42" s="551">
        <f t="shared" si="8"/>
        <v>285966</v>
      </c>
      <c r="K42" s="523"/>
    </row>
    <row r="43" spans="1:11" ht="8.25" customHeight="1" x14ac:dyDescent="0.2">
      <c r="A43" s="577"/>
      <c r="B43" s="577"/>
      <c r="C43" s="577"/>
      <c r="D43" s="577"/>
      <c r="E43" s="577"/>
      <c r="F43" s="577"/>
      <c r="G43" s="577"/>
      <c r="H43" s="577"/>
      <c r="I43" s="577"/>
      <c r="J43" s="577"/>
      <c r="K43" s="524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259.98</v>
      </c>
      <c r="G44" s="548">
        <v>30</v>
      </c>
      <c r="H44" s="548">
        <v>30</v>
      </c>
      <c r="I44" s="548"/>
      <c r="J44" s="548">
        <f t="shared" si="0"/>
        <v>30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19</v>
      </c>
      <c r="G45" s="548">
        <v>50</v>
      </c>
      <c r="H45" s="548">
        <v>50</v>
      </c>
      <c r="I45" s="548"/>
      <c r="J45" s="548">
        <f t="shared" si="0"/>
        <v>50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1704</v>
      </c>
      <c r="G46" s="548">
        <v>1000</v>
      </c>
      <c r="H46" s="548">
        <v>1000</v>
      </c>
      <c r="I46" s="548"/>
      <c r="J46" s="548">
        <f t="shared" si="0"/>
        <v>1000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271.22999999999996</v>
      </c>
      <c r="G47" s="548">
        <v>500</v>
      </c>
      <c r="H47" s="548">
        <v>500</v>
      </c>
      <c r="I47" s="548"/>
      <c r="J47" s="548">
        <f t="shared" si="0"/>
        <v>500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4.9000000000000004</v>
      </c>
      <c r="G48" s="548">
        <v>13</v>
      </c>
      <c r="H48" s="548">
        <v>13</v>
      </c>
      <c r="I48" s="548"/>
      <c r="J48" s="548">
        <f t="shared" si="0"/>
        <v>13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17.7</v>
      </c>
      <c r="G49" s="548">
        <v>30</v>
      </c>
      <c r="H49" s="548">
        <v>30</v>
      </c>
      <c r="I49" s="548"/>
      <c r="J49" s="548">
        <f t="shared" si="0"/>
        <v>30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100.71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20</v>
      </c>
      <c r="G51" s="548">
        <v>30</v>
      </c>
      <c r="H51" s="548">
        <v>30</v>
      </c>
      <c r="I51" s="548"/>
      <c r="J51" s="548">
        <f t="shared" si="0"/>
        <v>30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40</v>
      </c>
      <c r="G52" s="548">
        <v>122</v>
      </c>
      <c r="H52" s="548">
        <v>122</v>
      </c>
      <c r="I52" s="548"/>
      <c r="J52" s="548">
        <f t="shared" si="0"/>
        <v>122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2437.52</v>
      </c>
      <c r="G53" s="556">
        <f t="shared" ref="G53:J53" si="9">SUM(G44:G52)</f>
        <v>1775</v>
      </c>
      <c r="H53" s="556">
        <f t="shared" si="9"/>
        <v>1775</v>
      </c>
      <c r="I53" s="556">
        <f t="shared" si="9"/>
        <v>0</v>
      </c>
      <c r="J53" s="556">
        <f t="shared" si="9"/>
        <v>1775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990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990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3867.35</v>
      </c>
      <c r="G57" s="548">
        <v>1406</v>
      </c>
      <c r="H57" s="548">
        <v>1386</v>
      </c>
      <c r="I57" s="548"/>
      <c r="J57" s="548">
        <f t="shared" si="0"/>
        <v>1386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4993.670000000001</v>
      </c>
      <c r="G58" s="548">
        <v>450</v>
      </c>
      <c r="H58" s="548">
        <v>450</v>
      </c>
      <c r="I58" s="548"/>
      <c r="J58" s="548">
        <f t="shared" si="0"/>
        <v>450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8861.02</v>
      </c>
      <c r="G59" s="556">
        <f t="shared" ref="G59:J59" si="11">SUM(G57:G58)</f>
        <v>1856</v>
      </c>
      <c r="H59" s="556">
        <f t="shared" si="11"/>
        <v>1836</v>
      </c>
      <c r="I59" s="556">
        <f t="shared" si="11"/>
        <v>0</v>
      </c>
      <c r="J59" s="556">
        <f t="shared" si="11"/>
        <v>1836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2320</v>
      </c>
      <c r="H61" s="548">
        <v>2320</v>
      </c>
      <c r="I61" s="548"/>
      <c r="J61" s="548">
        <f t="shared" si="0"/>
        <v>2320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10910.36</v>
      </c>
      <c r="G62" s="548">
        <v>12976</v>
      </c>
      <c r="H62" s="548">
        <v>12976</v>
      </c>
      <c r="I62" s="548"/>
      <c r="J62" s="548">
        <f t="shared" si="0"/>
        <v>12976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3420.7999999999997</v>
      </c>
      <c r="G63" s="548">
        <v>3269</v>
      </c>
      <c r="H63" s="548">
        <v>3269</v>
      </c>
      <c r="I63" s="548"/>
      <c r="J63" s="548">
        <f t="shared" si="0"/>
        <v>3269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1501.2600000000002</v>
      </c>
      <c r="G64" s="548">
        <v>1382</v>
      </c>
      <c r="H64" s="548">
        <v>1382</v>
      </c>
      <c r="I64" s="548"/>
      <c r="J64" s="548">
        <f t="shared" si="0"/>
        <v>1382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4432.1600000000008</v>
      </c>
      <c r="G65" s="548">
        <v>15319</v>
      </c>
      <c r="H65" s="548">
        <v>15319</v>
      </c>
      <c r="I65" s="548"/>
      <c r="J65" s="548">
        <f t="shared" si="0"/>
        <v>15319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1869.7199999999996</v>
      </c>
      <c r="G66" s="548">
        <v>1826</v>
      </c>
      <c r="H66" s="548">
        <v>1826</v>
      </c>
      <c r="I66" s="548"/>
      <c r="J66" s="548">
        <f t="shared" si="0"/>
        <v>1826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4422.03</v>
      </c>
      <c r="G67" s="548">
        <v>5060</v>
      </c>
      <c r="H67" s="548">
        <v>4466</v>
      </c>
      <c r="I67" s="548"/>
      <c r="J67" s="548">
        <f t="shared" ref="J67:J129" si="12">+H67+I67</f>
        <v>4466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267.94</v>
      </c>
      <c r="G70" s="548">
        <v>329</v>
      </c>
      <c r="H70" s="548">
        <v>329</v>
      </c>
      <c r="I70" s="548"/>
      <c r="J70" s="548">
        <f t="shared" si="12"/>
        <v>329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26824.27</v>
      </c>
      <c r="G71" s="556">
        <f>SUM(G60:G70)</f>
        <v>42481</v>
      </c>
      <c r="H71" s="556">
        <f>SUM(H60:H70)</f>
        <v>41887</v>
      </c>
      <c r="I71" s="556">
        <f>SUM(I60:I70)</f>
        <v>0</v>
      </c>
      <c r="J71" s="556">
        <f>SUM(J60:J70)</f>
        <v>41887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4000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4000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0</v>
      </c>
      <c r="H83" s="548">
        <v>0</v>
      </c>
      <c r="I83" s="548"/>
      <c r="J83" s="548">
        <f t="shared" si="12"/>
        <v>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0</v>
      </c>
      <c r="G85" s="556">
        <v>0</v>
      </c>
      <c r="H85" s="556">
        <v>0</v>
      </c>
      <c r="I85" s="556"/>
      <c r="J85" s="556">
        <f t="shared" si="12"/>
        <v>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552.08000000000004</v>
      </c>
      <c r="G89" s="548">
        <v>575</v>
      </c>
      <c r="H89" s="548">
        <v>575</v>
      </c>
      <c r="I89" s="548"/>
      <c r="J89" s="548">
        <f t="shared" si="12"/>
        <v>575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64.73</v>
      </c>
      <c r="G90" s="548">
        <v>117</v>
      </c>
      <c r="H90" s="548">
        <v>117</v>
      </c>
      <c r="I90" s="548"/>
      <c r="J90" s="548">
        <f t="shared" si="12"/>
        <v>117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136</v>
      </c>
      <c r="G91" s="548">
        <v>36</v>
      </c>
      <c r="H91" s="548">
        <v>36</v>
      </c>
      <c r="I91" s="548"/>
      <c r="J91" s="548">
        <f t="shared" si="12"/>
        <v>36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752.81000000000006</v>
      </c>
      <c r="G92" s="556">
        <f t="shared" ref="G92:J92" si="14">SUM(G86:G91)</f>
        <v>728</v>
      </c>
      <c r="H92" s="556">
        <f t="shared" si="14"/>
        <v>728</v>
      </c>
      <c r="I92" s="556">
        <f t="shared" si="14"/>
        <v>0</v>
      </c>
      <c r="J92" s="556">
        <f t="shared" si="14"/>
        <v>728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3915.8799999999997</v>
      </c>
      <c r="G93" s="548">
        <v>3434</v>
      </c>
      <c r="H93" s="548">
        <v>3434</v>
      </c>
      <c r="I93" s="548"/>
      <c r="J93" s="548">
        <f t="shared" si="12"/>
        <v>3434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188.5</v>
      </c>
      <c r="G94" s="548">
        <v>143</v>
      </c>
      <c r="H94" s="548">
        <v>143</v>
      </c>
      <c r="I94" s="548"/>
      <c r="J94" s="548">
        <f t="shared" si="12"/>
        <v>143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62</v>
      </c>
      <c r="H95" s="548">
        <v>62</v>
      </c>
      <c r="I95" s="548"/>
      <c r="J95" s="548">
        <f t="shared" si="12"/>
        <v>62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250</v>
      </c>
      <c r="H96" s="548">
        <v>250</v>
      </c>
      <c r="I96" s="548"/>
      <c r="J96" s="548">
        <f t="shared" si="12"/>
        <v>250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2551.38</v>
      </c>
      <c r="G99" s="548">
        <v>1971</v>
      </c>
      <c r="H99" s="548">
        <v>1971</v>
      </c>
      <c r="I99" s="548"/>
      <c r="J99" s="548">
        <f t="shared" si="12"/>
        <v>1971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6655.7599999999993</v>
      </c>
      <c r="G100" s="556">
        <f t="shared" ref="G100:J100" si="15">SUM(G93:G99)</f>
        <v>5860</v>
      </c>
      <c r="H100" s="556">
        <f t="shared" si="15"/>
        <v>5860</v>
      </c>
      <c r="I100" s="556">
        <f t="shared" si="15"/>
        <v>0</v>
      </c>
      <c r="J100" s="556">
        <f t="shared" si="15"/>
        <v>5860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21410.860000000019</v>
      </c>
      <c r="G102" s="556">
        <v>23845</v>
      </c>
      <c r="H102" s="556">
        <v>23845</v>
      </c>
      <c r="I102" s="556"/>
      <c r="J102" s="556">
        <f t="shared" si="12"/>
        <v>23845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707.45</v>
      </c>
      <c r="G103" s="548">
        <v>808</v>
      </c>
      <c r="H103" s="548">
        <v>808</v>
      </c>
      <c r="I103" s="548"/>
      <c r="J103" s="548">
        <f t="shared" si="12"/>
        <v>808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43</v>
      </c>
      <c r="H104" s="548">
        <v>43</v>
      </c>
      <c r="I104" s="548"/>
      <c r="J104" s="548">
        <f t="shared" si="12"/>
        <v>43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454.80000000000007</v>
      </c>
      <c r="G106" s="548">
        <v>471</v>
      </c>
      <c r="H106" s="548">
        <v>471</v>
      </c>
      <c r="I106" s="548"/>
      <c r="J106" s="548">
        <f t="shared" si="12"/>
        <v>471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1162.25</v>
      </c>
      <c r="G108" s="556">
        <f t="shared" ref="G108:J108" si="16">SUM(G103:G107)</f>
        <v>1322</v>
      </c>
      <c r="H108" s="556">
        <f t="shared" si="16"/>
        <v>1322</v>
      </c>
      <c r="I108" s="556">
        <f t="shared" si="16"/>
        <v>0</v>
      </c>
      <c r="J108" s="556">
        <f t="shared" si="16"/>
        <v>1322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4124.2499999999991</v>
      </c>
      <c r="G115" s="548">
        <v>3200</v>
      </c>
      <c r="H115" s="548">
        <v>3200</v>
      </c>
      <c r="I115" s="548"/>
      <c r="J115" s="548">
        <f t="shared" si="12"/>
        <v>3200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4124.2499999999991</v>
      </c>
      <c r="G119" s="556">
        <f t="shared" ref="G119:J119" si="17">SUM(G110:G118)</f>
        <v>3200</v>
      </c>
      <c r="H119" s="556">
        <f t="shared" si="17"/>
        <v>3200</v>
      </c>
      <c r="I119" s="556">
        <f t="shared" si="17"/>
        <v>0</v>
      </c>
      <c r="J119" s="556">
        <f t="shared" si="17"/>
        <v>3200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1598.1</v>
      </c>
      <c r="G120" s="548">
        <v>374</v>
      </c>
      <c r="H120" s="548">
        <v>374</v>
      </c>
      <c r="I120" s="548"/>
      <c r="J120" s="548">
        <f t="shared" si="12"/>
        <v>374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1598.1</v>
      </c>
      <c r="G122" s="556">
        <f t="shared" ref="G122:J122" si="18">SUM(G120:G121)</f>
        <v>374</v>
      </c>
      <c r="H122" s="556">
        <f t="shared" si="18"/>
        <v>374</v>
      </c>
      <c r="I122" s="556">
        <f t="shared" si="18"/>
        <v>0</v>
      </c>
      <c r="J122" s="556">
        <f t="shared" si="18"/>
        <v>374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78816.840000000026</v>
      </c>
      <c r="G126" s="551">
        <f>+G125+G124+G123+G122+G119+G109+G108+G102+G101+G100+G92+G85+G78+G71+G60+G59+G56+G53</f>
        <v>81441</v>
      </c>
      <c r="H126" s="551">
        <f>+H125+H124+H123+H122+H119+H109+H108+H102+H101+H100+H92+H85+H78+H71+H60+H59+H56+H53</f>
        <v>80827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80827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349674.00000000006</v>
      </c>
      <c r="G127" s="551">
        <f>+G126+G42+G9+G6</f>
        <v>357448</v>
      </c>
      <c r="H127" s="551">
        <f>+H126+H42+H9+H6</f>
        <v>369906</v>
      </c>
      <c r="I127" s="551">
        <f>+I126+I42+I9+I6</f>
        <v>0</v>
      </c>
      <c r="J127" s="551">
        <f>+J126+J42+J9+J6</f>
        <v>369906</v>
      </c>
      <c r="K127" s="523"/>
    </row>
    <row r="128" spans="1:11" x14ac:dyDescent="0.2">
      <c r="A128" s="577"/>
      <c r="B128" s="577"/>
      <c r="C128" s="577"/>
      <c r="D128" s="577"/>
      <c r="E128" s="577"/>
      <c r="F128" s="577"/>
      <c r="G128" s="577"/>
      <c r="H128" s="577"/>
      <c r="I128" s="577"/>
      <c r="J128" s="577"/>
      <c r="K128" s="524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7"/>
      <c r="B133" s="577"/>
      <c r="C133" s="577"/>
      <c r="D133" s="577"/>
      <c r="E133" s="577"/>
      <c r="F133" s="577"/>
      <c r="G133" s="577"/>
      <c r="H133" s="577"/>
      <c r="I133" s="577"/>
      <c r="J133" s="577"/>
      <c r="K133" s="524"/>
    </row>
    <row r="134" spans="1:11" ht="25.5" customHeight="1" x14ac:dyDescent="0.2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24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39978.37999999999</v>
      </c>
      <c r="G136" s="548">
        <v>49648</v>
      </c>
      <c r="H136" s="548">
        <v>49648</v>
      </c>
      <c r="I136" s="548"/>
      <c r="J136" s="548">
        <f t="shared" si="20"/>
        <v>49648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22390.680000000004</v>
      </c>
      <c r="G137" s="548">
        <v>24770</v>
      </c>
      <c r="H137" s="548">
        <v>24770</v>
      </c>
      <c r="I137" s="548"/>
      <c r="J137" s="548">
        <f t="shared" si="20"/>
        <v>24770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1957.8</v>
      </c>
      <c r="G138" s="548">
        <v>1814</v>
      </c>
      <c r="H138" s="548">
        <v>1905</v>
      </c>
      <c r="I138" s="548"/>
      <c r="J138" s="548">
        <f t="shared" si="20"/>
        <v>1905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495.5</v>
      </c>
      <c r="G141" s="548">
        <v>504</v>
      </c>
      <c r="H141" s="548">
        <v>504</v>
      </c>
      <c r="I141" s="548"/>
      <c r="J141" s="548">
        <f t="shared" si="20"/>
        <v>504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64822.36</v>
      </c>
      <c r="G160" s="556">
        <f t="shared" ref="G160:J160" si="22">SUM(G136:G159)</f>
        <v>76736</v>
      </c>
      <c r="H160" s="556">
        <f t="shared" si="22"/>
        <v>76827</v>
      </c>
      <c r="I160" s="556">
        <f t="shared" si="22"/>
        <v>0</v>
      </c>
      <c r="J160" s="556">
        <f t="shared" si="22"/>
        <v>76827</v>
      </c>
      <c r="K160" s="525"/>
    </row>
    <row r="161" spans="1:11" x14ac:dyDescent="0.2">
      <c r="A161" s="577"/>
      <c r="B161" s="577"/>
      <c r="C161" s="577"/>
      <c r="D161" s="577"/>
      <c r="E161" s="577"/>
      <c r="F161" s="577"/>
      <c r="G161" s="577"/>
      <c r="H161" s="577"/>
      <c r="I161" s="577"/>
      <c r="J161" s="577"/>
      <c r="K161" s="524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1971.4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143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1614.93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387.2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4000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8116.53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7"/>
      <c r="B180" s="577"/>
      <c r="C180" s="577"/>
      <c r="D180" s="577"/>
      <c r="E180" s="577"/>
      <c r="F180" s="577"/>
      <c r="G180" s="577"/>
      <c r="H180" s="577"/>
      <c r="I180" s="577"/>
      <c r="J180" s="577"/>
      <c r="K180" s="524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7"/>
      <c r="B184" s="577"/>
      <c r="C184" s="577"/>
      <c r="D184" s="577"/>
      <c r="E184" s="577"/>
      <c r="F184" s="577"/>
      <c r="G184" s="577"/>
      <c r="H184" s="577"/>
      <c r="I184" s="577"/>
      <c r="J184" s="577"/>
      <c r="K184" s="524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72938.89</v>
      </c>
      <c r="G185" s="551">
        <f t="shared" ref="G185:J185" si="25">+G183+G179+G160</f>
        <v>76736</v>
      </c>
      <c r="H185" s="551">
        <f t="shared" si="25"/>
        <v>76827</v>
      </c>
      <c r="I185" s="551">
        <f t="shared" si="25"/>
        <v>0</v>
      </c>
      <c r="J185" s="551">
        <f t="shared" si="25"/>
        <v>76827</v>
      </c>
      <c r="K185" s="523"/>
    </row>
  </sheetData>
  <phoneticPr fontId="0" type="noConversion"/>
  <pageMargins left="0.23622047244094491" right="0" top="0.35433070866141736" bottom="0.89" header="0" footer="0"/>
  <pageSetup paperSize="9" scale="51" fitToHeight="2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7" width="9.85546875" style="560" customWidth="1"/>
    <col min="8" max="8" width="9.85546875" style="573" customWidth="1"/>
    <col min="9" max="9" width="9.140625" style="560" customWidth="1"/>
    <col min="10" max="10" width="9.7109375" style="560" customWidth="1"/>
    <col min="11" max="11" width="51.85546875" style="436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673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568090.0200000006</v>
      </c>
      <c r="G11" s="548">
        <v>589793</v>
      </c>
      <c r="H11" s="548">
        <v>589793</v>
      </c>
      <c r="I11" s="548"/>
      <c r="J11" s="548">
        <f t="shared" si="0"/>
        <v>589793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254589.69000000006</v>
      </c>
      <c r="G14" s="548">
        <v>269451</v>
      </c>
      <c r="H14" s="548">
        <v>284418</v>
      </c>
      <c r="I14" s="548"/>
      <c r="J14" s="548">
        <f t="shared" si="0"/>
        <v>284418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689.61999999999989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991.61000000000013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42979.29</v>
      </c>
      <c r="G18" s="548">
        <v>46998</v>
      </c>
      <c r="H18" s="548">
        <v>46998</v>
      </c>
      <c r="I18" s="548"/>
      <c r="J18" s="548">
        <f t="shared" si="0"/>
        <v>46998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867340.23000000068</v>
      </c>
      <c r="G20" s="556">
        <f t="shared" ref="G20:J20" si="3">SUM(G11:G19)</f>
        <v>906242</v>
      </c>
      <c r="H20" s="556">
        <f t="shared" si="3"/>
        <v>921209</v>
      </c>
      <c r="I20" s="556">
        <f t="shared" si="3"/>
        <v>0</v>
      </c>
      <c r="J20" s="556">
        <f t="shared" si="3"/>
        <v>921209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2117.2900000000004</v>
      </c>
      <c r="G21" s="559">
        <v>2750</v>
      </c>
      <c r="H21" s="559">
        <v>2750</v>
      </c>
      <c r="I21" s="559"/>
      <c r="J21" s="559">
        <f t="shared" si="0"/>
        <v>2750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2117.2900000000004</v>
      </c>
      <c r="G22" s="556">
        <f t="shared" ref="G22:J22" si="4">SUM(G21)</f>
        <v>2750</v>
      </c>
      <c r="H22" s="556">
        <f t="shared" si="4"/>
        <v>2750</v>
      </c>
      <c r="I22" s="556">
        <f t="shared" si="4"/>
        <v>0</v>
      </c>
      <c r="J22" s="556">
        <f t="shared" si="4"/>
        <v>2750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1445.7899999999997</v>
      </c>
      <c r="G23" s="548">
        <v>848</v>
      </c>
      <c r="H23" s="548">
        <v>848</v>
      </c>
      <c r="I23" s="548"/>
      <c r="J23" s="548">
        <f t="shared" si="0"/>
        <v>848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663.39999999999986</v>
      </c>
      <c r="G26" s="548">
        <v>350</v>
      </c>
      <c r="H26" s="548">
        <v>350</v>
      </c>
      <c r="I26" s="548"/>
      <c r="J26" s="548">
        <f t="shared" si="0"/>
        <v>350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422.16999999999996</v>
      </c>
      <c r="G27" s="548">
        <v>212</v>
      </c>
      <c r="H27" s="548">
        <v>212</v>
      </c>
      <c r="I27" s="548"/>
      <c r="J27" s="548">
        <f t="shared" si="0"/>
        <v>212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2531.3599999999997</v>
      </c>
      <c r="G28" s="556">
        <f t="shared" ref="G28:J28" si="5">SUM(G23:G27)</f>
        <v>1410</v>
      </c>
      <c r="H28" s="556">
        <f t="shared" si="5"/>
        <v>1410</v>
      </c>
      <c r="I28" s="556">
        <f t="shared" si="5"/>
        <v>0</v>
      </c>
      <c r="J28" s="556">
        <f t="shared" si="5"/>
        <v>1410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194632</v>
      </c>
      <c r="H29" s="548">
        <v>194632</v>
      </c>
      <c r="I29" s="548"/>
      <c r="J29" s="548">
        <f t="shared" si="0"/>
        <v>194632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283288.67</v>
      </c>
      <c r="G32" s="548">
        <v>86734</v>
      </c>
      <c r="H32" s="548">
        <v>93858</v>
      </c>
      <c r="I32" s="548"/>
      <c r="J32" s="548">
        <f t="shared" si="0"/>
        <v>93858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15509</v>
      </c>
      <c r="H33" s="548">
        <v>15509</v>
      </c>
      <c r="I33" s="548"/>
      <c r="J33" s="548">
        <f t="shared" si="0"/>
        <v>15509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283288.67</v>
      </c>
      <c r="G34" s="556">
        <f t="shared" ref="G34:J34" si="6">SUM(G29:G33)</f>
        <v>296875</v>
      </c>
      <c r="H34" s="556">
        <f t="shared" si="6"/>
        <v>303999</v>
      </c>
      <c r="I34" s="556">
        <f t="shared" si="6"/>
        <v>0</v>
      </c>
      <c r="J34" s="556">
        <f t="shared" si="6"/>
        <v>303999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4718</v>
      </c>
      <c r="H36" s="548">
        <v>4718</v>
      </c>
      <c r="I36" s="548"/>
      <c r="J36" s="548">
        <f t="shared" si="0"/>
        <v>4718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8735.2999999999993</v>
      </c>
      <c r="G39" s="548">
        <v>2214</v>
      </c>
      <c r="H39" s="548">
        <v>2275</v>
      </c>
      <c r="I39" s="548"/>
      <c r="J39" s="548">
        <f t="shared" si="0"/>
        <v>2275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376</v>
      </c>
      <c r="H40" s="548">
        <v>376</v>
      </c>
      <c r="I40" s="548"/>
      <c r="J40" s="548">
        <f t="shared" si="0"/>
        <v>376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8735.2999999999993</v>
      </c>
      <c r="G41" s="556">
        <f t="shared" ref="G41:J41" si="7">SUM(G35:G40)</f>
        <v>7308</v>
      </c>
      <c r="H41" s="556">
        <f t="shared" si="7"/>
        <v>7369</v>
      </c>
      <c r="I41" s="556">
        <f t="shared" si="7"/>
        <v>0</v>
      </c>
      <c r="J41" s="556">
        <f t="shared" si="7"/>
        <v>7369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1164012.8500000006</v>
      </c>
      <c r="G42" s="551">
        <f t="shared" ref="G42:J42" si="8">+G41+G34+G28+G22+G20</f>
        <v>1214585</v>
      </c>
      <c r="H42" s="551">
        <f t="shared" si="8"/>
        <v>1236737</v>
      </c>
      <c r="I42" s="551">
        <f t="shared" si="8"/>
        <v>0</v>
      </c>
      <c r="J42" s="551">
        <f t="shared" si="8"/>
        <v>1236737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1117.69</v>
      </c>
      <c r="G44" s="548">
        <v>940</v>
      </c>
      <c r="H44" s="548">
        <v>940</v>
      </c>
      <c r="I44" s="548"/>
      <c r="J44" s="548">
        <f t="shared" si="0"/>
        <v>940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1525.3000000000002</v>
      </c>
      <c r="G45" s="548">
        <v>964</v>
      </c>
      <c r="H45" s="548">
        <v>964</v>
      </c>
      <c r="I45" s="548"/>
      <c r="J45" s="548">
        <f t="shared" si="0"/>
        <v>964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391.19</v>
      </c>
      <c r="G46" s="548">
        <v>564</v>
      </c>
      <c r="H46" s="548">
        <v>564</v>
      </c>
      <c r="I46" s="548"/>
      <c r="J46" s="548">
        <f t="shared" si="0"/>
        <v>564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1797.1899999999998</v>
      </c>
      <c r="G47" s="548">
        <v>2044</v>
      </c>
      <c r="H47" s="548">
        <v>2044</v>
      </c>
      <c r="I47" s="548"/>
      <c r="J47" s="548">
        <f t="shared" si="0"/>
        <v>2044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271.33</v>
      </c>
      <c r="G48" s="548">
        <v>235</v>
      </c>
      <c r="H48" s="548">
        <v>235</v>
      </c>
      <c r="I48" s="548"/>
      <c r="J48" s="548">
        <f t="shared" si="0"/>
        <v>235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856.05</v>
      </c>
      <c r="G49" s="548">
        <v>564</v>
      </c>
      <c r="H49" s="548">
        <v>564</v>
      </c>
      <c r="I49" s="548"/>
      <c r="J49" s="548">
        <f t="shared" si="0"/>
        <v>564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141</v>
      </c>
      <c r="H50" s="548">
        <v>141</v>
      </c>
      <c r="I50" s="548"/>
      <c r="J50" s="548">
        <f t="shared" si="0"/>
        <v>141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481.03000000000003</v>
      </c>
      <c r="G51" s="548">
        <v>752</v>
      </c>
      <c r="H51" s="548">
        <v>752</v>
      </c>
      <c r="I51" s="548"/>
      <c r="J51" s="548">
        <f t="shared" si="0"/>
        <v>752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176</v>
      </c>
      <c r="G52" s="548">
        <v>188</v>
      </c>
      <c r="H52" s="548">
        <v>188</v>
      </c>
      <c r="I52" s="548"/>
      <c r="J52" s="548">
        <f t="shared" si="0"/>
        <v>188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6615.78</v>
      </c>
      <c r="G53" s="556">
        <f t="shared" ref="G53:J53" si="9">SUM(G44:G52)</f>
        <v>6392</v>
      </c>
      <c r="H53" s="556">
        <f t="shared" si="9"/>
        <v>6392</v>
      </c>
      <c r="I53" s="556">
        <f t="shared" si="9"/>
        <v>0</v>
      </c>
      <c r="J53" s="556">
        <f t="shared" si="9"/>
        <v>6392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256</v>
      </c>
      <c r="G55" s="548">
        <v>376</v>
      </c>
      <c r="H55" s="548">
        <v>376</v>
      </c>
      <c r="I55" s="548"/>
      <c r="J55" s="548">
        <f t="shared" si="0"/>
        <v>376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256</v>
      </c>
      <c r="G56" s="556">
        <f t="shared" ref="G56:J56" si="10">SUM(G54:G55)</f>
        <v>376</v>
      </c>
      <c r="H56" s="556">
        <f t="shared" si="10"/>
        <v>376</v>
      </c>
      <c r="I56" s="556">
        <f t="shared" si="10"/>
        <v>0</v>
      </c>
      <c r="J56" s="556">
        <f t="shared" si="10"/>
        <v>376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291.77999999999997</v>
      </c>
      <c r="G57" s="548">
        <v>1443</v>
      </c>
      <c r="H57" s="548">
        <v>1443</v>
      </c>
      <c r="I57" s="548"/>
      <c r="J57" s="548">
        <f t="shared" si="0"/>
        <v>1443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291.77999999999997</v>
      </c>
      <c r="G59" s="556">
        <f t="shared" ref="G59:J59" si="11">SUM(G57:G58)</f>
        <v>1443</v>
      </c>
      <c r="H59" s="556">
        <f t="shared" si="11"/>
        <v>1443</v>
      </c>
      <c r="I59" s="556">
        <f t="shared" si="11"/>
        <v>0</v>
      </c>
      <c r="J59" s="556">
        <f t="shared" si="11"/>
        <v>1443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6021.0500000000011</v>
      </c>
      <c r="G60" s="556">
        <v>8225</v>
      </c>
      <c r="H60" s="556">
        <v>8225</v>
      </c>
      <c r="I60" s="556"/>
      <c r="J60" s="556">
        <f t="shared" si="0"/>
        <v>8225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2938</v>
      </c>
      <c r="H61" s="548">
        <v>2938</v>
      </c>
      <c r="I61" s="548"/>
      <c r="J61" s="548">
        <f t="shared" si="0"/>
        <v>2938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66006.549999999974</v>
      </c>
      <c r="G62" s="548">
        <v>71196</v>
      </c>
      <c r="H62" s="548">
        <v>71196</v>
      </c>
      <c r="I62" s="548"/>
      <c r="J62" s="548">
        <f t="shared" si="0"/>
        <v>71196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61355.220000000016</v>
      </c>
      <c r="G63" s="548">
        <v>59076</v>
      </c>
      <c r="H63" s="548">
        <v>59076</v>
      </c>
      <c r="I63" s="548"/>
      <c r="J63" s="548">
        <f t="shared" si="0"/>
        <v>59076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11972.920000000002</v>
      </c>
      <c r="G64" s="548">
        <v>13292</v>
      </c>
      <c r="H64" s="548">
        <v>13292</v>
      </c>
      <c r="I64" s="548"/>
      <c r="J64" s="548">
        <f t="shared" si="0"/>
        <v>13292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19030.21</v>
      </c>
      <c r="G65" s="548">
        <v>21407</v>
      </c>
      <c r="H65" s="548">
        <v>21407</v>
      </c>
      <c r="I65" s="548"/>
      <c r="J65" s="548">
        <f t="shared" si="0"/>
        <v>21407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7233.3300000000017</v>
      </c>
      <c r="G66" s="548">
        <v>6495</v>
      </c>
      <c r="H66" s="548">
        <v>6495</v>
      </c>
      <c r="I66" s="548"/>
      <c r="J66" s="548">
        <f t="shared" si="0"/>
        <v>6495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19637.359999999993</v>
      </c>
      <c r="G67" s="548">
        <v>7567</v>
      </c>
      <c r="H67" s="548">
        <v>7567</v>
      </c>
      <c r="I67" s="548"/>
      <c r="J67" s="548">
        <f t="shared" ref="J67:J129" si="12">+H67+I67</f>
        <v>7567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996.16000000000008</v>
      </c>
      <c r="G68" s="548">
        <v>1026</v>
      </c>
      <c r="H68" s="548">
        <v>1026</v>
      </c>
      <c r="I68" s="548"/>
      <c r="J68" s="548">
        <f t="shared" si="12"/>
        <v>1026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42975.12</v>
      </c>
      <c r="G70" s="548">
        <v>42975</v>
      </c>
      <c r="H70" s="548">
        <v>42975</v>
      </c>
      <c r="I70" s="548"/>
      <c r="J70" s="548">
        <f t="shared" si="12"/>
        <v>42975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235227.92</v>
      </c>
      <c r="G71" s="556">
        <f>SUM(G60:G70)</f>
        <v>234197</v>
      </c>
      <c r="H71" s="556">
        <f>SUM(H60:H70)</f>
        <v>234197</v>
      </c>
      <c r="I71" s="556">
        <f>SUM(I60:I70)</f>
        <v>0</v>
      </c>
      <c r="J71" s="556">
        <f>SUM(J60:J70)</f>
        <v>234197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1370.6</v>
      </c>
      <c r="G83" s="548">
        <v>1448</v>
      </c>
      <c r="H83" s="548">
        <v>1448</v>
      </c>
      <c r="I83" s="548"/>
      <c r="J83" s="548">
        <f t="shared" si="12"/>
        <v>1448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1370.6</v>
      </c>
      <c r="G85" s="556">
        <v>1448</v>
      </c>
      <c r="H85" s="556">
        <v>1448</v>
      </c>
      <c r="I85" s="556"/>
      <c r="J85" s="556">
        <f t="shared" si="12"/>
        <v>1448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7348.74</v>
      </c>
      <c r="G86" s="548">
        <v>3942</v>
      </c>
      <c r="H86" s="548">
        <v>3942</v>
      </c>
      <c r="I86" s="548"/>
      <c r="J86" s="548">
        <f t="shared" si="12"/>
        <v>3942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107.2</v>
      </c>
      <c r="G87" s="548">
        <v>650</v>
      </c>
      <c r="H87" s="548">
        <v>650</v>
      </c>
      <c r="I87" s="548"/>
      <c r="J87" s="548">
        <f t="shared" si="12"/>
        <v>650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144</v>
      </c>
      <c r="G88" s="548">
        <v>150</v>
      </c>
      <c r="H88" s="548">
        <v>150</v>
      </c>
      <c r="I88" s="548"/>
      <c r="J88" s="548">
        <f t="shared" si="12"/>
        <v>150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2197.1999999999998</v>
      </c>
      <c r="G89" s="548">
        <v>2100</v>
      </c>
      <c r="H89" s="548">
        <v>2100</v>
      </c>
      <c r="I89" s="548"/>
      <c r="J89" s="548">
        <f t="shared" si="12"/>
        <v>2100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584.25</v>
      </c>
      <c r="G90" s="548">
        <v>500</v>
      </c>
      <c r="H90" s="548">
        <v>500</v>
      </c>
      <c r="I90" s="548"/>
      <c r="J90" s="548">
        <f t="shared" si="12"/>
        <v>500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12.9</v>
      </c>
      <c r="G91" s="548">
        <v>94</v>
      </c>
      <c r="H91" s="548">
        <v>94</v>
      </c>
      <c r="I91" s="548"/>
      <c r="J91" s="548">
        <f t="shared" si="12"/>
        <v>94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10394.289999999999</v>
      </c>
      <c r="G92" s="556">
        <f t="shared" ref="G92:J92" si="14">SUM(G86:G91)</f>
        <v>7436</v>
      </c>
      <c r="H92" s="556">
        <f t="shared" si="14"/>
        <v>7436</v>
      </c>
      <c r="I92" s="556">
        <f t="shared" si="14"/>
        <v>0</v>
      </c>
      <c r="J92" s="556">
        <f t="shared" si="14"/>
        <v>7436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1813.13</v>
      </c>
      <c r="G93" s="548">
        <v>6000</v>
      </c>
      <c r="H93" s="548">
        <v>6000</v>
      </c>
      <c r="I93" s="548"/>
      <c r="J93" s="548">
        <f t="shared" si="12"/>
        <v>6000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4106.99</v>
      </c>
      <c r="G94" s="548">
        <v>4047</v>
      </c>
      <c r="H94" s="548">
        <v>4047</v>
      </c>
      <c r="I94" s="548"/>
      <c r="J94" s="548">
        <f t="shared" si="12"/>
        <v>4047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1377.58</v>
      </c>
      <c r="G95" s="548">
        <v>1039</v>
      </c>
      <c r="H95" s="548">
        <v>1039</v>
      </c>
      <c r="I95" s="548"/>
      <c r="J95" s="548">
        <f t="shared" si="12"/>
        <v>1039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1499.64</v>
      </c>
      <c r="G97" s="548">
        <v>2000</v>
      </c>
      <c r="H97" s="548">
        <v>2000</v>
      </c>
      <c r="I97" s="548"/>
      <c r="J97" s="548">
        <f t="shared" si="12"/>
        <v>2000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20.34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8817.68</v>
      </c>
      <c r="G100" s="556">
        <f t="shared" ref="G100:J100" si="15">SUM(G93:G99)</f>
        <v>13086</v>
      </c>
      <c r="H100" s="556">
        <f t="shared" si="15"/>
        <v>13086</v>
      </c>
      <c r="I100" s="556">
        <f t="shared" si="15"/>
        <v>0</v>
      </c>
      <c r="J100" s="556">
        <f t="shared" si="15"/>
        <v>13086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1378.0700000000002</v>
      </c>
      <c r="G101" s="556">
        <v>1417</v>
      </c>
      <c r="H101" s="556">
        <v>1417</v>
      </c>
      <c r="I101" s="556"/>
      <c r="J101" s="556">
        <f t="shared" si="12"/>
        <v>1417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4866.5300000000007</v>
      </c>
      <c r="G103" s="548">
        <v>6518</v>
      </c>
      <c r="H103" s="548">
        <v>6518</v>
      </c>
      <c r="I103" s="548"/>
      <c r="J103" s="548">
        <f t="shared" si="12"/>
        <v>6518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252.7</v>
      </c>
      <c r="G104" s="548">
        <v>283</v>
      </c>
      <c r="H104" s="548">
        <v>283</v>
      </c>
      <c r="I104" s="548"/>
      <c r="J104" s="548">
        <f t="shared" si="12"/>
        <v>283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509.74000000000007</v>
      </c>
      <c r="G106" s="548">
        <v>661</v>
      </c>
      <c r="H106" s="548">
        <v>661</v>
      </c>
      <c r="I106" s="548"/>
      <c r="J106" s="548">
        <f t="shared" si="12"/>
        <v>661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5628.97</v>
      </c>
      <c r="G108" s="556">
        <f t="shared" ref="G108:J108" si="16">SUM(G103:G107)</f>
        <v>7462</v>
      </c>
      <c r="H108" s="556">
        <f t="shared" si="16"/>
        <v>7462</v>
      </c>
      <c r="I108" s="556">
        <f t="shared" si="16"/>
        <v>0</v>
      </c>
      <c r="J108" s="556">
        <f t="shared" si="16"/>
        <v>7462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1131.43</v>
      </c>
      <c r="G110" s="548">
        <v>2173</v>
      </c>
      <c r="H110" s="548">
        <v>2173</v>
      </c>
      <c r="I110" s="548"/>
      <c r="J110" s="548">
        <f t="shared" si="12"/>
        <v>2173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39041.850000000006</v>
      </c>
      <c r="G112" s="548">
        <v>38931</v>
      </c>
      <c r="H112" s="548">
        <v>38931</v>
      </c>
      <c r="I112" s="548"/>
      <c r="J112" s="548">
        <f t="shared" si="12"/>
        <v>38931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5145.82</v>
      </c>
      <c r="G115" s="548">
        <v>3871</v>
      </c>
      <c r="H115" s="548">
        <v>3871</v>
      </c>
      <c r="I115" s="548"/>
      <c r="J115" s="548">
        <f t="shared" si="12"/>
        <v>3871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449.3</v>
      </c>
      <c r="G116" s="548">
        <v>1368</v>
      </c>
      <c r="H116" s="548">
        <v>1368</v>
      </c>
      <c r="I116" s="548"/>
      <c r="J116" s="548">
        <f t="shared" si="12"/>
        <v>1368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45768.400000000009</v>
      </c>
      <c r="G119" s="556">
        <f t="shared" ref="G119:J119" si="17">SUM(G110:G118)</f>
        <v>46343</v>
      </c>
      <c r="H119" s="556">
        <f t="shared" si="17"/>
        <v>46343</v>
      </c>
      <c r="I119" s="556">
        <f t="shared" si="17"/>
        <v>0</v>
      </c>
      <c r="J119" s="556">
        <f t="shared" si="17"/>
        <v>46343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12288.13</v>
      </c>
      <c r="G120" s="548">
        <v>16024</v>
      </c>
      <c r="H120" s="548">
        <v>13229</v>
      </c>
      <c r="I120" s="548"/>
      <c r="J120" s="548">
        <f t="shared" si="12"/>
        <v>13229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12288.13</v>
      </c>
      <c r="G122" s="556">
        <f t="shared" ref="G122:J122" si="18">SUM(G120:G121)</f>
        <v>16024</v>
      </c>
      <c r="H122" s="556">
        <f t="shared" si="18"/>
        <v>13229</v>
      </c>
      <c r="I122" s="556">
        <f t="shared" si="18"/>
        <v>0</v>
      </c>
      <c r="J122" s="556">
        <f t="shared" si="18"/>
        <v>13229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3954.61</v>
      </c>
      <c r="G124" s="556">
        <v>5668</v>
      </c>
      <c r="H124" s="556">
        <v>5668</v>
      </c>
      <c r="I124" s="556"/>
      <c r="J124" s="556">
        <f t="shared" si="12"/>
        <v>5668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338013.28000000009</v>
      </c>
      <c r="G126" s="551">
        <f>+G125+G124+G123+G122+G119+G109+G108+G102+G101+G100+G92+G85+G78+G71+G60+G59+G56+G53</f>
        <v>349517</v>
      </c>
      <c r="H126" s="551">
        <f>+H125+H124+H123+H122+H119+H109+H108+H102+H101+H100+H92+H85+H78+H71+H60+H59+H56+H53</f>
        <v>346722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346722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1502026.1300000006</v>
      </c>
      <c r="G127" s="551">
        <f>+G126+G42+G9+G6</f>
        <v>1564102</v>
      </c>
      <c r="H127" s="551">
        <f>+H126+H42+H9+H6</f>
        <v>1583459</v>
      </c>
      <c r="I127" s="551">
        <f>+I126+I42+I9+I6</f>
        <v>0</v>
      </c>
      <c r="J127" s="551">
        <f>+J126+J42+J9+J6</f>
        <v>1583459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42940.80000000001</v>
      </c>
      <c r="G129" s="548">
        <v>35881</v>
      </c>
      <c r="H129" s="548">
        <v>40589</v>
      </c>
      <c r="I129" s="548"/>
      <c r="J129" s="548">
        <f t="shared" si="12"/>
        <v>40589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42940.80000000001</v>
      </c>
      <c r="G130" s="556">
        <f t="shared" ref="G130:J130" si="19">SUM(G129)</f>
        <v>35881</v>
      </c>
      <c r="H130" s="556">
        <f t="shared" si="19"/>
        <v>40589</v>
      </c>
      <c r="I130" s="556">
        <f t="shared" si="19"/>
        <v>0</v>
      </c>
      <c r="J130" s="556">
        <f t="shared" si="19"/>
        <v>40589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91851.840000000026</v>
      </c>
      <c r="G131" s="548">
        <v>94606</v>
      </c>
      <c r="H131" s="548">
        <v>90175</v>
      </c>
      <c r="I131" s="548"/>
      <c r="J131" s="548">
        <f t="shared" ref="J131:J182" si="20">+H131+I131</f>
        <v>90175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91851.840000000026</v>
      </c>
      <c r="G132" s="556">
        <f t="shared" ref="G132:J132" si="21">SUM(G131)</f>
        <v>94606</v>
      </c>
      <c r="H132" s="556">
        <f t="shared" si="21"/>
        <v>90175</v>
      </c>
      <c r="I132" s="556">
        <f t="shared" si="21"/>
        <v>0</v>
      </c>
      <c r="J132" s="556">
        <f t="shared" si="21"/>
        <v>90175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80</v>
      </c>
      <c r="H140" s="548">
        <v>80</v>
      </c>
      <c r="I140" s="548"/>
      <c r="J140" s="548">
        <f t="shared" si="20"/>
        <v>80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64494.3</v>
      </c>
      <c r="G141" s="548">
        <v>55930</v>
      </c>
      <c r="H141" s="548">
        <v>55930</v>
      </c>
      <c r="I141" s="548"/>
      <c r="J141" s="548">
        <f t="shared" si="20"/>
        <v>55930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1138.8999999999987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65633.2</v>
      </c>
      <c r="G160" s="556">
        <f t="shared" ref="G160:J160" si="22">SUM(G136:G159)</f>
        <v>56010</v>
      </c>
      <c r="H160" s="556">
        <f t="shared" si="22"/>
        <v>56010</v>
      </c>
      <c r="I160" s="556">
        <f t="shared" si="22"/>
        <v>0</v>
      </c>
      <c r="J160" s="556">
        <f t="shared" si="22"/>
        <v>56010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1140</v>
      </c>
      <c r="G164" s="548">
        <v>855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200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450</v>
      </c>
      <c r="G170" s="548">
        <v>800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2933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4723</v>
      </c>
      <c r="G179" s="556">
        <f t="shared" ref="G179:J179" si="23">SUM(G162:G178)</f>
        <v>1655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4000</v>
      </c>
      <c r="G181" s="548">
        <v>3000</v>
      </c>
      <c r="H181" s="548">
        <v>3000</v>
      </c>
      <c r="I181" s="548"/>
      <c r="J181" s="548">
        <f t="shared" si="20"/>
        <v>3000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4000</v>
      </c>
      <c r="G183" s="556">
        <f t="shared" ref="G183:J183" si="24">SUM(G181:G182)</f>
        <v>3000</v>
      </c>
      <c r="H183" s="556">
        <f t="shared" si="24"/>
        <v>3000</v>
      </c>
      <c r="I183" s="556">
        <f t="shared" si="24"/>
        <v>0</v>
      </c>
      <c r="J183" s="556">
        <f t="shared" si="24"/>
        <v>3000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74356.2</v>
      </c>
      <c r="G185" s="551">
        <f t="shared" ref="G185:J185" si="25">+G183+G179+G160</f>
        <v>60665</v>
      </c>
      <c r="H185" s="551">
        <f t="shared" si="25"/>
        <v>59010</v>
      </c>
      <c r="I185" s="551">
        <f t="shared" si="25"/>
        <v>0</v>
      </c>
      <c r="J185" s="551">
        <f t="shared" si="25"/>
        <v>59010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674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167319.69999999998</v>
      </c>
      <c r="G11" s="548">
        <v>175143</v>
      </c>
      <c r="H11" s="548">
        <v>178908</v>
      </c>
      <c r="I11" s="548"/>
      <c r="J11" s="548">
        <f t="shared" si="0"/>
        <v>178908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88589.49</v>
      </c>
      <c r="G14" s="548">
        <v>101457</v>
      </c>
      <c r="H14" s="548">
        <v>106899</v>
      </c>
      <c r="I14" s="548"/>
      <c r="J14" s="548">
        <f t="shared" si="0"/>
        <v>106899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11778.37</v>
      </c>
      <c r="G18" s="548">
        <v>5343</v>
      </c>
      <c r="H18" s="548">
        <v>5643</v>
      </c>
      <c r="I18" s="548"/>
      <c r="J18" s="548">
        <f t="shared" si="0"/>
        <v>5643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195.45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267883.01</v>
      </c>
      <c r="G20" s="556">
        <f t="shared" ref="G20:J20" si="3">SUM(G11:G19)</f>
        <v>281943</v>
      </c>
      <c r="H20" s="556">
        <f t="shared" si="3"/>
        <v>291450</v>
      </c>
      <c r="I20" s="556">
        <f t="shared" si="3"/>
        <v>0</v>
      </c>
      <c r="J20" s="556">
        <f t="shared" si="3"/>
        <v>291450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451.24</v>
      </c>
      <c r="G21" s="559">
        <v>545</v>
      </c>
      <c r="H21" s="559">
        <v>545</v>
      </c>
      <c r="I21" s="559"/>
      <c r="J21" s="559">
        <f t="shared" si="0"/>
        <v>545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451.24</v>
      </c>
      <c r="G22" s="556">
        <f t="shared" ref="G22:J22" si="4">SUM(G21)</f>
        <v>545</v>
      </c>
      <c r="H22" s="556">
        <f t="shared" si="4"/>
        <v>545</v>
      </c>
      <c r="I22" s="556">
        <f t="shared" si="4"/>
        <v>0</v>
      </c>
      <c r="J22" s="556">
        <f t="shared" si="4"/>
        <v>545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1313.77</v>
      </c>
      <c r="G23" s="548">
        <v>600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604.12000000000012</v>
      </c>
      <c r="G26" s="548">
        <v>248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384.42000000000007</v>
      </c>
      <c r="G27" s="548">
        <v>150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2302.3100000000004</v>
      </c>
      <c r="G28" s="556">
        <f t="shared" ref="G28:J28" si="5">SUM(G23:G27)</f>
        <v>998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51260</v>
      </c>
      <c r="H29" s="548">
        <v>59040</v>
      </c>
      <c r="I29" s="548"/>
      <c r="J29" s="548">
        <f t="shared" si="0"/>
        <v>59040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90022.94</v>
      </c>
      <c r="G32" s="548">
        <v>33159</v>
      </c>
      <c r="H32" s="548">
        <v>35277</v>
      </c>
      <c r="I32" s="548"/>
      <c r="J32" s="548">
        <f t="shared" si="0"/>
        <v>35277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1480</v>
      </c>
      <c r="H33" s="548">
        <v>1862</v>
      </c>
      <c r="I33" s="548"/>
      <c r="J33" s="548">
        <f t="shared" si="0"/>
        <v>1862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90022.94</v>
      </c>
      <c r="G34" s="556">
        <f t="shared" ref="G34:J34" si="6">SUM(G29:G33)</f>
        <v>85899</v>
      </c>
      <c r="H34" s="556">
        <f t="shared" si="6"/>
        <v>96179</v>
      </c>
      <c r="I34" s="556">
        <f t="shared" si="6"/>
        <v>0</v>
      </c>
      <c r="J34" s="556">
        <f t="shared" si="6"/>
        <v>96179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1432</v>
      </c>
      <c r="H36" s="548">
        <v>1432</v>
      </c>
      <c r="I36" s="548"/>
      <c r="J36" s="548">
        <f t="shared" si="0"/>
        <v>1432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2593.25</v>
      </c>
      <c r="G39" s="548">
        <v>817</v>
      </c>
      <c r="H39" s="548">
        <v>855</v>
      </c>
      <c r="I39" s="548"/>
      <c r="J39" s="548">
        <f t="shared" si="0"/>
        <v>855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45</v>
      </c>
      <c r="H40" s="548">
        <v>45</v>
      </c>
      <c r="I40" s="548"/>
      <c r="J40" s="548">
        <f t="shared" si="0"/>
        <v>45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2593.25</v>
      </c>
      <c r="G41" s="556">
        <f t="shared" ref="G41:J41" si="7">SUM(G35:G40)</f>
        <v>2294</v>
      </c>
      <c r="H41" s="556">
        <f t="shared" si="7"/>
        <v>2332</v>
      </c>
      <c r="I41" s="556">
        <f t="shared" si="7"/>
        <v>0</v>
      </c>
      <c r="J41" s="556">
        <f t="shared" si="7"/>
        <v>2332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363252.75</v>
      </c>
      <c r="G42" s="551">
        <f t="shared" ref="G42:J42" si="8">+G41+G34+G28+G22+G20</f>
        <v>371679</v>
      </c>
      <c r="H42" s="551">
        <f t="shared" si="8"/>
        <v>390506</v>
      </c>
      <c r="I42" s="551">
        <f t="shared" si="8"/>
        <v>0</v>
      </c>
      <c r="J42" s="551">
        <f t="shared" si="8"/>
        <v>390506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314</v>
      </c>
      <c r="G44" s="548">
        <v>295</v>
      </c>
      <c r="H44" s="548">
        <v>295</v>
      </c>
      <c r="I44" s="548"/>
      <c r="J44" s="548">
        <f t="shared" si="0"/>
        <v>295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0</v>
      </c>
      <c r="G45" s="548">
        <v>85</v>
      </c>
      <c r="H45" s="548">
        <v>85</v>
      </c>
      <c r="I45" s="548"/>
      <c r="J45" s="548">
        <f t="shared" si="0"/>
        <v>85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403.38</v>
      </c>
      <c r="G46" s="548">
        <v>134</v>
      </c>
      <c r="H46" s="548">
        <v>134</v>
      </c>
      <c r="I46" s="548"/>
      <c r="J46" s="548">
        <f t="shared" si="0"/>
        <v>134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640.29</v>
      </c>
      <c r="G47" s="548">
        <v>999</v>
      </c>
      <c r="H47" s="548">
        <v>999</v>
      </c>
      <c r="I47" s="548"/>
      <c r="J47" s="548">
        <f t="shared" si="0"/>
        <v>999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148.67000000000002</v>
      </c>
      <c r="G48" s="548">
        <v>65</v>
      </c>
      <c r="H48" s="548">
        <v>65</v>
      </c>
      <c r="I48" s="548"/>
      <c r="J48" s="548">
        <f t="shared" si="0"/>
        <v>65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15.01</v>
      </c>
      <c r="G49" s="548">
        <v>68</v>
      </c>
      <c r="H49" s="548">
        <v>68</v>
      </c>
      <c r="I49" s="548"/>
      <c r="J49" s="548">
        <f t="shared" si="0"/>
        <v>68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25</v>
      </c>
      <c r="H50" s="548">
        <v>25</v>
      </c>
      <c r="I50" s="548"/>
      <c r="J50" s="548">
        <f t="shared" si="0"/>
        <v>25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133.17000000000002</v>
      </c>
      <c r="G51" s="548">
        <v>182</v>
      </c>
      <c r="H51" s="548">
        <v>182</v>
      </c>
      <c r="I51" s="548"/>
      <c r="J51" s="548">
        <f t="shared" si="0"/>
        <v>182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81.509999999999991</v>
      </c>
      <c r="G52" s="548">
        <v>114</v>
      </c>
      <c r="H52" s="548">
        <v>114</v>
      </c>
      <c r="I52" s="548"/>
      <c r="J52" s="548">
        <f t="shared" si="0"/>
        <v>114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1736.0300000000002</v>
      </c>
      <c r="G53" s="556">
        <f t="shared" ref="G53:J53" si="9">SUM(G44:G52)</f>
        <v>1967</v>
      </c>
      <c r="H53" s="556">
        <f t="shared" si="9"/>
        <v>1967</v>
      </c>
      <c r="I53" s="556">
        <f t="shared" si="9"/>
        <v>0</v>
      </c>
      <c r="J53" s="556">
        <f t="shared" si="9"/>
        <v>1967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928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928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75</v>
      </c>
      <c r="G57" s="548">
        <v>0</v>
      </c>
      <c r="H57" s="548">
        <v>0</v>
      </c>
      <c r="I57" s="548"/>
      <c r="J57" s="548">
        <f t="shared" si="0"/>
        <v>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85.58</v>
      </c>
      <c r="G58" s="548">
        <v>588</v>
      </c>
      <c r="H58" s="548">
        <v>184</v>
      </c>
      <c r="I58" s="548"/>
      <c r="J58" s="548">
        <f t="shared" si="0"/>
        <v>184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160.57999999999998</v>
      </c>
      <c r="G59" s="556">
        <f t="shared" ref="G59:J59" si="11">SUM(G57:G58)</f>
        <v>588</v>
      </c>
      <c r="H59" s="556">
        <f t="shared" si="11"/>
        <v>184</v>
      </c>
      <c r="I59" s="556">
        <f t="shared" si="11"/>
        <v>0</v>
      </c>
      <c r="J59" s="556">
        <f t="shared" si="11"/>
        <v>184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1612.87</v>
      </c>
      <c r="G60" s="556">
        <v>987</v>
      </c>
      <c r="H60" s="556">
        <v>987</v>
      </c>
      <c r="I60" s="556"/>
      <c r="J60" s="556">
        <f t="shared" si="0"/>
        <v>987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1158</v>
      </c>
      <c r="H61" s="548">
        <v>1158</v>
      </c>
      <c r="I61" s="548"/>
      <c r="J61" s="548">
        <f t="shared" si="0"/>
        <v>1158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27691.389999999992</v>
      </c>
      <c r="G62" s="548">
        <v>29960</v>
      </c>
      <c r="H62" s="548">
        <v>40960</v>
      </c>
      <c r="I62" s="548"/>
      <c r="J62" s="548">
        <f t="shared" si="0"/>
        <v>40960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7599.65</v>
      </c>
      <c r="G63" s="548">
        <v>5576</v>
      </c>
      <c r="H63" s="548">
        <v>11276</v>
      </c>
      <c r="I63" s="548"/>
      <c r="J63" s="548">
        <f t="shared" si="0"/>
        <v>11276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1196.1500000000001</v>
      </c>
      <c r="G64" s="548">
        <v>1740</v>
      </c>
      <c r="H64" s="548">
        <v>1740</v>
      </c>
      <c r="I64" s="548"/>
      <c r="J64" s="548">
        <f t="shared" si="0"/>
        <v>1740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2480.4000000000005</v>
      </c>
      <c r="G65" s="548">
        <v>2585</v>
      </c>
      <c r="H65" s="548">
        <v>4585</v>
      </c>
      <c r="I65" s="548"/>
      <c r="J65" s="548">
        <f t="shared" si="0"/>
        <v>4585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2127.1000000000008</v>
      </c>
      <c r="G66" s="548">
        <v>1233</v>
      </c>
      <c r="H66" s="548">
        <v>2533</v>
      </c>
      <c r="I66" s="548"/>
      <c r="J66" s="548">
        <f t="shared" si="0"/>
        <v>2533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1128.25</v>
      </c>
      <c r="G67" s="548">
        <v>6132</v>
      </c>
      <c r="H67" s="548">
        <v>1850</v>
      </c>
      <c r="I67" s="548"/>
      <c r="J67" s="548">
        <f t="shared" ref="J67:J129" si="12">+H67+I67</f>
        <v>1850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315.12</v>
      </c>
      <c r="G70" s="548">
        <v>247</v>
      </c>
      <c r="H70" s="548">
        <v>247</v>
      </c>
      <c r="I70" s="548"/>
      <c r="J70" s="548">
        <f t="shared" si="12"/>
        <v>247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44150.929999999993</v>
      </c>
      <c r="G71" s="556">
        <f>SUM(G60:G70)</f>
        <v>49618</v>
      </c>
      <c r="H71" s="556">
        <f>SUM(H60:H70)</f>
        <v>65336</v>
      </c>
      <c r="I71" s="556">
        <f>SUM(I60:I70)</f>
        <v>0</v>
      </c>
      <c r="J71" s="556">
        <f>SUM(J60:J70)</f>
        <v>65336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820.57999999999981</v>
      </c>
      <c r="G83" s="548">
        <v>1376</v>
      </c>
      <c r="H83" s="548">
        <v>925</v>
      </c>
      <c r="I83" s="548"/>
      <c r="J83" s="548">
        <f t="shared" si="12"/>
        <v>925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820.57999999999981</v>
      </c>
      <c r="G85" s="556">
        <v>1376</v>
      </c>
      <c r="H85" s="556">
        <v>925</v>
      </c>
      <c r="I85" s="556"/>
      <c r="J85" s="556">
        <f t="shared" si="12"/>
        <v>925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261.52999999999997</v>
      </c>
      <c r="G86" s="548">
        <v>27</v>
      </c>
      <c r="H86" s="548">
        <v>27</v>
      </c>
      <c r="I86" s="548"/>
      <c r="J86" s="548">
        <f t="shared" si="12"/>
        <v>27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57.03</v>
      </c>
      <c r="G87" s="548">
        <v>309</v>
      </c>
      <c r="H87" s="548">
        <v>309</v>
      </c>
      <c r="I87" s="548"/>
      <c r="J87" s="548">
        <f t="shared" si="12"/>
        <v>309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481</v>
      </c>
      <c r="H88" s="548">
        <v>481</v>
      </c>
      <c r="I88" s="548"/>
      <c r="J88" s="548">
        <f t="shared" si="12"/>
        <v>481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0</v>
      </c>
      <c r="G89" s="548">
        <v>0</v>
      </c>
      <c r="H89" s="548">
        <v>0</v>
      </c>
      <c r="I89" s="548"/>
      <c r="J89" s="548">
        <f t="shared" si="12"/>
        <v>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318.55999999999995</v>
      </c>
      <c r="G92" s="556">
        <f t="shared" ref="G92:J92" si="14">SUM(G86:G91)</f>
        <v>817</v>
      </c>
      <c r="H92" s="556">
        <f t="shared" si="14"/>
        <v>817</v>
      </c>
      <c r="I92" s="556">
        <f t="shared" si="14"/>
        <v>0</v>
      </c>
      <c r="J92" s="556">
        <f t="shared" si="14"/>
        <v>817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193.6</v>
      </c>
      <c r="G93" s="548">
        <v>1616</v>
      </c>
      <c r="H93" s="548">
        <v>213</v>
      </c>
      <c r="I93" s="548"/>
      <c r="J93" s="548">
        <f t="shared" si="12"/>
        <v>213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335.99</v>
      </c>
      <c r="G94" s="548">
        <v>425</v>
      </c>
      <c r="H94" s="548">
        <v>425</v>
      </c>
      <c r="I94" s="548"/>
      <c r="J94" s="548">
        <f t="shared" si="12"/>
        <v>425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529.59</v>
      </c>
      <c r="G100" s="556">
        <f t="shared" ref="G100:J100" si="15">SUM(G93:G99)</f>
        <v>2041</v>
      </c>
      <c r="H100" s="556">
        <f t="shared" si="15"/>
        <v>638</v>
      </c>
      <c r="I100" s="556">
        <f t="shared" si="15"/>
        <v>0</v>
      </c>
      <c r="J100" s="556">
        <f t="shared" si="15"/>
        <v>638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268.92</v>
      </c>
      <c r="G103" s="548">
        <v>237</v>
      </c>
      <c r="H103" s="548">
        <v>237</v>
      </c>
      <c r="I103" s="548"/>
      <c r="J103" s="548">
        <f t="shared" si="12"/>
        <v>237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123</v>
      </c>
      <c r="H104" s="548">
        <v>123</v>
      </c>
      <c r="I104" s="548"/>
      <c r="J104" s="548">
        <f t="shared" si="12"/>
        <v>123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231.16000000000005</v>
      </c>
      <c r="G106" s="548">
        <v>246</v>
      </c>
      <c r="H106" s="548">
        <v>246</v>
      </c>
      <c r="I106" s="548"/>
      <c r="J106" s="548">
        <f t="shared" si="12"/>
        <v>246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500.08000000000004</v>
      </c>
      <c r="G108" s="556">
        <f t="shared" ref="G108:J108" si="16">SUM(G103:G107)</f>
        <v>606</v>
      </c>
      <c r="H108" s="556">
        <f t="shared" si="16"/>
        <v>606</v>
      </c>
      <c r="I108" s="556">
        <f t="shared" si="16"/>
        <v>0</v>
      </c>
      <c r="J108" s="556">
        <f t="shared" si="16"/>
        <v>606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4042.8300000000008</v>
      </c>
      <c r="G112" s="548">
        <v>4674</v>
      </c>
      <c r="H112" s="548">
        <v>4674</v>
      </c>
      <c r="I112" s="548"/>
      <c r="J112" s="548">
        <f t="shared" si="12"/>
        <v>4674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1195.5899999999999</v>
      </c>
      <c r="G115" s="548">
        <v>945</v>
      </c>
      <c r="H115" s="548">
        <v>945</v>
      </c>
      <c r="I115" s="548"/>
      <c r="J115" s="548">
        <f t="shared" si="12"/>
        <v>945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549.6</v>
      </c>
      <c r="G116" s="548">
        <v>5577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5788.0200000000013</v>
      </c>
      <c r="G119" s="556">
        <f t="shared" ref="G119:J119" si="17">SUM(G110:G118)</f>
        <v>11196</v>
      </c>
      <c r="H119" s="556">
        <f t="shared" si="17"/>
        <v>5619</v>
      </c>
      <c r="I119" s="556">
        <f t="shared" si="17"/>
        <v>0</v>
      </c>
      <c r="J119" s="556">
        <f t="shared" si="17"/>
        <v>5619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1522.1799999999998</v>
      </c>
      <c r="G120" s="548">
        <v>1823</v>
      </c>
      <c r="H120" s="548">
        <v>1823</v>
      </c>
      <c r="I120" s="548"/>
      <c r="J120" s="548">
        <f t="shared" si="12"/>
        <v>1823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1522.1799999999998</v>
      </c>
      <c r="G122" s="556">
        <f t="shared" ref="G122:J122" si="18">SUM(G120:G121)</f>
        <v>1823</v>
      </c>
      <c r="H122" s="556">
        <f t="shared" si="18"/>
        <v>1823</v>
      </c>
      <c r="I122" s="556">
        <f t="shared" si="18"/>
        <v>0</v>
      </c>
      <c r="J122" s="556">
        <f t="shared" si="18"/>
        <v>1823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57139.42</v>
      </c>
      <c r="G126" s="551">
        <f>+G125+G124+G123+G122+G119+G109+G108+G102+G101+G100+G92+G85+G78+G71+G60+G59+G56+G53</f>
        <v>71947</v>
      </c>
      <c r="H126" s="551">
        <f>+H125+H124+H123+H122+H119+H109+H108+H102+H101+H100+H92+H85+H78+H71+H60+H59+H56+H53</f>
        <v>78902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78902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420392.17</v>
      </c>
      <c r="G127" s="551">
        <f>+G126+G42+G9+G6</f>
        <v>443626</v>
      </c>
      <c r="H127" s="551">
        <f>+H126+H42+H9+H6</f>
        <v>469408</v>
      </c>
      <c r="I127" s="551">
        <f>+I126+I42+I9+I6</f>
        <v>0</v>
      </c>
      <c r="J127" s="551">
        <f>+J126+J42+J9+J6</f>
        <v>469408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27956</v>
      </c>
      <c r="G141" s="548">
        <v>29100</v>
      </c>
      <c r="H141" s="548">
        <v>29100</v>
      </c>
      <c r="I141" s="548"/>
      <c r="J141" s="548">
        <f t="shared" si="20"/>
        <v>29100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309</v>
      </c>
      <c r="H142" s="548">
        <v>309</v>
      </c>
      <c r="I142" s="548"/>
      <c r="J142" s="548">
        <f t="shared" si="20"/>
        <v>309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27956</v>
      </c>
      <c r="G160" s="556">
        <f t="shared" ref="G160:J160" si="22">SUM(G136:G159)</f>
        <v>29409</v>
      </c>
      <c r="H160" s="556">
        <f t="shared" si="22"/>
        <v>29409</v>
      </c>
      <c r="I160" s="556">
        <f t="shared" si="22"/>
        <v>0</v>
      </c>
      <c r="J160" s="556">
        <f t="shared" si="22"/>
        <v>29409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7360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7360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27956</v>
      </c>
      <c r="G185" s="551">
        <f t="shared" ref="G185:J185" si="25">+G183+G179+G160</f>
        <v>36769</v>
      </c>
      <c r="H185" s="551">
        <f t="shared" si="25"/>
        <v>29409</v>
      </c>
      <c r="I185" s="551">
        <f t="shared" si="25"/>
        <v>0</v>
      </c>
      <c r="J185" s="551">
        <f t="shared" si="25"/>
        <v>29409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10" width="9.140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675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556757.64000000025</v>
      </c>
      <c r="G11" s="548">
        <v>618544</v>
      </c>
      <c r="H11" s="548">
        <v>618544</v>
      </c>
      <c r="I11" s="548"/>
      <c r="J11" s="548">
        <f t="shared" si="0"/>
        <v>618544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163727.24999999988</v>
      </c>
      <c r="G14" s="548">
        <v>166899</v>
      </c>
      <c r="H14" s="548">
        <v>175616</v>
      </c>
      <c r="I14" s="548"/>
      <c r="J14" s="548">
        <f t="shared" si="0"/>
        <v>175616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40080.950000000012</v>
      </c>
      <c r="G18" s="548">
        <v>48923</v>
      </c>
      <c r="H18" s="548">
        <v>48923</v>
      </c>
      <c r="I18" s="548"/>
      <c r="J18" s="548">
        <f t="shared" si="0"/>
        <v>48923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760565.84000000008</v>
      </c>
      <c r="G20" s="556">
        <f t="shared" ref="G20:J20" si="3">SUM(G11:G19)</f>
        <v>834366</v>
      </c>
      <c r="H20" s="556">
        <f t="shared" si="3"/>
        <v>843083</v>
      </c>
      <c r="I20" s="556">
        <f t="shared" si="3"/>
        <v>0</v>
      </c>
      <c r="J20" s="556">
        <f t="shared" si="3"/>
        <v>843083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2186.7400000000002</v>
      </c>
      <c r="G21" s="559">
        <v>3290</v>
      </c>
      <c r="H21" s="559">
        <v>3290</v>
      </c>
      <c r="I21" s="559"/>
      <c r="J21" s="559">
        <f t="shared" si="0"/>
        <v>3290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2186.7400000000002</v>
      </c>
      <c r="G22" s="556">
        <f t="shared" ref="G22:J22" si="4">SUM(G21)</f>
        <v>3290</v>
      </c>
      <c r="H22" s="556">
        <f t="shared" si="4"/>
        <v>3290</v>
      </c>
      <c r="I22" s="556">
        <f t="shared" si="4"/>
        <v>0</v>
      </c>
      <c r="J22" s="556">
        <f t="shared" si="4"/>
        <v>3290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2208.21</v>
      </c>
      <c r="G23" s="548">
        <v>1239</v>
      </c>
      <c r="H23" s="548">
        <v>870</v>
      </c>
      <c r="I23" s="548"/>
      <c r="J23" s="548">
        <f t="shared" si="0"/>
        <v>870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807.05000000000007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975.13000000000011</v>
      </c>
      <c r="G26" s="548">
        <v>504</v>
      </c>
      <c r="H26" s="548">
        <v>388</v>
      </c>
      <c r="I26" s="548"/>
      <c r="J26" s="548">
        <f t="shared" si="0"/>
        <v>388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620.54000000000019</v>
      </c>
      <c r="G27" s="548">
        <v>306</v>
      </c>
      <c r="H27" s="548">
        <v>235</v>
      </c>
      <c r="I27" s="548"/>
      <c r="J27" s="548">
        <f t="shared" si="0"/>
        <v>235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4610.93</v>
      </c>
      <c r="G28" s="556">
        <f t="shared" ref="G28:J28" si="5">SUM(G23:G27)</f>
        <v>2049</v>
      </c>
      <c r="H28" s="556">
        <f t="shared" si="5"/>
        <v>1493</v>
      </c>
      <c r="I28" s="556">
        <f t="shared" si="5"/>
        <v>0</v>
      </c>
      <c r="J28" s="556">
        <f t="shared" si="5"/>
        <v>1493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203320</v>
      </c>
      <c r="H29" s="548">
        <v>204120</v>
      </c>
      <c r="I29" s="548"/>
      <c r="J29" s="548">
        <f t="shared" si="0"/>
        <v>204120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252073.09</v>
      </c>
      <c r="G32" s="548">
        <v>50762</v>
      </c>
      <c r="H32" s="548">
        <v>59038</v>
      </c>
      <c r="I32" s="548"/>
      <c r="J32" s="548">
        <f t="shared" si="0"/>
        <v>59038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16145</v>
      </c>
      <c r="H33" s="548">
        <v>16145</v>
      </c>
      <c r="I33" s="548"/>
      <c r="J33" s="548">
        <f t="shared" si="0"/>
        <v>16145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252073.09</v>
      </c>
      <c r="G34" s="556">
        <f t="shared" ref="G34:J34" si="6">SUM(G29:G33)</f>
        <v>270227</v>
      </c>
      <c r="H34" s="556">
        <f t="shared" si="6"/>
        <v>279303</v>
      </c>
      <c r="I34" s="556">
        <f t="shared" si="6"/>
        <v>0</v>
      </c>
      <c r="J34" s="556">
        <f t="shared" si="6"/>
        <v>279303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4948</v>
      </c>
      <c r="H36" s="548">
        <v>4948</v>
      </c>
      <c r="I36" s="548"/>
      <c r="J36" s="548">
        <f t="shared" si="0"/>
        <v>4948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7580.8</v>
      </c>
      <c r="G39" s="548">
        <v>1366</v>
      </c>
      <c r="H39" s="548">
        <v>1307</v>
      </c>
      <c r="I39" s="548"/>
      <c r="J39" s="548">
        <f t="shared" si="0"/>
        <v>1307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391</v>
      </c>
      <c r="H40" s="548">
        <v>391</v>
      </c>
      <c r="I40" s="548"/>
      <c r="J40" s="548">
        <f t="shared" si="0"/>
        <v>391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7580.8</v>
      </c>
      <c r="G41" s="556">
        <f t="shared" ref="G41:J41" si="7">SUM(G35:G40)</f>
        <v>6705</v>
      </c>
      <c r="H41" s="556">
        <f t="shared" si="7"/>
        <v>6646</v>
      </c>
      <c r="I41" s="556">
        <f t="shared" si="7"/>
        <v>0</v>
      </c>
      <c r="J41" s="556">
        <f t="shared" si="7"/>
        <v>6646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1027017.4000000001</v>
      </c>
      <c r="G42" s="551">
        <f t="shared" ref="G42:J42" si="8">+G41+G34+G28+G22+G20</f>
        <v>1116637</v>
      </c>
      <c r="H42" s="551">
        <f t="shared" si="8"/>
        <v>1133815</v>
      </c>
      <c r="I42" s="551">
        <f t="shared" si="8"/>
        <v>0</v>
      </c>
      <c r="J42" s="551">
        <f t="shared" si="8"/>
        <v>1133815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1891.3199999999997</v>
      </c>
      <c r="G44" s="548">
        <v>1814</v>
      </c>
      <c r="H44" s="548">
        <v>1814</v>
      </c>
      <c r="I44" s="548"/>
      <c r="J44" s="548">
        <f t="shared" si="0"/>
        <v>1814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1629.1100000000001</v>
      </c>
      <c r="G45" s="548">
        <v>907</v>
      </c>
      <c r="H45" s="548">
        <v>907</v>
      </c>
      <c r="I45" s="548"/>
      <c r="J45" s="548">
        <f t="shared" si="0"/>
        <v>907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1424.03</v>
      </c>
      <c r="G46" s="548">
        <v>1389</v>
      </c>
      <c r="H46" s="548">
        <v>1389</v>
      </c>
      <c r="I46" s="548"/>
      <c r="J46" s="548">
        <f t="shared" si="0"/>
        <v>1389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1921.76</v>
      </c>
      <c r="G47" s="548">
        <v>1993</v>
      </c>
      <c r="H47" s="548">
        <v>1993</v>
      </c>
      <c r="I47" s="548"/>
      <c r="J47" s="548">
        <f t="shared" si="0"/>
        <v>1993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187.94</v>
      </c>
      <c r="G48" s="548">
        <v>179</v>
      </c>
      <c r="H48" s="548">
        <v>179</v>
      </c>
      <c r="I48" s="548"/>
      <c r="J48" s="548">
        <f t="shared" si="0"/>
        <v>179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688.44999999999993</v>
      </c>
      <c r="G49" s="548">
        <v>3094</v>
      </c>
      <c r="H49" s="548">
        <v>3094</v>
      </c>
      <c r="I49" s="548"/>
      <c r="J49" s="548">
        <f t="shared" si="0"/>
        <v>3094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50</v>
      </c>
      <c r="G50" s="548">
        <v>364</v>
      </c>
      <c r="H50" s="548">
        <v>364</v>
      </c>
      <c r="I50" s="548"/>
      <c r="J50" s="548">
        <f t="shared" si="0"/>
        <v>364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436.4</v>
      </c>
      <c r="G51" s="548">
        <v>302</v>
      </c>
      <c r="H51" s="548">
        <v>302</v>
      </c>
      <c r="I51" s="548"/>
      <c r="J51" s="548">
        <f t="shared" si="0"/>
        <v>302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1175.47</v>
      </c>
      <c r="G52" s="548">
        <v>179</v>
      </c>
      <c r="H52" s="548">
        <v>179</v>
      </c>
      <c r="I52" s="548"/>
      <c r="J52" s="548">
        <f t="shared" si="0"/>
        <v>179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9404.48</v>
      </c>
      <c r="G53" s="556">
        <f t="shared" ref="G53:J53" si="9">SUM(G44:G52)</f>
        <v>10221</v>
      </c>
      <c r="H53" s="556">
        <f t="shared" si="9"/>
        <v>10221</v>
      </c>
      <c r="I53" s="556">
        <f t="shared" si="9"/>
        <v>0</v>
      </c>
      <c r="J53" s="556">
        <f t="shared" si="9"/>
        <v>10221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94</v>
      </c>
      <c r="G54" s="548">
        <v>331</v>
      </c>
      <c r="H54" s="548">
        <v>331</v>
      </c>
      <c r="I54" s="548"/>
      <c r="J54" s="548">
        <f t="shared" si="0"/>
        <v>331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684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778</v>
      </c>
      <c r="G56" s="556">
        <f t="shared" ref="G56:J56" si="10">SUM(G54:G55)</f>
        <v>331</v>
      </c>
      <c r="H56" s="556">
        <f t="shared" si="10"/>
        <v>331</v>
      </c>
      <c r="I56" s="556">
        <f t="shared" si="10"/>
        <v>0</v>
      </c>
      <c r="J56" s="556">
        <f t="shared" si="10"/>
        <v>331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441.13</v>
      </c>
      <c r="G57" s="548">
        <v>893</v>
      </c>
      <c r="H57" s="548">
        <v>893</v>
      </c>
      <c r="I57" s="548"/>
      <c r="J57" s="548">
        <f t="shared" si="0"/>
        <v>893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441.13</v>
      </c>
      <c r="G59" s="556">
        <f t="shared" ref="G59:J59" si="11">SUM(G57:G58)</f>
        <v>893</v>
      </c>
      <c r="H59" s="556">
        <f t="shared" si="11"/>
        <v>893</v>
      </c>
      <c r="I59" s="556">
        <f t="shared" si="11"/>
        <v>0</v>
      </c>
      <c r="J59" s="556">
        <f t="shared" si="11"/>
        <v>893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7972.2099999999991</v>
      </c>
      <c r="G60" s="556">
        <v>8562</v>
      </c>
      <c r="H60" s="556">
        <v>8562</v>
      </c>
      <c r="I60" s="556"/>
      <c r="J60" s="556">
        <f t="shared" si="0"/>
        <v>8562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126</v>
      </c>
      <c r="G61" s="548">
        <v>853</v>
      </c>
      <c r="H61" s="548">
        <v>853</v>
      </c>
      <c r="I61" s="548"/>
      <c r="J61" s="548">
        <f t="shared" si="0"/>
        <v>853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57123.750000000022</v>
      </c>
      <c r="G62" s="548">
        <v>62843</v>
      </c>
      <c r="H62" s="548">
        <v>62843</v>
      </c>
      <c r="I62" s="548"/>
      <c r="J62" s="548">
        <f t="shared" si="0"/>
        <v>62843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31910.229999999996</v>
      </c>
      <c r="G63" s="548">
        <v>25251</v>
      </c>
      <c r="H63" s="548">
        <v>25251</v>
      </c>
      <c r="I63" s="548"/>
      <c r="J63" s="548">
        <f t="shared" si="0"/>
        <v>25251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2401.4200000000005</v>
      </c>
      <c r="G64" s="548">
        <v>3122</v>
      </c>
      <c r="H64" s="548">
        <v>3122</v>
      </c>
      <c r="I64" s="548"/>
      <c r="J64" s="548">
        <f t="shared" si="0"/>
        <v>3122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46063.630000000026</v>
      </c>
      <c r="G65" s="548">
        <v>55239</v>
      </c>
      <c r="H65" s="548">
        <v>55239</v>
      </c>
      <c r="I65" s="548"/>
      <c r="J65" s="548">
        <f t="shared" si="0"/>
        <v>55239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3971.400000000001</v>
      </c>
      <c r="G66" s="548">
        <v>4950</v>
      </c>
      <c r="H66" s="548">
        <v>4950</v>
      </c>
      <c r="I66" s="548"/>
      <c r="J66" s="548">
        <f t="shared" si="0"/>
        <v>4950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4482.2299999999996</v>
      </c>
      <c r="G67" s="548">
        <v>1209</v>
      </c>
      <c r="H67" s="548">
        <v>1209</v>
      </c>
      <c r="I67" s="548"/>
      <c r="J67" s="548">
        <f t="shared" ref="J67:J129" si="12">+H67+I67</f>
        <v>1209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350.7</v>
      </c>
      <c r="G68" s="548">
        <v>361</v>
      </c>
      <c r="H68" s="548">
        <v>361</v>
      </c>
      <c r="I68" s="548"/>
      <c r="J68" s="548">
        <f t="shared" si="12"/>
        <v>361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13887.699999999999</v>
      </c>
      <c r="G69" s="548">
        <v>25337</v>
      </c>
      <c r="H69" s="548">
        <v>25337</v>
      </c>
      <c r="I69" s="548"/>
      <c r="J69" s="548">
        <f t="shared" si="12"/>
        <v>25337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17907.599999999999</v>
      </c>
      <c r="G70" s="548">
        <v>17908</v>
      </c>
      <c r="H70" s="548">
        <v>17908</v>
      </c>
      <c r="I70" s="548"/>
      <c r="J70" s="548">
        <f t="shared" si="12"/>
        <v>17908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186196.87000000008</v>
      </c>
      <c r="G71" s="556">
        <f>SUM(G60:G70)</f>
        <v>205635</v>
      </c>
      <c r="H71" s="556">
        <f>SUM(H60:H70)</f>
        <v>205635</v>
      </c>
      <c r="I71" s="556">
        <f>SUM(I60:I70)</f>
        <v>0</v>
      </c>
      <c r="J71" s="556">
        <f>SUM(J60:J70)</f>
        <v>205635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776.12000000000012</v>
      </c>
      <c r="G79" s="548">
        <v>1058</v>
      </c>
      <c r="H79" s="548">
        <v>1058</v>
      </c>
      <c r="I79" s="548"/>
      <c r="J79" s="548">
        <f t="shared" si="12"/>
        <v>1058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923.9</v>
      </c>
      <c r="G80" s="548">
        <v>1039</v>
      </c>
      <c r="H80" s="548">
        <v>1039</v>
      </c>
      <c r="I80" s="548"/>
      <c r="J80" s="548">
        <f t="shared" si="12"/>
        <v>1039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72.44</v>
      </c>
      <c r="G81" s="548">
        <v>217</v>
      </c>
      <c r="H81" s="548">
        <v>217</v>
      </c>
      <c r="I81" s="548"/>
      <c r="J81" s="548">
        <f t="shared" si="12"/>
        <v>217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681.8</v>
      </c>
      <c r="G83" s="548">
        <v>812</v>
      </c>
      <c r="H83" s="548">
        <v>812</v>
      </c>
      <c r="I83" s="548"/>
      <c r="J83" s="548">
        <f t="shared" si="12"/>
        <v>812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2454.2600000000002</v>
      </c>
      <c r="G85" s="556">
        <v>3126</v>
      </c>
      <c r="H85" s="556">
        <v>3126</v>
      </c>
      <c r="I85" s="556"/>
      <c r="J85" s="556">
        <f t="shared" si="12"/>
        <v>3126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13867.79</v>
      </c>
      <c r="G86" s="548">
        <v>9182</v>
      </c>
      <c r="H86" s="548">
        <v>9182</v>
      </c>
      <c r="I86" s="548"/>
      <c r="J86" s="548">
        <f t="shared" si="12"/>
        <v>9182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3843.01</v>
      </c>
      <c r="G87" s="548">
        <v>3524</v>
      </c>
      <c r="H87" s="548">
        <v>3524</v>
      </c>
      <c r="I87" s="548"/>
      <c r="J87" s="548">
        <f t="shared" si="12"/>
        <v>3524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4093.83</v>
      </c>
      <c r="G88" s="548">
        <v>3606</v>
      </c>
      <c r="H88" s="548">
        <v>3606</v>
      </c>
      <c r="I88" s="548"/>
      <c r="J88" s="548">
        <f t="shared" si="12"/>
        <v>3606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2257.8499999999995</v>
      </c>
      <c r="G89" s="548">
        <v>2560</v>
      </c>
      <c r="H89" s="548">
        <v>2560</v>
      </c>
      <c r="I89" s="548"/>
      <c r="J89" s="548">
        <f t="shared" si="12"/>
        <v>2560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611.21</v>
      </c>
      <c r="G90" s="548">
        <v>1086</v>
      </c>
      <c r="H90" s="548">
        <v>1086</v>
      </c>
      <c r="I90" s="548"/>
      <c r="J90" s="548">
        <f t="shared" si="12"/>
        <v>1086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94</v>
      </c>
      <c r="H91" s="548">
        <v>94</v>
      </c>
      <c r="I91" s="548"/>
      <c r="J91" s="548">
        <f t="shared" si="12"/>
        <v>94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24673.690000000002</v>
      </c>
      <c r="G92" s="556">
        <f t="shared" ref="G92:J92" si="14">SUM(G86:G91)</f>
        <v>20052</v>
      </c>
      <c r="H92" s="556">
        <f t="shared" si="14"/>
        <v>20052</v>
      </c>
      <c r="I92" s="556">
        <f t="shared" si="14"/>
        <v>0</v>
      </c>
      <c r="J92" s="556">
        <f t="shared" si="14"/>
        <v>20052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1121.27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3304.52</v>
      </c>
      <c r="G94" s="548">
        <v>4816</v>
      </c>
      <c r="H94" s="548">
        <v>4816</v>
      </c>
      <c r="I94" s="548"/>
      <c r="J94" s="548">
        <f t="shared" si="12"/>
        <v>4816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1661.68</v>
      </c>
      <c r="G95" s="548">
        <v>1209</v>
      </c>
      <c r="H95" s="548">
        <v>1209</v>
      </c>
      <c r="I95" s="548"/>
      <c r="J95" s="548">
        <f t="shared" si="12"/>
        <v>1209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48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581.46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6716.93</v>
      </c>
      <c r="G100" s="556">
        <f t="shared" ref="G100:J100" si="15">SUM(G93:G99)</f>
        <v>6025</v>
      </c>
      <c r="H100" s="556">
        <f t="shared" si="15"/>
        <v>6025</v>
      </c>
      <c r="I100" s="556">
        <f t="shared" si="15"/>
        <v>0</v>
      </c>
      <c r="J100" s="556">
        <f t="shared" si="15"/>
        <v>6025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930.95999999999992</v>
      </c>
      <c r="G103" s="548">
        <v>2551</v>
      </c>
      <c r="H103" s="548">
        <v>2551</v>
      </c>
      <c r="I103" s="548"/>
      <c r="J103" s="548">
        <f t="shared" si="12"/>
        <v>2551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61</v>
      </c>
      <c r="H104" s="548">
        <v>61</v>
      </c>
      <c r="I104" s="548"/>
      <c r="J104" s="548">
        <f t="shared" si="12"/>
        <v>61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216.8</v>
      </c>
      <c r="G106" s="548">
        <v>179</v>
      </c>
      <c r="H106" s="548">
        <v>179</v>
      </c>
      <c r="I106" s="548"/>
      <c r="J106" s="548">
        <f t="shared" si="12"/>
        <v>179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1147.76</v>
      </c>
      <c r="G108" s="556">
        <f t="shared" ref="G108:J108" si="16">SUM(G103:G107)</f>
        <v>2791</v>
      </c>
      <c r="H108" s="556">
        <f t="shared" si="16"/>
        <v>2791</v>
      </c>
      <c r="I108" s="556">
        <f t="shared" si="16"/>
        <v>0</v>
      </c>
      <c r="J108" s="556">
        <f t="shared" si="16"/>
        <v>2791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756</v>
      </c>
      <c r="H110" s="548">
        <v>756</v>
      </c>
      <c r="I110" s="548"/>
      <c r="J110" s="548">
        <f t="shared" si="12"/>
        <v>756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39714.589999999975</v>
      </c>
      <c r="G112" s="548">
        <v>40527</v>
      </c>
      <c r="H112" s="548">
        <v>40527</v>
      </c>
      <c r="I112" s="548"/>
      <c r="J112" s="548">
        <f t="shared" si="12"/>
        <v>40527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6491.5800000000008</v>
      </c>
      <c r="G115" s="548">
        <v>7548</v>
      </c>
      <c r="H115" s="548">
        <v>7548</v>
      </c>
      <c r="I115" s="548"/>
      <c r="J115" s="548">
        <f t="shared" si="12"/>
        <v>7548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10241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56447.169999999976</v>
      </c>
      <c r="G119" s="556">
        <f t="shared" ref="G119:J119" si="17">SUM(G110:G118)</f>
        <v>48831</v>
      </c>
      <c r="H119" s="556">
        <f t="shared" si="17"/>
        <v>48831</v>
      </c>
      <c r="I119" s="556">
        <f t="shared" si="17"/>
        <v>0</v>
      </c>
      <c r="J119" s="556">
        <f t="shared" si="17"/>
        <v>48831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13880.279999999997</v>
      </c>
      <c r="G120" s="548">
        <v>22569</v>
      </c>
      <c r="H120" s="548">
        <v>8842</v>
      </c>
      <c r="I120" s="548"/>
      <c r="J120" s="548">
        <f t="shared" si="12"/>
        <v>8842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13880.279999999997</v>
      </c>
      <c r="G122" s="556">
        <f t="shared" ref="G122:J122" si="18">SUM(G120:G121)</f>
        <v>22569</v>
      </c>
      <c r="H122" s="556">
        <f t="shared" si="18"/>
        <v>8842</v>
      </c>
      <c r="I122" s="556">
        <f t="shared" si="18"/>
        <v>0</v>
      </c>
      <c r="J122" s="556">
        <f t="shared" si="18"/>
        <v>8842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310112.78000000003</v>
      </c>
      <c r="G126" s="551">
        <f>+G125+G124+G123+G122+G119+G109+G108+G102+G101+G100+G92+G85+G78+G71+G60+G59+G56+G53</f>
        <v>329036</v>
      </c>
      <c r="H126" s="551">
        <f>+H125+H124+H123+H122+H119+H109+H108+H102+H101+H100+H92+H85+H78+H71+H60+H59+H56+H53</f>
        <v>315309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315309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1337130.1800000002</v>
      </c>
      <c r="G127" s="551">
        <f>+G126+G42+G9+G6</f>
        <v>1445673</v>
      </c>
      <c r="H127" s="551">
        <f>+H126+H42+H9+H6</f>
        <v>1449124</v>
      </c>
      <c r="I127" s="551">
        <f>+I126+I42+I9+I6</f>
        <v>0</v>
      </c>
      <c r="J127" s="551">
        <f>+J126+J42+J9+J6</f>
        <v>1449124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20169.96</v>
      </c>
      <c r="G129" s="548">
        <v>16857</v>
      </c>
      <c r="H129" s="548">
        <v>19066</v>
      </c>
      <c r="I129" s="548"/>
      <c r="J129" s="548">
        <f t="shared" si="12"/>
        <v>19066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20169.96</v>
      </c>
      <c r="G130" s="556">
        <f t="shared" ref="G130:J130" si="19">SUM(G129)</f>
        <v>16857</v>
      </c>
      <c r="H130" s="556">
        <f t="shared" si="19"/>
        <v>19066</v>
      </c>
      <c r="I130" s="556">
        <f t="shared" si="19"/>
        <v>0</v>
      </c>
      <c r="J130" s="556">
        <f t="shared" si="19"/>
        <v>19066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42874.32</v>
      </c>
      <c r="G131" s="548">
        <v>44160</v>
      </c>
      <c r="H131" s="548">
        <v>42090</v>
      </c>
      <c r="I131" s="548"/>
      <c r="J131" s="548">
        <f t="shared" ref="J131:J182" si="20">+H131+I131</f>
        <v>42090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42874.32</v>
      </c>
      <c r="G132" s="556">
        <f t="shared" ref="G132:J132" si="21">SUM(G131)</f>
        <v>44160</v>
      </c>
      <c r="H132" s="556">
        <f t="shared" si="21"/>
        <v>42090</v>
      </c>
      <c r="I132" s="556">
        <f t="shared" si="21"/>
        <v>0</v>
      </c>
      <c r="J132" s="556">
        <f t="shared" si="21"/>
        <v>42090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1882.3999999999999</v>
      </c>
      <c r="G141" s="548">
        <v>1600</v>
      </c>
      <c r="H141" s="548">
        <v>1600</v>
      </c>
      <c r="I141" s="548"/>
      <c r="J141" s="548">
        <f t="shared" si="20"/>
        <v>1600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1092</v>
      </c>
      <c r="G142" s="548">
        <v>910</v>
      </c>
      <c r="H142" s="548">
        <v>910</v>
      </c>
      <c r="I142" s="548"/>
      <c r="J142" s="548">
        <f t="shared" si="20"/>
        <v>910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2974.3999999999996</v>
      </c>
      <c r="G160" s="556">
        <f t="shared" ref="G160:J160" si="22">SUM(G136:G159)</f>
        <v>2510</v>
      </c>
      <c r="H160" s="556">
        <f t="shared" si="22"/>
        <v>2510</v>
      </c>
      <c r="I160" s="556">
        <f t="shared" si="22"/>
        <v>0</v>
      </c>
      <c r="J160" s="556">
        <f t="shared" si="22"/>
        <v>2510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5495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2994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334.4</v>
      </c>
      <c r="G176" s="548">
        <v>8232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8823.4</v>
      </c>
      <c r="G179" s="556">
        <f t="shared" ref="G179:J179" si="23">SUM(G162:G178)</f>
        <v>8232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11797.8</v>
      </c>
      <c r="G185" s="551">
        <f t="shared" ref="G185:J185" si="25">+G183+G179+G160</f>
        <v>10742</v>
      </c>
      <c r="H185" s="551">
        <f t="shared" si="25"/>
        <v>2510</v>
      </c>
      <c r="I185" s="551">
        <f t="shared" si="25"/>
        <v>0</v>
      </c>
      <c r="J185" s="551">
        <f t="shared" si="25"/>
        <v>2510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2.28515625" style="560" customWidth="1"/>
    <col min="6" max="10" width="9.710937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676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423370.13000000024</v>
      </c>
      <c r="G11" s="548">
        <v>410070</v>
      </c>
      <c r="H11" s="548">
        <v>410070</v>
      </c>
      <c r="I11" s="548"/>
      <c r="J11" s="548">
        <f t="shared" si="0"/>
        <v>410070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161989.62999999995</v>
      </c>
      <c r="G14" s="548">
        <v>164580</v>
      </c>
      <c r="H14" s="548">
        <v>179274</v>
      </c>
      <c r="I14" s="548"/>
      <c r="J14" s="548">
        <f t="shared" si="0"/>
        <v>179274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4392.07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31478.780000000006</v>
      </c>
      <c r="G18" s="548">
        <v>32066</v>
      </c>
      <c r="H18" s="548">
        <v>32066</v>
      </c>
      <c r="I18" s="548"/>
      <c r="J18" s="548">
        <f t="shared" si="0"/>
        <v>32066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621230.61000000022</v>
      </c>
      <c r="G20" s="556">
        <f t="shared" ref="G20:J20" si="3">SUM(G11:G19)</f>
        <v>606716</v>
      </c>
      <c r="H20" s="556">
        <f t="shared" si="3"/>
        <v>621410</v>
      </c>
      <c r="I20" s="556">
        <f t="shared" si="3"/>
        <v>0</v>
      </c>
      <c r="J20" s="556">
        <f t="shared" si="3"/>
        <v>621410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965.66</v>
      </c>
      <c r="G21" s="559">
        <v>824</v>
      </c>
      <c r="H21" s="559">
        <v>824</v>
      </c>
      <c r="I21" s="559"/>
      <c r="J21" s="559">
        <f t="shared" si="0"/>
        <v>824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965.66</v>
      </c>
      <c r="G22" s="556">
        <f t="shared" ref="G22:J22" si="4">SUM(G21)</f>
        <v>824</v>
      </c>
      <c r="H22" s="556">
        <f t="shared" si="4"/>
        <v>824</v>
      </c>
      <c r="I22" s="556">
        <f t="shared" si="4"/>
        <v>0</v>
      </c>
      <c r="J22" s="556">
        <f t="shared" si="4"/>
        <v>824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594.73</v>
      </c>
      <c r="G23" s="548">
        <v>579</v>
      </c>
      <c r="H23" s="548">
        <v>581</v>
      </c>
      <c r="I23" s="548"/>
      <c r="J23" s="548">
        <f t="shared" si="0"/>
        <v>581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324.95999999999992</v>
      </c>
      <c r="G26" s="548">
        <v>239</v>
      </c>
      <c r="H26" s="548">
        <v>238</v>
      </c>
      <c r="I26" s="548"/>
      <c r="J26" s="548">
        <f t="shared" si="0"/>
        <v>238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206.78999999999996</v>
      </c>
      <c r="G27" s="548">
        <v>145</v>
      </c>
      <c r="H27" s="548">
        <v>145</v>
      </c>
      <c r="I27" s="548"/>
      <c r="J27" s="548">
        <f t="shared" si="0"/>
        <v>145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1126.48</v>
      </c>
      <c r="G28" s="556">
        <f t="shared" ref="G28:J28" si="5">SUM(G23:G27)</f>
        <v>963</v>
      </c>
      <c r="H28" s="556">
        <f t="shared" si="5"/>
        <v>964</v>
      </c>
      <c r="I28" s="556">
        <f t="shared" si="5"/>
        <v>0</v>
      </c>
      <c r="J28" s="556">
        <f t="shared" si="5"/>
        <v>964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135323</v>
      </c>
      <c r="H29" s="548">
        <v>135323</v>
      </c>
      <c r="I29" s="548"/>
      <c r="J29" s="548">
        <f t="shared" si="0"/>
        <v>135323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204728.51</v>
      </c>
      <c r="G32" s="548">
        <v>54678</v>
      </c>
      <c r="H32" s="548">
        <v>59423</v>
      </c>
      <c r="I32" s="548"/>
      <c r="J32" s="548">
        <f t="shared" si="0"/>
        <v>59423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10582</v>
      </c>
      <c r="H33" s="548">
        <v>10582</v>
      </c>
      <c r="I33" s="548"/>
      <c r="J33" s="548">
        <f t="shared" si="0"/>
        <v>10582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204728.51</v>
      </c>
      <c r="G34" s="556">
        <f t="shared" ref="G34:J34" si="6">SUM(G29:G33)</f>
        <v>200583</v>
      </c>
      <c r="H34" s="556">
        <f t="shared" si="6"/>
        <v>205328</v>
      </c>
      <c r="I34" s="556">
        <f t="shared" si="6"/>
        <v>0</v>
      </c>
      <c r="J34" s="556">
        <f t="shared" si="6"/>
        <v>205328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3281</v>
      </c>
      <c r="H36" s="548">
        <v>3281</v>
      </c>
      <c r="I36" s="548"/>
      <c r="J36" s="548">
        <f t="shared" si="0"/>
        <v>3281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6165.08</v>
      </c>
      <c r="G39" s="548">
        <v>1334</v>
      </c>
      <c r="H39" s="548">
        <v>1440</v>
      </c>
      <c r="I39" s="548"/>
      <c r="J39" s="548">
        <f t="shared" si="0"/>
        <v>1440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257</v>
      </c>
      <c r="H40" s="548">
        <v>257</v>
      </c>
      <c r="I40" s="548"/>
      <c r="J40" s="548">
        <f t="shared" si="0"/>
        <v>257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6165.08</v>
      </c>
      <c r="G41" s="556">
        <f t="shared" ref="G41:J41" si="7">SUM(G35:G40)</f>
        <v>4872</v>
      </c>
      <c r="H41" s="556">
        <f t="shared" si="7"/>
        <v>4978</v>
      </c>
      <c r="I41" s="556">
        <f t="shared" si="7"/>
        <v>0</v>
      </c>
      <c r="J41" s="556">
        <f t="shared" si="7"/>
        <v>4978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834216.3400000002</v>
      </c>
      <c r="G42" s="551">
        <f t="shared" ref="G42:J42" si="8">+G41+G34+G28+G22+G20</f>
        <v>813958</v>
      </c>
      <c r="H42" s="551">
        <f t="shared" si="8"/>
        <v>833504</v>
      </c>
      <c r="I42" s="551">
        <f t="shared" si="8"/>
        <v>0</v>
      </c>
      <c r="J42" s="551">
        <f t="shared" si="8"/>
        <v>833504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1125.4700000000003</v>
      </c>
      <c r="G44" s="548">
        <v>2097</v>
      </c>
      <c r="H44" s="548">
        <v>2097</v>
      </c>
      <c r="I44" s="548"/>
      <c r="J44" s="548">
        <f t="shared" si="0"/>
        <v>2097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254.32999999999998</v>
      </c>
      <c r="G45" s="548">
        <v>926</v>
      </c>
      <c r="H45" s="548">
        <v>926</v>
      </c>
      <c r="I45" s="548"/>
      <c r="J45" s="548">
        <f t="shared" si="0"/>
        <v>926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1433.35</v>
      </c>
      <c r="G46" s="548">
        <v>1663</v>
      </c>
      <c r="H46" s="548">
        <v>1663</v>
      </c>
      <c r="I46" s="548"/>
      <c r="J46" s="548">
        <f t="shared" si="0"/>
        <v>1663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1767.59</v>
      </c>
      <c r="G47" s="548">
        <v>2145</v>
      </c>
      <c r="H47" s="548">
        <v>2145</v>
      </c>
      <c r="I47" s="548"/>
      <c r="J47" s="548">
        <f t="shared" si="0"/>
        <v>2145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191.27</v>
      </c>
      <c r="G48" s="548">
        <v>246</v>
      </c>
      <c r="H48" s="548">
        <v>246</v>
      </c>
      <c r="I48" s="548"/>
      <c r="J48" s="548">
        <f t="shared" si="0"/>
        <v>246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717.92000000000007</v>
      </c>
      <c r="G49" s="548">
        <v>950</v>
      </c>
      <c r="H49" s="548">
        <v>950</v>
      </c>
      <c r="I49" s="548"/>
      <c r="J49" s="548">
        <f t="shared" si="0"/>
        <v>950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1502.62</v>
      </c>
      <c r="G50" s="548">
        <v>958</v>
      </c>
      <c r="H50" s="548">
        <v>958</v>
      </c>
      <c r="I50" s="548"/>
      <c r="J50" s="548">
        <f t="shared" si="0"/>
        <v>958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266.39999999999998</v>
      </c>
      <c r="G51" s="548">
        <v>1016</v>
      </c>
      <c r="H51" s="548">
        <v>1016</v>
      </c>
      <c r="I51" s="548"/>
      <c r="J51" s="548">
        <f t="shared" si="0"/>
        <v>1016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159.9</v>
      </c>
      <c r="G52" s="548">
        <v>289</v>
      </c>
      <c r="H52" s="548">
        <v>289</v>
      </c>
      <c r="I52" s="548"/>
      <c r="J52" s="548">
        <f t="shared" si="0"/>
        <v>289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7418.8499999999995</v>
      </c>
      <c r="G53" s="556">
        <f t="shared" ref="G53:J53" si="9">SUM(G44:G52)</f>
        <v>10290</v>
      </c>
      <c r="H53" s="556">
        <f t="shared" si="9"/>
        <v>10290</v>
      </c>
      <c r="I53" s="556">
        <f t="shared" si="9"/>
        <v>0</v>
      </c>
      <c r="J53" s="556">
        <f t="shared" si="9"/>
        <v>10290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90</v>
      </c>
      <c r="G55" s="548">
        <v>123</v>
      </c>
      <c r="H55" s="548">
        <v>123</v>
      </c>
      <c r="I55" s="548"/>
      <c r="J55" s="548">
        <f t="shared" si="0"/>
        <v>123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90</v>
      </c>
      <c r="G56" s="556">
        <f t="shared" ref="G56:J56" si="10">SUM(G54:G55)</f>
        <v>123</v>
      </c>
      <c r="H56" s="556">
        <f t="shared" si="10"/>
        <v>123</v>
      </c>
      <c r="I56" s="556">
        <f t="shared" si="10"/>
        <v>0</v>
      </c>
      <c r="J56" s="556">
        <f t="shared" si="10"/>
        <v>123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71</v>
      </c>
      <c r="G57" s="548">
        <v>0</v>
      </c>
      <c r="H57" s="548">
        <v>0</v>
      </c>
      <c r="I57" s="548"/>
      <c r="J57" s="548">
        <f t="shared" si="0"/>
        <v>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71</v>
      </c>
      <c r="G59" s="556">
        <f t="shared" ref="G59:J59" si="11">SUM(G57:G58)</f>
        <v>0</v>
      </c>
      <c r="H59" s="556">
        <f t="shared" si="11"/>
        <v>0</v>
      </c>
      <c r="I59" s="556">
        <f t="shared" si="11"/>
        <v>0</v>
      </c>
      <c r="J59" s="556">
        <f t="shared" si="11"/>
        <v>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5553.0500000000011</v>
      </c>
      <c r="G60" s="556">
        <v>5612</v>
      </c>
      <c r="H60" s="556">
        <v>5612</v>
      </c>
      <c r="I60" s="556"/>
      <c r="J60" s="556">
        <f t="shared" si="0"/>
        <v>5612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75.98</v>
      </c>
      <c r="G61" s="548">
        <v>473</v>
      </c>
      <c r="H61" s="548">
        <v>473</v>
      </c>
      <c r="I61" s="548"/>
      <c r="J61" s="548">
        <f t="shared" si="0"/>
        <v>473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50502.159999999989</v>
      </c>
      <c r="G62" s="548">
        <v>68564</v>
      </c>
      <c r="H62" s="548">
        <v>68564</v>
      </c>
      <c r="I62" s="548"/>
      <c r="J62" s="548">
        <f t="shared" si="0"/>
        <v>68564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11739.489999999998</v>
      </c>
      <c r="G63" s="548">
        <v>15284</v>
      </c>
      <c r="H63" s="548">
        <v>15284</v>
      </c>
      <c r="I63" s="548"/>
      <c r="J63" s="548">
        <f t="shared" si="0"/>
        <v>15284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2943.28</v>
      </c>
      <c r="G64" s="548">
        <v>3601</v>
      </c>
      <c r="H64" s="548">
        <v>3601</v>
      </c>
      <c r="I64" s="548"/>
      <c r="J64" s="548">
        <f t="shared" si="0"/>
        <v>3601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9024.0799999999981</v>
      </c>
      <c r="G65" s="548">
        <v>8274</v>
      </c>
      <c r="H65" s="548">
        <v>8274</v>
      </c>
      <c r="I65" s="548"/>
      <c r="J65" s="548">
        <f t="shared" si="0"/>
        <v>8274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3294.1199999999985</v>
      </c>
      <c r="G66" s="548">
        <v>3136</v>
      </c>
      <c r="H66" s="548">
        <v>3136</v>
      </c>
      <c r="I66" s="548"/>
      <c r="J66" s="548">
        <f t="shared" si="0"/>
        <v>3136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8633.5099999999984</v>
      </c>
      <c r="G67" s="548">
        <v>6707</v>
      </c>
      <c r="H67" s="548">
        <v>6707</v>
      </c>
      <c r="I67" s="548"/>
      <c r="J67" s="548">
        <f t="shared" ref="J67:J129" si="12">+H67+I67</f>
        <v>6707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12163.15</v>
      </c>
      <c r="G69" s="548">
        <v>12163</v>
      </c>
      <c r="H69" s="548">
        <v>12163</v>
      </c>
      <c r="I69" s="548"/>
      <c r="J69" s="548">
        <f t="shared" si="12"/>
        <v>12163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0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103928.81999999998</v>
      </c>
      <c r="G71" s="556">
        <f>SUM(G60:G70)</f>
        <v>123814</v>
      </c>
      <c r="H71" s="556">
        <f>SUM(H60:H70)</f>
        <v>123814</v>
      </c>
      <c r="I71" s="556">
        <f>SUM(I60:I70)</f>
        <v>0</v>
      </c>
      <c r="J71" s="556">
        <f>SUM(J60:J70)</f>
        <v>123814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2091.6200000000003</v>
      </c>
      <c r="G79" s="548">
        <v>1893</v>
      </c>
      <c r="H79" s="548">
        <v>1893</v>
      </c>
      <c r="I79" s="548"/>
      <c r="J79" s="548">
        <f t="shared" si="12"/>
        <v>1893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1495.8</v>
      </c>
      <c r="G80" s="548">
        <v>972</v>
      </c>
      <c r="H80" s="548">
        <v>972</v>
      </c>
      <c r="I80" s="548"/>
      <c r="J80" s="548">
        <f t="shared" si="12"/>
        <v>972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70.16</v>
      </c>
      <c r="G81" s="548">
        <v>121</v>
      </c>
      <c r="H81" s="548">
        <v>121</v>
      </c>
      <c r="I81" s="548"/>
      <c r="J81" s="548">
        <f t="shared" si="12"/>
        <v>121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10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0</v>
      </c>
      <c r="H83" s="548">
        <v>0</v>
      </c>
      <c r="I83" s="548"/>
      <c r="J83" s="548">
        <f t="shared" si="12"/>
        <v>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6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3673.58</v>
      </c>
      <c r="G85" s="556">
        <v>2986</v>
      </c>
      <c r="H85" s="556">
        <v>2986</v>
      </c>
      <c r="I85" s="556"/>
      <c r="J85" s="556">
        <f t="shared" si="12"/>
        <v>2986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303.60000000000002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326.84999999999997</v>
      </c>
      <c r="G87" s="548">
        <v>1640</v>
      </c>
      <c r="H87" s="548">
        <v>1640</v>
      </c>
      <c r="I87" s="548"/>
      <c r="J87" s="548">
        <f t="shared" si="12"/>
        <v>1640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66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2167.8499999999995</v>
      </c>
      <c r="G89" s="548">
        <v>1389</v>
      </c>
      <c r="H89" s="548">
        <v>1389</v>
      </c>
      <c r="I89" s="548"/>
      <c r="J89" s="548">
        <f t="shared" si="12"/>
        <v>1389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2864.2999999999993</v>
      </c>
      <c r="G92" s="556">
        <f t="shared" ref="G92:J92" si="14">SUM(G86:G91)</f>
        <v>3029</v>
      </c>
      <c r="H92" s="556">
        <f t="shared" si="14"/>
        <v>3029</v>
      </c>
      <c r="I92" s="556">
        <f t="shared" si="14"/>
        <v>0</v>
      </c>
      <c r="J92" s="556">
        <f t="shared" si="14"/>
        <v>3029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2733.83</v>
      </c>
      <c r="G93" s="548">
        <v>1017</v>
      </c>
      <c r="H93" s="548">
        <v>1017</v>
      </c>
      <c r="I93" s="548"/>
      <c r="J93" s="548">
        <f t="shared" si="12"/>
        <v>1017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2525.5100000000002</v>
      </c>
      <c r="G94" s="548">
        <v>2233</v>
      </c>
      <c r="H94" s="548">
        <v>2233</v>
      </c>
      <c r="I94" s="548"/>
      <c r="J94" s="548">
        <f t="shared" si="12"/>
        <v>2233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69.8</v>
      </c>
      <c r="G95" s="548">
        <v>533</v>
      </c>
      <c r="H95" s="548">
        <v>533</v>
      </c>
      <c r="I95" s="548"/>
      <c r="J95" s="548">
        <f t="shared" si="12"/>
        <v>533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300</v>
      </c>
      <c r="H97" s="548">
        <v>300</v>
      </c>
      <c r="I97" s="548"/>
      <c r="J97" s="548">
        <f t="shared" si="12"/>
        <v>300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19.8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5348.9400000000005</v>
      </c>
      <c r="G100" s="556">
        <f t="shared" ref="G100:J100" si="15">SUM(G93:G99)</f>
        <v>4083</v>
      </c>
      <c r="H100" s="556">
        <f t="shared" si="15"/>
        <v>4083</v>
      </c>
      <c r="I100" s="556">
        <f t="shared" si="15"/>
        <v>0</v>
      </c>
      <c r="J100" s="556">
        <f t="shared" si="15"/>
        <v>4083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948.7</v>
      </c>
      <c r="G103" s="548">
        <v>1491</v>
      </c>
      <c r="H103" s="548">
        <v>1491</v>
      </c>
      <c r="I103" s="548"/>
      <c r="J103" s="548">
        <f t="shared" si="12"/>
        <v>1491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129.87</v>
      </c>
      <c r="G104" s="548">
        <v>140</v>
      </c>
      <c r="H104" s="548">
        <v>140</v>
      </c>
      <c r="I104" s="548"/>
      <c r="J104" s="548">
        <f t="shared" si="12"/>
        <v>140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285.52000000000004</v>
      </c>
      <c r="G106" s="548">
        <v>357</v>
      </c>
      <c r="H106" s="548">
        <v>357</v>
      </c>
      <c r="I106" s="548"/>
      <c r="J106" s="548">
        <f t="shared" si="12"/>
        <v>357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1364.0900000000001</v>
      </c>
      <c r="G108" s="556">
        <f t="shared" ref="G108:J108" si="16">SUM(G103:G107)</f>
        <v>1988</v>
      </c>
      <c r="H108" s="556">
        <f t="shared" si="16"/>
        <v>1988</v>
      </c>
      <c r="I108" s="556">
        <f t="shared" si="16"/>
        <v>0</v>
      </c>
      <c r="J108" s="556">
        <f t="shared" si="16"/>
        <v>1988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983.4</v>
      </c>
      <c r="G110" s="548">
        <v>502</v>
      </c>
      <c r="H110" s="548">
        <v>502</v>
      </c>
      <c r="I110" s="548"/>
      <c r="J110" s="548">
        <f t="shared" si="12"/>
        <v>502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26295.760000000006</v>
      </c>
      <c r="G112" s="548">
        <v>26562</v>
      </c>
      <c r="H112" s="548">
        <v>26562</v>
      </c>
      <c r="I112" s="548"/>
      <c r="J112" s="548">
        <f t="shared" si="12"/>
        <v>26562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603.23</v>
      </c>
      <c r="G115" s="548">
        <v>4993</v>
      </c>
      <c r="H115" s="548">
        <v>4993</v>
      </c>
      <c r="I115" s="548"/>
      <c r="J115" s="548">
        <f t="shared" si="12"/>
        <v>4993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118.8</v>
      </c>
      <c r="G116" s="548">
        <v>2617</v>
      </c>
      <c r="H116" s="548">
        <v>2617</v>
      </c>
      <c r="I116" s="548"/>
      <c r="J116" s="548">
        <f t="shared" si="12"/>
        <v>2617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1200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29201.190000000006</v>
      </c>
      <c r="G119" s="556">
        <f t="shared" ref="G119:J119" si="17">SUM(G110:G118)</f>
        <v>34674</v>
      </c>
      <c r="H119" s="556">
        <f t="shared" si="17"/>
        <v>34674</v>
      </c>
      <c r="I119" s="556">
        <f t="shared" si="17"/>
        <v>0</v>
      </c>
      <c r="J119" s="556">
        <f t="shared" si="17"/>
        <v>34674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6682.279999999997</v>
      </c>
      <c r="G120" s="548">
        <v>5232</v>
      </c>
      <c r="H120" s="548">
        <v>3522</v>
      </c>
      <c r="I120" s="548"/>
      <c r="J120" s="548">
        <f t="shared" si="12"/>
        <v>3522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6682.279999999997</v>
      </c>
      <c r="G122" s="556">
        <f t="shared" ref="G122:J122" si="18">SUM(G120:G121)</f>
        <v>5232</v>
      </c>
      <c r="H122" s="556">
        <f t="shared" si="18"/>
        <v>3522</v>
      </c>
      <c r="I122" s="556">
        <f t="shared" si="18"/>
        <v>0</v>
      </c>
      <c r="J122" s="556">
        <f t="shared" si="18"/>
        <v>3522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166196.09999999998</v>
      </c>
      <c r="G126" s="551">
        <f>+G125+G124+G123+G122+G119+G109+G108+G102+G101+G100+G92+G85+G78+G71+G60+G59+G56+G53</f>
        <v>191831</v>
      </c>
      <c r="H126" s="551">
        <f>+H125+H124+H123+H122+H119+H109+H108+H102+H101+H100+H92+H85+H78+H71+H60+H59+H56+H53</f>
        <v>190121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190121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1000412.4400000002</v>
      </c>
      <c r="G127" s="551">
        <f>+G126+G42+G9+G6</f>
        <v>1005789</v>
      </c>
      <c r="H127" s="551">
        <f>+H126+H42+H9+H6</f>
        <v>1023625</v>
      </c>
      <c r="I127" s="551">
        <f>+I126+I42+I9+I6</f>
        <v>0</v>
      </c>
      <c r="J127" s="551">
        <f>+J126+J42+J9+J6</f>
        <v>1023625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64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1895.5</v>
      </c>
      <c r="G141" s="548">
        <v>1250</v>
      </c>
      <c r="H141" s="548">
        <v>1250</v>
      </c>
      <c r="I141" s="548"/>
      <c r="J141" s="548">
        <f t="shared" si="20"/>
        <v>1250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120</v>
      </c>
      <c r="G142" s="548">
        <v>65</v>
      </c>
      <c r="H142" s="548">
        <v>65</v>
      </c>
      <c r="I142" s="548"/>
      <c r="J142" s="548">
        <f t="shared" si="20"/>
        <v>65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2079.5</v>
      </c>
      <c r="G160" s="556">
        <f t="shared" ref="G160:J160" si="22">SUM(G136:G159)</f>
        <v>1315</v>
      </c>
      <c r="H160" s="556">
        <f t="shared" si="22"/>
        <v>1315</v>
      </c>
      <c r="I160" s="556">
        <f t="shared" si="22"/>
        <v>0</v>
      </c>
      <c r="J160" s="556">
        <f t="shared" si="22"/>
        <v>1315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2274.86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400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1742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4016.86</v>
      </c>
      <c r="G179" s="556">
        <f t="shared" ref="G179:J179" si="23">SUM(G162:G178)</f>
        <v>400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6096.3600000000006</v>
      </c>
      <c r="G185" s="551">
        <f t="shared" ref="G185:J185" si="25">+G183+G179+G160</f>
        <v>1715</v>
      </c>
      <c r="H185" s="551">
        <f t="shared" si="25"/>
        <v>1315</v>
      </c>
      <c r="I185" s="551">
        <f t="shared" si="25"/>
        <v>0</v>
      </c>
      <c r="J185" s="551">
        <f t="shared" si="25"/>
        <v>1315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677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4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93</v>
      </c>
      <c r="G8" s="548">
        <v>93</v>
      </c>
      <c r="H8" s="548">
        <v>93</v>
      </c>
      <c r="I8" s="548"/>
      <c r="J8" s="548">
        <f t="shared" si="0"/>
        <v>93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93</v>
      </c>
      <c r="G9" s="551">
        <f t="shared" ref="G9:J9" si="2">SUM(G8)</f>
        <v>93</v>
      </c>
      <c r="H9" s="551">
        <f t="shared" si="2"/>
        <v>93</v>
      </c>
      <c r="I9" s="551">
        <f t="shared" si="2"/>
        <v>0</v>
      </c>
      <c r="J9" s="551">
        <f t="shared" si="2"/>
        <v>93</v>
      </c>
      <c r="K9" s="523"/>
    </row>
    <row r="10" spans="1:11" ht="8.25" customHeight="1" x14ac:dyDescent="0.2">
      <c r="A10" s="576"/>
      <c r="B10" s="576"/>
      <c r="C10" s="576"/>
      <c r="D10" s="576"/>
      <c r="E10" s="576"/>
      <c r="F10" s="576"/>
      <c r="G10" s="576"/>
      <c r="H10" s="576"/>
      <c r="I10" s="576"/>
      <c r="J10" s="576">
        <f t="shared" si="0"/>
        <v>0</v>
      </c>
      <c r="K10" s="54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79704.69</v>
      </c>
      <c r="G12" s="548">
        <v>97193</v>
      </c>
      <c r="H12" s="548">
        <v>103023</v>
      </c>
      <c r="I12" s="548"/>
      <c r="J12" s="548">
        <f t="shared" si="0"/>
        <v>103023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9901.09</v>
      </c>
      <c r="G13" s="548">
        <v>17047</v>
      </c>
      <c r="H13" s="548">
        <v>17047</v>
      </c>
      <c r="I13" s="548"/>
      <c r="J13" s="548">
        <f t="shared" si="0"/>
        <v>17047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13848.66</v>
      </c>
      <c r="G14" s="548">
        <v>13191</v>
      </c>
      <c r="H14" s="548">
        <v>13191</v>
      </c>
      <c r="I14" s="548"/>
      <c r="J14" s="548">
        <f t="shared" si="0"/>
        <v>13191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11534.34</v>
      </c>
      <c r="G18" s="548">
        <v>12308</v>
      </c>
      <c r="H18" s="548">
        <v>12317</v>
      </c>
      <c r="I18" s="548"/>
      <c r="J18" s="548">
        <f t="shared" si="0"/>
        <v>12317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114988.78</v>
      </c>
      <c r="G20" s="556">
        <f t="shared" ref="G20:J20" si="3">SUM(G11:G19)</f>
        <v>139739</v>
      </c>
      <c r="H20" s="556">
        <f t="shared" si="3"/>
        <v>145578</v>
      </c>
      <c r="I20" s="556">
        <f t="shared" si="3"/>
        <v>0</v>
      </c>
      <c r="J20" s="556">
        <f t="shared" si="3"/>
        <v>145578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1428.6699999999998</v>
      </c>
      <c r="G21" s="559">
        <v>1389</v>
      </c>
      <c r="H21" s="559">
        <v>1389</v>
      </c>
      <c r="I21" s="559"/>
      <c r="J21" s="559">
        <f t="shared" si="0"/>
        <v>1389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1428.6699999999998</v>
      </c>
      <c r="G22" s="556">
        <f t="shared" ref="G22:J22" si="4">SUM(G21)</f>
        <v>1389</v>
      </c>
      <c r="H22" s="556">
        <f t="shared" si="4"/>
        <v>1389</v>
      </c>
      <c r="I22" s="556">
        <f t="shared" si="4"/>
        <v>0</v>
      </c>
      <c r="J22" s="556">
        <f t="shared" si="4"/>
        <v>1389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173.34</v>
      </c>
      <c r="G24" s="548">
        <v>6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452.85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261.56</v>
      </c>
      <c r="G26" s="548">
        <v>2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166.47</v>
      </c>
      <c r="G27" s="548">
        <v>1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1054.22</v>
      </c>
      <c r="G28" s="556">
        <f t="shared" ref="G28:J28" si="5">SUM(G23:G27)</f>
        <v>9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17994.27</v>
      </c>
      <c r="G30" s="548">
        <v>24835</v>
      </c>
      <c r="H30" s="548">
        <v>33998</v>
      </c>
      <c r="I30" s="548"/>
      <c r="J30" s="548">
        <f t="shared" si="0"/>
        <v>33998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2950.01</v>
      </c>
      <c r="G31" s="548">
        <v>5625</v>
      </c>
      <c r="H31" s="548">
        <v>5625</v>
      </c>
      <c r="I31" s="548"/>
      <c r="J31" s="548">
        <f t="shared" si="0"/>
        <v>5625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17555.09</v>
      </c>
      <c r="G32" s="548">
        <v>4430</v>
      </c>
      <c r="H32" s="548">
        <v>4430</v>
      </c>
      <c r="I32" s="548"/>
      <c r="J32" s="548">
        <f t="shared" si="0"/>
        <v>4430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4065</v>
      </c>
      <c r="H33" s="548">
        <v>4065</v>
      </c>
      <c r="I33" s="548"/>
      <c r="J33" s="548">
        <f t="shared" si="0"/>
        <v>4065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38499.369999999995</v>
      </c>
      <c r="G34" s="556">
        <f t="shared" ref="G34:J34" si="6">SUM(G29:G33)</f>
        <v>38955</v>
      </c>
      <c r="H34" s="556">
        <f t="shared" si="6"/>
        <v>48118</v>
      </c>
      <c r="I34" s="556">
        <f t="shared" si="6"/>
        <v>0</v>
      </c>
      <c r="J34" s="556">
        <f t="shared" si="6"/>
        <v>48118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543.98</v>
      </c>
      <c r="G37" s="548">
        <v>824</v>
      </c>
      <c r="H37" s="548">
        <v>824</v>
      </c>
      <c r="I37" s="548"/>
      <c r="J37" s="548">
        <f t="shared" si="0"/>
        <v>824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89.41</v>
      </c>
      <c r="G38" s="548">
        <v>136</v>
      </c>
      <c r="H38" s="548">
        <v>136</v>
      </c>
      <c r="I38" s="548"/>
      <c r="J38" s="548">
        <f t="shared" si="0"/>
        <v>136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290.55</v>
      </c>
      <c r="G39" s="548">
        <v>119</v>
      </c>
      <c r="H39" s="548">
        <v>119</v>
      </c>
      <c r="I39" s="548"/>
      <c r="J39" s="548">
        <f t="shared" si="0"/>
        <v>119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99</v>
      </c>
      <c r="H40" s="548">
        <v>99</v>
      </c>
      <c r="I40" s="548"/>
      <c r="J40" s="548">
        <f t="shared" si="0"/>
        <v>99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923.94</v>
      </c>
      <c r="G41" s="556">
        <f t="shared" ref="G41:J41" si="7">SUM(G35:G40)</f>
        <v>1178</v>
      </c>
      <c r="H41" s="556">
        <f t="shared" si="7"/>
        <v>1178</v>
      </c>
      <c r="I41" s="556">
        <f t="shared" si="7"/>
        <v>0</v>
      </c>
      <c r="J41" s="556">
        <f t="shared" si="7"/>
        <v>1178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156894.97999999998</v>
      </c>
      <c r="G42" s="551">
        <f t="shared" ref="G42:J42" si="8">+G41+G34+G28+G22+G20</f>
        <v>181270</v>
      </c>
      <c r="H42" s="551">
        <f t="shared" si="8"/>
        <v>196263</v>
      </c>
      <c r="I42" s="551">
        <f t="shared" si="8"/>
        <v>0</v>
      </c>
      <c r="J42" s="551">
        <f t="shared" si="8"/>
        <v>196263</v>
      </c>
      <c r="K42" s="523"/>
    </row>
    <row r="43" spans="1:11" ht="8.25" customHeight="1" x14ac:dyDescent="0.2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4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1529.86</v>
      </c>
      <c r="G44" s="548">
        <v>7852</v>
      </c>
      <c r="H44" s="548">
        <v>852</v>
      </c>
      <c r="I44" s="548"/>
      <c r="J44" s="548">
        <f t="shared" si="0"/>
        <v>852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206.41</v>
      </c>
      <c r="G45" s="548">
        <v>309</v>
      </c>
      <c r="H45" s="548">
        <v>309</v>
      </c>
      <c r="I45" s="548"/>
      <c r="J45" s="548">
        <f t="shared" si="0"/>
        <v>309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975.75</v>
      </c>
      <c r="G46" s="548">
        <v>836</v>
      </c>
      <c r="H46" s="548">
        <v>836</v>
      </c>
      <c r="I46" s="548"/>
      <c r="J46" s="548">
        <f t="shared" si="0"/>
        <v>836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448.59</v>
      </c>
      <c r="G47" s="548">
        <v>555</v>
      </c>
      <c r="H47" s="548">
        <v>555</v>
      </c>
      <c r="I47" s="548"/>
      <c r="J47" s="548">
        <f t="shared" si="0"/>
        <v>555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41.430000000000007</v>
      </c>
      <c r="G48" s="548">
        <v>62</v>
      </c>
      <c r="H48" s="548">
        <v>62</v>
      </c>
      <c r="I48" s="548"/>
      <c r="J48" s="548">
        <f t="shared" si="0"/>
        <v>62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554.01</v>
      </c>
      <c r="G49" s="548">
        <v>617</v>
      </c>
      <c r="H49" s="548">
        <v>617</v>
      </c>
      <c r="I49" s="548"/>
      <c r="J49" s="548">
        <f t="shared" si="0"/>
        <v>617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93</v>
      </c>
      <c r="H50" s="548">
        <v>93</v>
      </c>
      <c r="I50" s="548"/>
      <c r="J50" s="548">
        <f t="shared" si="0"/>
        <v>93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218.98</v>
      </c>
      <c r="G51" s="548">
        <v>354</v>
      </c>
      <c r="H51" s="548">
        <v>354</v>
      </c>
      <c r="I51" s="548"/>
      <c r="J51" s="548">
        <f t="shared" si="0"/>
        <v>354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133.55000000000001</v>
      </c>
      <c r="G52" s="548">
        <v>123</v>
      </c>
      <c r="H52" s="548">
        <v>123</v>
      </c>
      <c r="I52" s="548"/>
      <c r="J52" s="548">
        <f t="shared" si="0"/>
        <v>123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4108.58</v>
      </c>
      <c r="G53" s="556">
        <f t="shared" ref="G53:J53" si="9">SUM(G44:G52)</f>
        <v>10801</v>
      </c>
      <c r="H53" s="556">
        <f t="shared" si="9"/>
        <v>3801</v>
      </c>
      <c r="I53" s="556">
        <f t="shared" si="9"/>
        <v>0</v>
      </c>
      <c r="J53" s="556">
        <f t="shared" si="9"/>
        <v>3801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15.5</v>
      </c>
      <c r="G54" s="548">
        <v>33</v>
      </c>
      <c r="H54" s="548">
        <v>33</v>
      </c>
      <c r="I54" s="548"/>
      <c r="J54" s="548">
        <f t="shared" si="0"/>
        <v>33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15.5</v>
      </c>
      <c r="G56" s="556">
        <f t="shared" ref="G56:J56" si="10">SUM(G54:G55)</f>
        <v>33</v>
      </c>
      <c r="H56" s="556">
        <f t="shared" si="10"/>
        <v>33</v>
      </c>
      <c r="I56" s="556">
        <f t="shared" si="10"/>
        <v>0</v>
      </c>
      <c r="J56" s="556">
        <f t="shared" si="10"/>
        <v>33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1449.5</v>
      </c>
      <c r="G57" s="548">
        <v>1870</v>
      </c>
      <c r="H57" s="548">
        <v>1870</v>
      </c>
      <c r="I57" s="548"/>
      <c r="J57" s="548">
        <f t="shared" si="0"/>
        <v>1870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497.75</v>
      </c>
      <c r="G58" s="548">
        <v>207</v>
      </c>
      <c r="H58" s="548">
        <v>207</v>
      </c>
      <c r="I58" s="548"/>
      <c r="J58" s="548">
        <f t="shared" si="0"/>
        <v>207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1947.25</v>
      </c>
      <c r="G59" s="556">
        <f t="shared" ref="G59:J59" si="11">SUM(G57:G58)</f>
        <v>2077</v>
      </c>
      <c r="H59" s="556">
        <f t="shared" si="11"/>
        <v>2077</v>
      </c>
      <c r="I59" s="556">
        <f t="shared" si="11"/>
        <v>0</v>
      </c>
      <c r="J59" s="556">
        <f t="shared" si="11"/>
        <v>2077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1393.9</v>
      </c>
      <c r="G60" s="556">
        <v>2155</v>
      </c>
      <c r="H60" s="556">
        <v>2155</v>
      </c>
      <c r="I60" s="556"/>
      <c r="J60" s="556">
        <f t="shared" si="0"/>
        <v>2155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10568.869999999999</v>
      </c>
      <c r="G62" s="548">
        <v>0</v>
      </c>
      <c r="H62" s="548">
        <v>0</v>
      </c>
      <c r="I62" s="548"/>
      <c r="J62" s="548">
        <f t="shared" si="0"/>
        <v>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2124.09</v>
      </c>
      <c r="G63" s="548">
        <v>0</v>
      </c>
      <c r="H63" s="548">
        <v>0</v>
      </c>
      <c r="I63" s="548"/>
      <c r="J63" s="548">
        <f t="shared" si="0"/>
        <v>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97.24</v>
      </c>
      <c r="G64" s="548">
        <v>0</v>
      </c>
      <c r="H64" s="548">
        <v>0</v>
      </c>
      <c r="I64" s="548"/>
      <c r="J64" s="548">
        <f t="shared" si="0"/>
        <v>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652.76</v>
      </c>
      <c r="G65" s="548">
        <v>906</v>
      </c>
      <c r="H65" s="548">
        <v>906</v>
      </c>
      <c r="I65" s="548"/>
      <c r="J65" s="548">
        <f t="shared" si="0"/>
        <v>906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260.92</v>
      </c>
      <c r="G66" s="548">
        <v>0</v>
      </c>
      <c r="H66" s="548">
        <v>0</v>
      </c>
      <c r="I66" s="548"/>
      <c r="J66" s="548">
        <f t="shared" si="0"/>
        <v>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241.95999999999998</v>
      </c>
      <c r="G67" s="548">
        <v>493</v>
      </c>
      <c r="H67" s="548">
        <v>493</v>
      </c>
      <c r="I67" s="548"/>
      <c r="J67" s="548">
        <f t="shared" ref="J67:J129" si="12">+H67+I67</f>
        <v>493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13860</v>
      </c>
      <c r="G69" s="548">
        <v>15120</v>
      </c>
      <c r="H69" s="548">
        <v>15120</v>
      </c>
      <c r="I69" s="548"/>
      <c r="J69" s="548">
        <f t="shared" si="12"/>
        <v>15120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15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29214.739999999998</v>
      </c>
      <c r="G71" s="556">
        <f>SUM(G60:G70)</f>
        <v>18674</v>
      </c>
      <c r="H71" s="556">
        <f>SUM(H60:H70)</f>
        <v>18674</v>
      </c>
      <c r="I71" s="556">
        <f>SUM(I60:I70)</f>
        <v>0</v>
      </c>
      <c r="J71" s="556">
        <f>SUM(J60:J70)</f>
        <v>18674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650.4</v>
      </c>
      <c r="G83" s="548">
        <v>617</v>
      </c>
      <c r="H83" s="548">
        <v>617</v>
      </c>
      <c r="I83" s="548"/>
      <c r="J83" s="548">
        <f t="shared" si="12"/>
        <v>617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650.4</v>
      </c>
      <c r="G85" s="556">
        <v>617</v>
      </c>
      <c r="H85" s="556">
        <v>617</v>
      </c>
      <c r="I85" s="556"/>
      <c r="J85" s="556">
        <f t="shared" si="12"/>
        <v>617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77.37</v>
      </c>
      <c r="G86" s="548">
        <v>210</v>
      </c>
      <c r="H86" s="548">
        <v>210</v>
      </c>
      <c r="I86" s="548"/>
      <c r="J86" s="548">
        <f t="shared" si="12"/>
        <v>210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539.24000000000012</v>
      </c>
      <c r="G87" s="548">
        <v>392</v>
      </c>
      <c r="H87" s="548">
        <v>392</v>
      </c>
      <c r="I87" s="548"/>
      <c r="J87" s="548">
        <f t="shared" si="12"/>
        <v>392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338</v>
      </c>
      <c r="H88" s="548">
        <v>338</v>
      </c>
      <c r="I88" s="548"/>
      <c r="J88" s="548">
        <f t="shared" si="12"/>
        <v>338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0</v>
      </c>
      <c r="G89" s="548">
        <v>62</v>
      </c>
      <c r="H89" s="548">
        <v>62</v>
      </c>
      <c r="I89" s="548"/>
      <c r="J89" s="548">
        <f t="shared" si="12"/>
        <v>62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54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670.61000000000013</v>
      </c>
      <c r="G92" s="556">
        <f t="shared" ref="G92:J92" si="14">SUM(G86:G91)</f>
        <v>1002</v>
      </c>
      <c r="H92" s="556">
        <f t="shared" si="14"/>
        <v>1002</v>
      </c>
      <c r="I92" s="556">
        <f t="shared" si="14"/>
        <v>0</v>
      </c>
      <c r="J92" s="556">
        <f t="shared" si="14"/>
        <v>1002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644.51</v>
      </c>
      <c r="G93" s="548">
        <v>617</v>
      </c>
      <c r="H93" s="548">
        <v>617</v>
      </c>
      <c r="I93" s="548"/>
      <c r="J93" s="548">
        <f t="shared" si="12"/>
        <v>617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51</v>
      </c>
      <c r="G94" s="548">
        <v>62</v>
      </c>
      <c r="H94" s="548">
        <v>62</v>
      </c>
      <c r="I94" s="548"/>
      <c r="J94" s="548">
        <f t="shared" si="12"/>
        <v>62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729</v>
      </c>
      <c r="H95" s="548">
        <v>729</v>
      </c>
      <c r="I95" s="548"/>
      <c r="J95" s="548">
        <f t="shared" si="12"/>
        <v>729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695.51</v>
      </c>
      <c r="G100" s="556">
        <f t="shared" ref="G100:J100" si="15">SUM(G93:G99)</f>
        <v>1408</v>
      </c>
      <c r="H100" s="556">
        <f t="shared" si="15"/>
        <v>1408</v>
      </c>
      <c r="I100" s="556">
        <f t="shared" si="15"/>
        <v>0</v>
      </c>
      <c r="J100" s="556">
        <f t="shared" si="15"/>
        <v>1408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334.27</v>
      </c>
      <c r="G103" s="548">
        <v>242</v>
      </c>
      <c r="H103" s="548">
        <v>242</v>
      </c>
      <c r="I103" s="548"/>
      <c r="J103" s="548">
        <f t="shared" si="12"/>
        <v>242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0</v>
      </c>
      <c r="H104" s="548">
        <v>0</v>
      </c>
      <c r="I104" s="548"/>
      <c r="J104" s="548">
        <f t="shared" si="12"/>
        <v>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88.72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422.99</v>
      </c>
      <c r="G108" s="556">
        <f t="shared" ref="G108:J108" si="16">SUM(G103:G107)</f>
        <v>242</v>
      </c>
      <c r="H108" s="556">
        <f t="shared" si="16"/>
        <v>242</v>
      </c>
      <c r="I108" s="556">
        <f t="shared" si="16"/>
        <v>0</v>
      </c>
      <c r="J108" s="556">
        <f t="shared" si="16"/>
        <v>242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106.36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6521.31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291.33999999999997</v>
      </c>
      <c r="G113" s="548">
        <v>7729</v>
      </c>
      <c r="H113" s="548">
        <v>7729</v>
      </c>
      <c r="I113" s="548"/>
      <c r="J113" s="548">
        <f t="shared" si="12"/>
        <v>7729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993.52</v>
      </c>
      <c r="G114" s="548">
        <v>2109</v>
      </c>
      <c r="H114" s="548">
        <v>2109</v>
      </c>
      <c r="I114" s="548"/>
      <c r="J114" s="548">
        <f t="shared" si="12"/>
        <v>2109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1308.9100000000003</v>
      </c>
      <c r="G115" s="548">
        <v>1217</v>
      </c>
      <c r="H115" s="548">
        <v>1217</v>
      </c>
      <c r="I115" s="548"/>
      <c r="J115" s="548">
        <f t="shared" si="12"/>
        <v>1217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9221.44</v>
      </c>
      <c r="G119" s="556">
        <f t="shared" ref="G119:J119" si="17">SUM(G110:G118)</f>
        <v>11055</v>
      </c>
      <c r="H119" s="556">
        <f t="shared" si="17"/>
        <v>11055</v>
      </c>
      <c r="I119" s="556">
        <f t="shared" si="17"/>
        <v>0</v>
      </c>
      <c r="J119" s="556">
        <f t="shared" si="17"/>
        <v>11055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281.62</v>
      </c>
      <c r="G120" s="548">
        <v>300</v>
      </c>
      <c r="H120" s="548">
        <v>300</v>
      </c>
      <c r="I120" s="548"/>
      <c r="J120" s="548">
        <f t="shared" si="12"/>
        <v>300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281.62</v>
      </c>
      <c r="G122" s="556">
        <f t="shared" ref="G122:J122" si="18">SUM(G120:G121)</f>
        <v>300</v>
      </c>
      <c r="H122" s="556">
        <f t="shared" si="18"/>
        <v>300</v>
      </c>
      <c r="I122" s="556">
        <f t="shared" si="18"/>
        <v>0</v>
      </c>
      <c r="J122" s="556">
        <f t="shared" si="18"/>
        <v>300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48622.54</v>
      </c>
      <c r="G126" s="551">
        <f>+G125+G124+G123+G122+G119+G109+G108+G102+G101+G100+G92+G85+G78+G71+G60+G59+G56+G53</f>
        <v>48364</v>
      </c>
      <c r="H126" s="551">
        <f>+H125+H124+H123+H122+H119+H109+H108+H102+H101+H100+H92+H85+H78+H71+H60+H59+H56+H53</f>
        <v>41364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41364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205610.52</v>
      </c>
      <c r="G127" s="551">
        <f>+G126+G42+G9+G6</f>
        <v>229727</v>
      </c>
      <c r="H127" s="551">
        <f>+H126+H42+H9+H6</f>
        <v>237720</v>
      </c>
      <c r="I127" s="551">
        <f>+I126+I42+I9+I6</f>
        <v>0</v>
      </c>
      <c r="J127" s="551">
        <f>+J126+J42+J9+J6</f>
        <v>237720</v>
      </c>
      <c r="K127" s="523"/>
    </row>
    <row r="128" spans="1:11" x14ac:dyDescent="0.2">
      <c r="A128" s="576"/>
      <c r="B128" s="576"/>
      <c r="C128" s="576"/>
      <c r="D128" s="576"/>
      <c r="E128" s="576"/>
      <c r="F128" s="576"/>
      <c r="G128" s="576"/>
      <c r="H128" s="576"/>
      <c r="I128" s="576"/>
      <c r="J128" s="576"/>
      <c r="K128" s="54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6"/>
      <c r="B133" s="576"/>
      <c r="C133" s="576"/>
      <c r="D133" s="576"/>
      <c r="E133" s="576"/>
      <c r="F133" s="576"/>
      <c r="G133" s="576"/>
      <c r="H133" s="576"/>
      <c r="I133" s="576"/>
      <c r="J133" s="576"/>
      <c r="K133" s="541"/>
    </row>
    <row r="134" spans="1:11" ht="25.5" customHeight="1" x14ac:dyDescent="0.2">
      <c r="A134" s="576"/>
      <c r="B134" s="576"/>
      <c r="C134" s="576"/>
      <c r="D134" s="576"/>
      <c r="E134" s="576"/>
      <c r="F134" s="576"/>
      <c r="G134" s="576"/>
      <c r="H134" s="576"/>
      <c r="I134" s="576"/>
      <c r="J134" s="576"/>
      <c r="K134" s="54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50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50</v>
      </c>
      <c r="G160" s="556">
        <f t="shared" ref="G160:J160" si="22">SUM(G136:G159)</f>
        <v>0</v>
      </c>
      <c r="H160" s="556">
        <f t="shared" si="22"/>
        <v>0</v>
      </c>
      <c r="I160" s="556">
        <f t="shared" si="22"/>
        <v>0</v>
      </c>
      <c r="J160" s="556">
        <f t="shared" si="22"/>
        <v>0</v>
      </c>
      <c r="K160" s="525"/>
    </row>
    <row r="161" spans="1:11" x14ac:dyDescent="0.2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4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6"/>
      <c r="B180" s="576"/>
      <c r="C180" s="576"/>
      <c r="D180" s="576"/>
      <c r="E180" s="576"/>
      <c r="F180" s="576"/>
      <c r="G180" s="576"/>
      <c r="H180" s="576"/>
      <c r="I180" s="576"/>
      <c r="J180" s="576"/>
      <c r="K180" s="54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6"/>
      <c r="B184" s="576"/>
      <c r="C184" s="576"/>
      <c r="D184" s="576"/>
      <c r="E184" s="576"/>
      <c r="F184" s="576"/>
      <c r="G184" s="576"/>
      <c r="H184" s="576"/>
      <c r="I184" s="576"/>
      <c r="J184" s="576"/>
      <c r="K184" s="54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50</v>
      </c>
      <c r="G185" s="551">
        <f t="shared" ref="G185:J185" si="25">+G183+G179+G160</f>
        <v>0</v>
      </c>
      <c r="H185" s="551">
        <f t="shared" si="25"/>
        <v>0</v>
      </c>
      <c r="I185" s="551">
        <f t="shared" si="25"/>
        <v>0</v>
      </c>
      <c r="J185" s="551">
        <f t="shared" si="25"/>
        <v>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678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40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32</v>
      </c>
      <c r="G8" s="548">
        <v>96</v>
      </c>
      <c r="H8" s="548">
        <v>96</v>
      </c>
      <c r="I8" s="548"/>
      <c r="J8" s="548">
        <f t="shared" si="0"/>
        <v>96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32</v>
      </c>
      <c r="G9" s="551">
        <f t="shared" ref="G9:J9" si="2">SUM(G8)</f>
        <v>96</v>
      </c>
      <c r="H9" s="551">
        <f t="shared" si="2"/>
        <v>96</v>
      </c>
      <c r="I9" s="551">
        <f t="shared" si="2"/>
        <v>0</v>
      </c>
      <c r="J9" s="551">
        <f t="shared" si="2"/>
        <v>96</v>
      </c>
      <c r="K9" s="523"/>
    </row>
    <row r="10" spans="1:11" ht="8.25" customHeight="1" x14ac:dyDescent="0.2">
      <c r="A10" s="575"/>
      <c r="B10" s="575"/>
      <c r="C10" s="575"/>
      <c r="D10" s="575"/>
      <c r="E10" s="575"/>
      <c r="F10" s="575"/>
      <c r="G10" s="575"/>
      <c r="H10" s="575"/>
      <c r="I10" s="575"/>
      <c r="J10" s="575">
        <f t="shared" si="0"/>
        <v>0</v>
      </c>
      <c r="K10" s="540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275218.54000000004</v>
      </c>
      <c r="G14" s="548">
        <v>304716</v>
      </c>
      <c r="H14" s="548">
        <v>311950</v>
      </c>
      <c r="I14" s="548"/>
      <c r="J14" s="548">
        <f t="shared" si="0"/>
        <v>311950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90.17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275308.71000000002</v>
      </c>
      <c r="G20" s="556">
        <f t="shared" ref="G20:J20" si="3">SUM(G11:G19)</f>
        <v>304716</v>
      </c>
      <c r="H20" s="556">
        <f t="shared" si="3"/>
        <v>311950</v>
      </c>
      <c r="I20" s="556">
        <f t="shared" si="3"/>
        <v>0</v>
      </c>
      <c r="J20" s="556">
        <f t="shared" si="3"/>
        <v>311950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22.2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14.13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36.33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89450.13</v>
      </c>
      <c r="G32" s="548">
        <v>100557</v>
      </c>
      <c r="H32" s="548">
        <v>102944</v>
      </c>
      <c r="I32" s="548"/>
      <c r="J32" s="548">
        <f t="shared" si="0"/>
        <v>102944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89450.13</v>
      </c>
      <c r="G34" s="556">
        <f t="shared" ref="G34:J34" si="6">SUM(G29:G33)</f>
        <v>100557</v>
      </c>
      <c r="H34" s="556">
        <f t="shared" si="6"/>
        <v>102944</v>
      </c>
      <c r="I34" s="556">
        <f t="shared" si="6"/>
        <v>0</v>
      </c>
      <c r="J34" s="556">
        <f t="shared" si="6"/>
        <v>102944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2597.37</v>
      </c>
      <c r="G39" s="548">
        <v>2438</v>
      </c>
      <c r="H39" s="548">
        <v>2496</v>
      </c>
      <c r="I39" s="548"/>
      <c r="J39" s="548">
        <f t="shared" si="0"/>
        <v>2496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2597.37</v>
      </c>
      <c r="G41" s="556">
        <f t="shared" ref="G41:J41" si="7">SUM(G35:G40)</f>
        <v>2438</v>
      </c>
      <c r="H41" s="556">
        <f t="shared" si="7"/>
        <v>2496</v>
      </c>
      <c r="I41" s="556">
        <f t="shared" si="7"/>
        <v>0</v>
      </c>
      <c r="J41" s="556">
        <f t="shared" si="7"/>
        <v>2496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367392.54000000004</v>
      </c>
      <c r="G42" s="551">
        <f t="shared" ref="G42:J42" si="8">+G41+G34+G28+G22+G20</f>
        <v>407711</v>
      </c>
      <c r="H42" s="551">
        <f t="shared" si="8"/>
        <v>417390</v>
      </c>
      <c r="I42" s="551">
        <f t="shared" si="8"/>
        <v>0</v>
      </c>
      <c r="J42" s="551">
        <f t="shared" si="8"/>
        <v>417390</v>
      </c>
      <c r="K42" s="523"/>
    </row>
    <row r="43" spans="1:11" ht="8.25" customHeight="1" x14ac:dyDescent="0.2">
      <c r="A43" s="575"/>
      <c r="B43" s="575"/>
      <c r="C43" s="575"/>
      <c r="D43" s="575"/>
      <c r="E43" s="575"/>
      <c r="F43" s="575"/>
      <c r="G43" s="575"/>
      <c r="H43" s="575"/>
      <c r="I43" s="575"/>
      <c r="J43" s="575"/>
      <c r="K43" s="540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421.65</v>
      </c>
      <c r="G44" s="548">
        <v>309</v>
      </c>
      <c r="H44" s="548">
        <v>309</v>
      </c>
      <c r="I44" s="548"/>
      <c r="J44" s="548">
        <f t="shared" si="0"/>
        <v>309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278.5</v>
      </c>
      <c r="G45" s="548">
        <v>431</v>
      </c>
      <c r="H45" s="548">
        <v>431</v>
      </c>
      <c r="I45" s="548"/>
      <c r="J45" s="548">
        <f t="shared" si="0"/>
        <v>431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0</v>
      </c>
      <c r="G46" s="548">
        <v>0</v>
      </c>
      <c r="H46" s="548">
        <v>0</v>
      </c>
      <c r="I46" s="548"/>
      <c r="J46" s="548">
        <f t="shared" si="0"/>
        <v>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702.68999999999983</v>
      </c>
      <c r="G47" s="548">
        <v>1233</v>
      </c>
      <c r="H47" s="548">
        <v>1233</v>
      </c>
      <c r="I47" s="548"/>
      <c r="J47" s="548">
        <f t="shared" si="0"/>
        <v>1233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185</v>
      </c>
      <c r="H48" s="548">
        <v>185</v>
      </c>
      <c r="I48" s="548"/>
      <c r="J48" s="548">
        <f t="shared" si="0"/>
        <v>185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121.06</v>
      </c>
      <c r="G49" s="548">
        <v>96</v>
      </c>
      <c r="H49" s="548">
        <v>96</v>
      </c>
      <c r="I49" s="548"/>
      <c r="J49" s="548">
        <f t="shared" si="0"/>
        <v>96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96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406.79999999999995</v>
      </c>
      <c r="G51" s="548">
        <v>493</v>
      </c>
      <c r="H51" s="548">
        <v>493</v>
      </c>
      <c r="I51" s="548"/>
      <c r="J51" s="548">
        <f t="shared" si="0"/>
        <v>493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258.7</v>
      </c>
      <c r="G52" s="548">
        <v>0</v>
      </c>
      <c r="H52" s="548">
        <v>0</v>
      </c>
      <c r="I52" s="548"/>
      <c r="J52" s="548">
        <f t="shared" si="0"/>
        <v>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2285.3999999999996</v>
      </c>
      <c r="G53" s="556">
        <f t="shared" ref="G53:J53" si="9">SUM(G44:G52)</f>
        <v>2747</v>
      </c>
      <c r="H53" s="556">
        <f t="shared" si="9"/>
        <v>2747</v>
      </c>
      <c r="I53" s="556">
        <f t="shared" si="9"/>
        <v>0</v>
      </c>
      <c r="J53" s="556">
        <f t="shared" si="9"/>
        <v>2747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15.2</v>
      </c>
      <c r="G54" s="548">
        <v>309</v>
      </c>
      <c r="H54" s="548">
        <v>309</v>
      </c>
      <c r="I54" s="548"/>
      <c r="J54" s="548">
        <f t="shared" si="0"/>
        <v>309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256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271.2</v>
      </c>
      <c r="G56" s="556">
        <f t="shared" ref="G56:J56" si="10">SUM(G54:G55)</f>
        <v>309</v>
      </c>
      <c r="H56" s="556">
        <f t="shared" si="10"/>
        <v>309</v>
      </c>
      <c r="I56" s="556">
        <f t="shared" si="10"/>
        <v>0</v>
      </c>
      <c r="J56" s="556">
        <f t="shared" si="10"/>
        <v>309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835.8</v>
      </c>
      <c r="G57" s="548">
        <v>868</v>
      </c>
      <c r="H57" s="548">
        <v>868</v>
      </c>
      <c r="I57" s="548"/>
      <c r="J57" s="548">
        <f t="shared" si="0"/>
        <v>868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360.73</v>
      </c>
      <c r="G58" s="548">
        <v>241</v>
      </c>
      <c r="H58" s="548">
        <v>241</v>
      </c>
      <c r="I58" s="548"/>
      <c r="J58" s="548">
        <f t="shared" si="0"/>
        <v>241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1196.53</v>
      </c>
      <c r="G59" s="556">
        <f t="shared" ref="G59:J59" si="11">SUM(G57:G58)</f>
        <v>1109</v>
      </c>
      <c r="H59" s="556">
        <f t="shared" si="11"/>
        <v>1109</v>
      </c>
      <c r="I59" s="556">
        <f t="shared" si="11"/>
        <v>0</v>
      </c>
      <c r="J59" s="556">
        <f t="shared" si="11"/>
        <v>1109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0</v>
      </c>
      <c r="H62" s="548">
        <v>0</v>
      </c>
      <c r="I62" s="548"/>
      <c r="J62" s="548">
        <f t="shared" si="0"/>
        <v>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175.92999999999998</v>
      </c>
      <c r="G63" s="548">
        <v>574</v>
      </c>
      <c r="H63" s="548">
        <v>574</v>
      </c>
      <c r="I63" s="548"/>
      <c r="J63" s="548">
        <f t="shared" si="0"/>
        <v>574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0</v>
      </c>
      <c r="G64" s="548">
        <v>0</v>
      </c>
      <c r="H64" s="548">
        <v>0</v>
      </c>
      <c r="I64" s="548"/>
      <c r="J64" s="548">
        <f t="shared" si="0"/>
        <v>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387.5</v>
      </c>
      <c r="G65" s="548">
        <v>397</v>
      </c>
      <c r="H65" s="548">
        <v>397</v>
      </c>
      <c r="I65" s="548"/>
      <c r="J65" s="548">
        <f t="shared" si="0"/>
        <v>397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0</v>
      </c>
      <c r="G66" s="548">
        <v>0</v>
      </c>
      <c r="H66" s="548">
        <v>0</v>
      </c>
      <c r="I66" s="548"/>
      <c r="J66" s="548">
        <f t="shared" si="0"/>
        <v>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0</v>
      </c>
      <c r="G67" s="548">
        <v>289</v>
      </c>
      <c r="H67" s="548">
        <v>289</v>
      </c>
      <c r="I67" s="548"/>
      <c r="J67" s="548">
        <f t="shared" ref="J67:J129" si="12">+H67+I67</f>
        <v>289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140332.81</v>
      </c>
      <c r="G69" s="548">
        <v>136992</v>
      </c>
      <c r="H69" s="548">
        <v>136992</v>
      </c>
      <c r="I69" s="548"/>
      <c r="J69" s="548">
        <f t="shared" si="12"/>
        <v>136992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1144.6099999999999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142040.84999999998</v>
      </c>
      <c r="G71" s="556">
        <f>SUM(G60:G70)</f>
        <v>138252</v>
      </c>
      <c r="H71" s="556">
        <f>SUM(H60:H70)</f>
        <v>138252</v>
      </c>
      <c r="I71" s="556">
        <f>SUM(I60:I70)</f>
        <v>0</v>
      </c>
      <c r="J71" s="556">
        <f>SUM(J60:J70)</f>
        <v>138252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2304</v>
      </c>
      <c r="H77" s="548">
        <v>2304</v>
      </c>
      <c r="I77" s="548"/>
      <c r="J77" s="548">
        <f t="shared" si="12"/>
        <v>2304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2304</v>
      </c>
      <c r="H78" s="556">
        <f t="shared" si="13"/>
        <v>2304</v>
      </c>
      <c r="I78" s="556">
        <f t="shared" si="13"/>
        <v>0</v>
      </c>
      <c r="J78" s="556">
        <f t="shared" si="13"/>
        <v>2304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960.19999999999993</v>
      </c>
      <c r="G79" s="548">
        <v>3394</v>
      </c>
      <c r="H79" s="548">
        <v>3394</v>
      </c>
      <c r="I79" s="548"/>
      <c r="J79" s="548">
        <f t="shared" si="12"/>
        <v>3394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441.01</v>
      </c>
      <c r="G80" s="548">
        <v>191</v>
      </c>
      <c r="H80" s="548">
        <v>191</v>
      </c>
      <c r="I80" s="548"/>
      <c r="J80" s="548">
        <f t="shared" si="12"/>
        <v>191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698.87</v>
      </c>
      <c r="G81" s="548">
        <v>448</v>
      </c>
      <c r="H81" s="548">
        <v>448</v>
      </c>
      <c r="I81" s="548"/>
      <c r="J81" s="548">
        <f t="shared" si="12"/>
        <v>448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705.69999999999993</v>
      </c>
      <c r="G83" s="548">
        <v>617</v>
      </c>
      <c r="H83" s="548">
        <v>617</v>
      </c>
      <c r="I83" s="548"/>
      <c r="J83" s="548">
        <f t="shared" si="12"/>
        <v>617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2805.7799999999997</v>
      </c>
      <c r="G85" s="556">
        <v>4650</v>
      </c>
      <c r="H85" s="556">
        <v>4650</v>
      </c>
      <c r="I85" s="556"/>
      <c r="J85" s="556">
        <f t="shared" si="12"/>
        <v>4650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1252.55</v>
      </c>
      <c r="G86" s="548">
        <v>1920</v>
      </c>
      <c r="H86" s="548">
        <v>1920</v>
      </c>
      <c r="I86" s="548"/>
      <c r="J86" s="548">
        <f t="shared" si="12"/>
        <v>1920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914.96</v>
      </c>
      <c r="G87" s="548">
        <v>123</v>
      </c>
      <c r="H87" s="548">
        <v>123</v>
      </c>
      <c r="I87" s="548"/>
      <c r="J87" s="548">
        <f t="shared" si="12"/>
        <v>123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139.57999999999998</v>
      </c>
      <c r="G89" s="548">
        <v>0</v>
      </c>
      <c r="H89" s="548">
        <v>0</v>
      </c>
      <c r="I89" s="548"/>
      <c r="J89" s="548">
        <f t="shared" si="12"/>
        <v>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2106.9000000000005</v>
      </c>
      <c r="G90" s="548">
        <v>2016</v>
      </c>
      <c r="H90" s="548">
        <v>2016</v>
      </c>
      <c r="I90" s="548"/>
      <c r="J90" s="548">
        <f t="shared" si="12"/>
        <v>2016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4413.9900000000007</v>
      </c>
      <c r="G92" s="556">
        <f t="shared" ref="G92:J92" si="14">SUM(G86:G91)</f>
        <v>4059</v>
      </c>
      <c r="H92" s="556">
        <f t="shared" si="14"/>
        <v>4059</v>
      </c>
      <c r="I92" s="556">
        <f t="shared" si="14"/>
        <v>0</v>
      </c>
      <c r="J92" s="556">
        <f t="shared" si="14"/>
        <v>4059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0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423.9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116.18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4685.51</v>
      </c>
      <c r="G97" s="548">
        <v>958</v>
      </c>
      <c r="H97" s="548">
        <v>958</v>
      </c>
      <c r="I97" s="548"/>
      <c r="J97" s="548">
        <f t="shared" si="12"/>
        <v>958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5225.59</v>
      </c>
      <c r="G100" s="556">
        <f t="shared" ref="G100:J100" si="15">SUM(G93:G99)</f>
        <v>958</v>
      </c>
      <c r="H100" s="556">
        <f t="shared" si="15"/>
        <v>958</v>
      </c>
      <c r="I100" s="556">
        <f t="shared" si="15"/>
        <v>0</v>
      </c>
      <c r="J100" s="556">
        <f t="shared" si="15"/>
        <v>958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17.52</v>
      </c>
      <c r="G103" s="548">
        <v>0</v>
      </c>
      <c r="H103" s="548">
        <v>0</v>
      </c>
      <c r="I103" s="548"/>
      <c r="J103" s="548">
        <f t="shared" si="12"/>
        <v>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505</v>
      </c>
      <c r="G104" s="548">
        <v>319</v>
      </c>
      <c r="H104" s="548">
        <v>319</v>
      </c>
      <c r="I104" s="548"/>
      <c r="J104" s="548">
        <f t="shared" si="12"/>
        <v>319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301.09000000000003</v>
      </c>
      <c r="G106" s="548">
        <v>381</v>
      </c>
      <c r="H106" s="548">
        <v>381</v>
      </c>
      <c r="I106" s="548"/>
      <c r="J106" s="548">
        <f t="shared" si="12"/>
        <v>381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823.61</v>
      </c>
      <c r="G108" s="556">
        <f t="shared" ref="G108:J108" si="16">SUM(G103:G107)</f>
        <v>700</v>
      </c>
      <c r="H108" s="556">
        <f t="shared" si="16"/>
        <v>700</v>
      </c>
      <c r="I108" s="556">
        <f t="shared" si="16"/>
        <v>0</v>
      </c>
      <c r="J108" s="556">
        <f t="shared" si="16"/>
        <v>700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19145.3</v>
      </c>
      <c r="G115" s="548">
        <v>12332</v>
      </c>
      <c r="H115" s="548">
        <v>12332</v>
      </c>
      <c r="I115" s="548"/>
      <c r="J115" s="548">
        <f t="shared" si="12"/>
        <v>12332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19145.3</v>
      </c>
      <c r="G119" s="556">
        <f t="shared" ref="G119:J119" si="17">SUM(G110:G118)</f>
        <v>12332</v>
      </c>
      <c r="H119" s="556">
        <f t="shared" si="17"/>
        <v>12332</v>
      </c>
      <c r="I119" s="556">
        <f t="shared" si="17"/>
        <v>0</v>
      </c>
      <c r="J119" s="556">
        <f t="shared" si="17"/>
        <v>12332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105648.86</v>
      </c>
      <c r="G120" s="548">
        <v>102597</v>
      </c>
      <c r="H120" s="548">
        <v>99497</v>
      </c>
      <c r="I120" s="548"/>
      <c r="J120" s="548">
        <f t="shared" si="12"/>
        <v>99497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105648.86</v>
      </c>
      <c r="G122" s="556">
        <f t="shared" ref="G122:J122" si="18">SUM(G120:G121)</f>
        <v>102597</v>
      </c>
      <c r="H122" s="556">
        <f t="shared" si="18"/>
        <v>99497</v>
      </c>
      <c r="I122" s="556">
        <f t="shared" si="18"/>
        <v>0</v>
      </c>
      <c r="J122" s="556">
        <f t="shared" si="18"/>
        <v>99497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283857.11000000004</v>
      </c>
      <c r="G126" s="551">
        <f>+G125+G124+G123+G122+G119+G109+G108+G102+G101+G100+G92+G85+G78+G71+G60+G59+G56+G53</f>
        <v>270017</v>
      </c>
      <c r="H126" s="551">
        <f>+H125+H124+H123+H122+H119+H109+H108+H102+H101+H100+H92+H85+H78+H71+H60+H59+H56+H53</f>
        <v>266917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266917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651281.65000000014</v>
      </c>
      <c r="G127" s="551">
        <f>+G126+G42+G9+G6</f>
        <v>677824</v>
      </c>
      <c r="H127" s="551">
        <f>+H126+H42+H9+H6</f>
        <v>684403</v>
      </c>
      <c r="I127" s="551">
        <f>+I126+I42+I9+I6</f>
        <v>0</v>
      </c>
      <c r="J127" s="551">
        <f>+J126+J42+J9+J6</f>
        <v>684403</v>
      </c>
      <c r="K127" s="523"/>
    </row>
    <row r="128" spans="1:11" x14ac:dyDescent="0.2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40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5"/>
      <c r="B133" s="575"/>
      <c r="C133" s="575"/>
      <c r="D133" s="575"/>
      <c r="E133" s="575"/>
      <c r="F133" s="575"/>
      <c r="G133" s="575"/>
      <c r="H133" s="575"/>
      <c r="I133" s="575"/>
      <c r="J133" s="575"/>
      <c r="K133" s="540"/>
    </row>
    <row r="134" spans="1:11" ht="25.5" customHeight="1" x14ac:dyDescent="0.2">
      <c r="A134" s="575"/>
      <c r="B134" s="575"/>
      <c r="C134" s="575"/>
      <c r="D134" s="575"/>
      <c r="E134" s="575"/>
      <c r="F134" s="575"/>
      <c r="G134" s="575"/>
      <c r="H134" s="575"/>
      <c r="I134" s="575"/>
      <c r="J134" s="575"/>
      <c r="K134" s="540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66189.649999999994</v>
      </c>
      <c r="G152" s="548">
        <v>76444</v>
      </c>
      <c r="H152" s="548">
        <v>85000</v>
      </c>
      <c r="I152" s="548"/>
      <c r="J152" s="548">
        <f t="shared" si="20"/>
        <v>85000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5692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1250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73131.649999999994</v>
      </c>
      <c r="G160" s="556">
        <f t="shared" ref="G160:J160" si="22">SUM(G136:G159)</f>
        <v>76444</v>
      </c>
      <c r="H160" s="556">
        <f t="shared" si="22"/>
        <v>85000</v>
      </c>
      <c r="I160" s="556">
        <f t="shared" si="22"/>
        <v>0</v>
      </c>
      <c r="J160" s="556">
        <f t="shared" si="22"/>
        <v>85000</v>
      </c>
      <c r="K160" s="525"/>
    </row>
    <row r="161" spans="1:11" x14ac:dyDescent="0.2">
      <c r="A161" s="575"/>
      <c r="B161" s="575"/>
      <c r="C161" s="575"/>
      <c r="D161" s="575"/>
      <c r="E161" s="575"/>
      <c r="F161" s="575"/>
      <c r="G161" s="575"/>
      <c r="H161" s="575"/>
      <c r="I161" s="575"/>
      <c r="J161" s="575"/>
      <c r="K161" s="540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23040</v>
      </c>
      <c r="G162" s="548">
        <v>8000</v>
      </c>
      <c r="H162" s="548">
        <v>8000</v>
      </c>
      <c r="I162" s="548"/>
      <c r="J162" s="548">
        <f t="shared" si="20"/>
        <v>8000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23259.33</v>
      </c>
      <c r="G163" s="548">
        <v>24000</v>
      </c>
      <c r="H163" s="548">
        <v>24000</v>
      </c>
      <c r="I163" s="548"/>
      <c r="J163" s="548">
        <f t="shared" si="20"/>
        <v>24000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11030.8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60000</v>
      </c>
      <c r="H168" s="548">
        <v>60000</v>
      </c>
      <c r="I168" s="548"/>
      <c r="J168" s="548">
        <f t="shared" si="20"/>
        <v>60000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5805.74</v>
      </c>
      <c r="G170" s="548">
        <v>3100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63135.87</v>
      </c>
      <c r="G179" s="556">
        <f t="shared" ref="G179:J179" si="23">SUM(G162:G178)</f>
        <v>95100</v>
      </c>
      <c r="H179" s="556">
        <f t="shared" si="23"/>
        <v>92000</v>
      </c>
      <c r="I179" s="556">
        <f t="shared" si="23"/>
        <v>0</v>
      </c>
      <c r="J179" s="556">
        <f t="shared" si="23"/>
        <v>92000</v>
      </c>
      <c r="K179" s="525"/>
    </row>
    <row r="180" spans="1:11" x14ac:dyDescent="0.2">
      <c r="A180" s="575"/>
      <c r="B180" s="575"/>
      <c r="C180" s="575"/>
      <c r="D180" s="575"/>
      <c r="E180" s="575"/>
      <c r="F180" s="575"/>
      <c r="G180" s="575"/>
      <c r="H180" s="575"/>
      <c r="I180" s="575"/>
      <c r="J180" s="575"/>
      <c r="K180" s="540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5"/>
      <c r="B184" s="575"/>
      <c r="C184" s="575"/>
      <c r="D184" s="575"/>
      <c r="E184" s="575"/>
      <c r="F184" s="575"/>
      <c r="G184" s="575"/>
      <c r="H184" s="575"/>
      <c r="I184" s="575"/>
      <c r="J184" s="575"/>
      <c r="K184" s="540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136267.51999999999</v>
      </c>
      <c r="G185" s="551">
        <f t="shared" ref="G185:J185" si="25">+G183+G179+G160</f>
        <v>171544</v>
      </c>
      <c r="H185" s="551">
        <f t="shared" si="25"/>
        <v>177000</v>
      </c>
      <c r="I185" s="551">
        <f t="shared" si="25"/>
        <v>0</v>
      </c>
      <c r="J185" s="551">
        <f t="shared" si="25"/>
        <v>177000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679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39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520</v>
      </c>
      <c r="G8" s="548">
        <v>520</v>
      </c>
      <c r="H8" s="548">
        <v>520</v>
      </c>
      <c r="I8" s="548"/>
      <c r="J8" s="548">
        <f t="shared" si="0"/>
        <v>520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520</v>
      </c>
      <c r="G9" s="551">
        <f t="shared" ref="G9:J9" si="2">SUM(G8)</f>
        <v>520</v>
      </c>
      <c r="H9" s="551">
        <f t="shared" si="2"/>
        <v>520</v>
      </c>
      <c r="I9" s="551">
        <f t="shared" si="2"/>
        <v>0</v>
      </c>
      <c r="J9" s="551">
        <f t="shared" si="2"/>
        <v>520</v>
      </c>
      <c r="K9" s="523"/>
    </row>
    <row r="10" spans="1:11" ht="8.25" customHeight="1" x14ac:dyDescent="0.2">
      <c r="A10" s="574"/>
      <c r="B10" s="574"/>
      <c r="C10" s="574"/>
      <c r="D10" s="574"/>
      <c r="E10" s="574"/>
      <c r="F10" s="574"/>
      <c r="G10" s="574"/>
      <c r="H10" s="574"/>
      <c r="I10" s="574"/>
      <c r="J10" s="574">
        <f t="shared" si="0"/>
        <v>0</v>
      </c>
      <c r="K10" s="539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270870.04999999964</v>
      </c>
      <c r="G14" s="548">
        <v>273954</v>
      </c>
      <c r="H14" s="548">
        <v>280791</v>
      </c>
      <c r="I14" s="548"/>
      <c r="J14" s="548">
        <f t="shared" si="0"/>
        <v>280791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100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270970.04999999964</v>
      </c>
      <c r="G20" s="556">
        <f t="shared" ref="G20:J20" si="3">SUM(G11:G19)</f>
        <v>273954</v>
      </c>
      <c r="H20" s="556">
        <f t="shared" si="3"/>
        <v>280791</v>
      </c>
      <c r="I20" s="556">
        <f t="shared" si="3"/>
        <v>0</v>
      </c>
      <c r="J20" s="556">
        <f t="shared" si="3"/>
        <v>280791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1228.48</v>
      </c>
      <c r="G21" s="559">
        <v>1150</v>
      </c>
      <c r="H21" s="559">
        <v>1150</v>
      </c>
      <c r="I21" s="559"/>
      <c r="J21" s="559">
        <f t="shared" si="0"/>
        <v>1150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1228.48</v>
      </c>
      <c r="G22" s="556">
        <f t="shared" ref="G22:J22" si="4">SUM(G21)</f>
        <v>1150</v>
      </c>
      <c r="H22" s="556">
        <f t="shared" si="4"/>
        <v>1150</v>
      </c>
      <c r="I22" s="556">
        <f t="shared" si="4"/>
        <v>0</v>
      </c>
      <c r="J22" s="556">
        <f t="shared" si="4"/>
        <v>1150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1308.99</v>
      </c>
      <c r="G23" s="548">
        <v>1015</v>
      </c>
      <c r="H23" s="548">
        <v>1036</v>
      </c>
      <c r="I23" s="548"/>
      <c r="J23" s="548">
        <f t="shared" si="0"/>
        <v>1036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8.1999999999999993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571.16</v>
      </c>
      <c r="G26" s="548">
        <v>418</v>
      </c>
      <c r="H26" s="548">
        <v>427</v>
      </c>
      <c r="I26" s="548"/>
      <c r="J26" s="548">
        <f t="shared" si="0"/>
        <v>427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363.46000000000004</v>
      </c>
      <c r="G27" s="548">
        <v>254</v>
      </c>
      <c r="H27" s="548">
        <v>259</v>
      </c>
      <c r="I27" s="548"/>
      <c r="J27" s="548">
        <f t="shared" si="0"/>
        <v>259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2251.81</v>
      </c>
      <c r="G28" s="556">
        <f t="shared" ref="G28:J28" si="5">SUM(G23:G27)</f>
        <v>1687</v>
      </c>
      <c r="H28" s="556">
        <f t="shared" si="5"/>
        <v>1722</v>
      </c>
      <c r="I28" s="556">
        <f t="shared" si="5"/>
        <v>0</v>
      </c>
      <c r="J28" s="556">
        <f t="shared" si="5"/>
        <v>1722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89829.47</v>
      </c>
      <c r="G32" s="548">
        <v>89501</v>
      </c>
      <c r="H32" s="548">
        <v>93040</v>
      </c>
      <c r="I32" s="548"/>
      <c r="J32" s="548">
        <f t="shared" si="0"/>
        <v>93040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89829.47</v>
      </c>
      <c r="G34" s="556">
        <f t="shared" ref="G34:J34" si="6">SUM(G29:G33)</f>
        <v>89501</v>
      </c>
      <c r="H34" s="556">
        <f t="shared" si="6"/>
        <v>93040</v>
      </c>
      <c r="I34" s="556">
        <f t="shared" si="6"/>
        <v>0</v>
      </c>
      <c r="J34" s="556">
        <f t="shared" si="6"/>
        <v>93040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2688.78</v>
      </c>
      <c r="G39" s="548">
        <v>2195</v>
      </c>
      <c r="H39" s="548">
        <v>2255</v>
      </c>
      <c r="I39" s="548"/>
      <c r="J39" s="548">
        <f t="shared" si="0"/>
        <v>2255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2688.78</v>
      </c>
      <c r="G41" s="556">
        <f t="shared" ref="G41:J41" si="7">SUM(G35:G40)</f>
        <v>2195</v>
      </c>
      <c r="H41" s="556">
        <f t="shared" si="7"/>
        <v>2255</v>
      </c>
      <c r="I41" s="556">
        <f t="shared" si="7"/>
        <v>0</v>
      </c>
      <c r="J41" s="556">
        <f t="shared" si="7"/>
        <v>2255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366968.58999999962</v>
      </c>
      <c r="G42" s="551">
        <f t="shared" ref="G42:J42" si="8">+G41+G34+G28+G22+G20</f>
        <v>368487</v>
      </c>
      <c r="H42" s="551">
        <f t="shared" si="8"/>
        <v>378958</v>
      </c>
      <c r="I42" s="551">
        <f t="shared" si="8"/>
        <v>0</v>
      </c>
      <c r="J42" s="551">
        <f t="shared" si="8"/>
        <v>378958</v>
      </c>
      <c r="K42" s="523"/>
    </row>
    <row r="43" spans="1:11" ht="8.25" customHeight="1" x14ac:dyDescent="0.2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39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936.97</v>
      </c>
      <c r="G44" s="548">
        <v>771</v>
      </c>
      <c r="H44" s="548">
        <v>771</v>
      </c>
      <c r="I44" s="548"/>
      <c r="J44" s="548">
        <f t="shared" si="0"/>
        <v>771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466.49</v>
      </c>
      <c r="G45" s="548">
        <v>370</v>
      </c>
      <c r="H45" s="548">
        <v>370</v>
      </c>
      <c r="I45" s="548"/>
      <c r="J45" s="548">
        <f t="shared" si="0"/>
        <v>370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212.06</v>
      </c>
      <c r="G46" s="548">
        <v>123</v>
      </c>
      <c r="H46" s="548">
        <v>123</v>
      </c>
      <c r="I46" s="548"/>
      <c r="J46" s="548">
        <f t="shared" si="0"/>
        <v>123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621.32000000000005</v>
      </c>
      <c r="G47" s="548">
        <v>771</v>
      </c>
      <c r="H47" s="548">
        <v>771</v>
      </c>
      <c r="I47" s="548"/>
      <c r="J47" s="548">
        <f t="shared" si="0"/>
        <v>771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15.15</v>
      </c>
      <c r="G48" s="548">
        <v>62</v>
      </c>
      <c r="H48" s="548">
        <v>62</v>
      </c>
      <c r="I48" s="548"/>
      <c r="J48" s="548">
        <f t="shared" si="0"/>
        <v>62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128.95000000000002</v>
      </c>
      <c r="G49" s="548">
        <v>216</v>
      </c>
      <c r="H49" s="548">
        <v>216</v>
      </c>
      <c r="I49" s="548"/>
      <c r="J49" s="548">
        <f t="shared" si="0"/>
        <v>216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15.79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296.55999999999995</v>
      </c>
      <c r="G51" s="548">
        <v>136</v>
      </c>
      <c r="H51" s="548">
        <v>136</v>
      </c>
      <c r="I51" s="548"/>
      <c r="J51" s="548">
        <f t="shared" si="0"/>
        <v>136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111.5</v>
      </c>
      <c r="G52" s="548">
        <v>339</v>
      </c>
      <c r="H52" s="548">
        <v>339</v>
      </c>
      <c r="I52" s="548"/>
      <c r="J52" s="548">
        <f t="shared" si="0"/>
        <v>339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2804.79</v>
      </c>
      <c r="G53" s="556">
        <f t="shared" ref="G53:J53" si="9">SUM(G44:G52)</f>
        <v>2788</v>
      </c>
      <c r="H53" s="556">
        <f t="shared" si="9"/>
        <v>2788</v>
      </c>
      <c r="I53" s="556">
        <f t="shared" si="9"/>
        <v>0</v>
      </c>
      <c r="J53" s="556">
        <f t="shared" si="9"/>
        <v>2788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408.76</v>
      </c>
      <c r="G54" s="548">
        <v>925</v>
      </c>
      <c r="H54" s="548">
        <v>925</v>
      </c>
      <c r="I54" s="548"/>
      <c r="J54" s="548">
        <f t="shared" si="0"/>
        <v>925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265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673.76</v>
      </c>
      <c r="G56" s="556">
        <f t="shared" ref="G56:J56" si="10">SUM(G54:G55)</f>
        <v>925</v>
      </c>
      <c r="H56" s="556">
        <f t="shared" si="10"/>
        <v>925</v>
      </c>
      <c r="I56" s="556">
        <f t="shared" si="10"/>
        <v>0</v>
      </c>
      <c r="J56" s="556">
        <f t="shared" si="10"/>
        <v>925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1218.5</v>
      </c>
      <c r="G57" s="548">
        <v>1110</v>
      </c>
      <c r="H57" s="548">
        <v>1110</v>
      </c>
      <c r="I57" s="548"/>
      <c r="J57" s="548">
        <f t="shared" si="0"/>
        <v>1110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292.5</v>
      </c>
      <c r="G58" s="548">
        <v>123</v>
      </c>
      <c r="H58" s="548">
        <v>123</v>
      </c>
      <c r="I58" s="548"/>
      <c r="J58" s="548">
        <f t="shared" si="0"/>
        <v>123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1511</v>
      </c>
      <c r="G59" s="556">
        <f t="shared" ref="G59:J59" si="11">SUM(G57:G58)</f>
        <v>1233</v>
      </c>
      <c r="H59" s="556">
        <f t="shared" si="11"/>
        <v>1233</v>
      </c>
      <c r="I59" s="556">
        <f t="shared" si="11"/>
        <v>0</v>
      </c>
      <c r="J59" s="556">
        <f t="shared" si="11"/>
        <v>1233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1447</v>
      </c>
      <c r="H61" s="548">
        <v>1447</v>
      </c>
      <c r="I61" s="548"/>
      <c r="J61" s="548">
        <f t="shared" si="0"/>
        <v>1447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11121.259999999998</v>
      </c>
      <c r="G62" s="548">
        <v>13628</v>
      </c>
      <c r="H62" s="548">
        <v>13628</v>
      </c>
      <c r="I62" s="548"/>
      <c r="J62" s="548">
        <f t="shared" si="0"/>
        <v>13628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4724.5200000000013</v>
      </c>
      <c r="G63" s="548">
        <v>5076</v>
      </c>
      <c r="H63" s="548">
        <v>5076</v>
      </c>
      <c r="I63" s="548"/>
      <c r="J63" s="548">
        <f t="shared" si="0"/>
        <v>5076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637.75</v>
      </c>
      <c r="G64" s="548">
        <v>625</v>
      </c>
      <c r="H64" s="548">
        <v>625</v>
      </c>
      <c r="I64" s="548"/>
      <c r="J64" s="548">
        <f t="shared" si="0"/>
        <v>625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813.9</v>
      </c>
      <c r="G65" s="548">
        <v>762</v>
      </c>
      <c r="H65" s="548">
        <v>762</v>
      </c>
      <c r="I65" s="548"/>
      <c r="J65" s="548">
        <f t="shared" si="0"/>
        <v>762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2035.5800000000006</v>
      </c>
      <c r="G66" s="548">
        <v>1990</v>
      </c>
      <c r="H66" s="548">
        <v>1990</v>
      </c>
      <c r="I66" s="548"/>
      <c r="J66" s="548">
        <f t="shared" si="0"/>
        <v>1990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1573.8400000000001</v>
      </c>
      <c r="G67" s="548">
        <v>1057</v>
      </c>
      <c r="H67" s="548">
        <v>1057</v>
      </c>
      <c r="I67" s="548"/>
      <c r="J67" s="548">
        <f t="shared" ref="J67:J129" si="12">+H67+I67</f>
        <v>1057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563</v>
      </c>
      <c r="G69" s="548">
        <v>345</v>
      </c>
      <c r="H69" s="548">
        <v>11520</v>
      </c>
      <c r="I69" s="548"/>
      <c r="J69" s="548">
        <f t="shared" si="12"/>
        <v>11520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378.48</v>
      </c>
      <c r="G70" s="548">
        <v>6023</v>
      </c>
      <c r="H70" s="548">
        <v>123</v>
      </c>
      <c r="I70" s="548"/>
      <c r="J70" s="548">
        <f t="shared" si="12"/>
        <v>123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21848.33</v>
      </c>
      <c r="G71" s="556">
        <f>SUM(G60:G70)</f>
        <v>30953</v>
      </c>
      <c r="H71" s="556">
        <f>SUM(H60:H70)</f>
        <v>36228</v>
      </c>
      <c r="I71" s="556">
        <f>SUM(I60:I70)</f>
        <v>0</v>
      </c>
      <c r="J71" s="556">
        <f>SUM(J60:J70)</f>
        <v>36228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4343.1299999999992</v>
      </c>
      <c r="G83" s="548">
        <v>4530</v>
      </c>
      <c r="H83" s="548">
        <v>4530</v>
      </c>
      <c r="I83" s="548"/>
      <c r="J83" s="548">
        <f t="shared" si="12"/>
        <v>4530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4343.1299999999992</v>
      </c>
      <c r="G85" s="556">
        <v>4530</v>
      </c>
      <c r="H85" s="556">
        <v>4530</v>
      </c>
      <c r="I85" s="556"/>
      <c r="J85" s="556">
        <f t="shared" si="12"/>
        <v>4530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5283.49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132.65</v>
      </c>
      <c r="G87" s="548">
        <v>137</v>
      </c>
      <c r="H87" s="548">
        <v>137</v>
      </c>
      <c r="I87" s="548"/>
      <c r="J87" s="548">
        <f t="shared" si="12"/>
        <v>137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429</v>
      </c>
      <c r="H88" s="548">
        <v>429</v>
      </c>
      <c r="I88" s="548"/>
      <c r="J88" s="548">
        <f t="shared" si="12"/>
        <v>429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44.879999999999995</v>
      </c>
      <c r="G89" s="548">
        <v>32</v>
      </c>
      <c r="H89" s="548">
        <v>32</v>
      </c>
      <c r="I89" s="548"/>
      <c r="J89" s="548">
        <f t="shared" si="12"/>
        <v>32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1485.8200000000002</v>
      </c>
      <c r="G90" s="548">
        <v>1500</v>
      </c>
      <c r="H90" s="548">
        <v>1500</v>
      </c>
      <c r="I90" s="548"/>
      <c r="J90" s="548">
        <f t="shared" si="12"/>
        <v>1500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29.9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6976.74</v>
      </c>
      <c r="G92" s="556">
        <f t="shared" ref="G92:J92" si="14">SUM(G86:G91)</f>
        <v>2098</v>
      </c>
      <c r="H92" s="556">
        <f t="shared" si="14"/>
        <v>2098</v>
      </c>
      <c r="I92" s="556">
        <f t="shared" si="14"/>
        <v>0</v>
      </c>
      <c r="J92" s="556">
        <f t="shared" si="14"/>
        <v>2098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328.39000000000004</v>
      </c>
      <c r="G93" s="548">
        <v>485</v>
      </c>
      <c r="H93" s="548">
        <v>485</v>
      </c>
      <c r="I93" s="548"/>
      <c r="J93" s="548">
        <f t="shared" si="12"/>
        <v>485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38.200000000000003</v>
      </c>
      <c r="G94" s="548">
        <v>894</v>
      </c>
      <c r="H94" s="548">
        <v>894</v>
      </c>
      <c r="I94" s="548"/>
      <c r="J94" s="548">
        <f t="shared" si="12"/>
        <v>894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2406.4000000000005</v>
      </c>
      <c r="G95" s="548">
        <v>1542</v>
      </c>
      <c r="H95" s="548">
        <v>1542</v>
      </c>
      <c r="I95" s="548"/>
      <c r="J95" s="548">
        <f t="shared" si="12"/>
        <v>1542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166.7</v>
      </c>
      <c r="G96" s="548">
        <v>400</v>
      </c>
      <c r="H96" s="548">
        <v>400</v>
      </c>
      <c r="I96" s="548"/>
      <c r="J96" s="548">
        <f t="shared" si="12"/>
        <v>400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77.900000000000006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17</v>
      </c>
      <c r="G99" s="548">
        <v>131</v>
      </c>
      <c r="H99" s="548">
        <v>131</v>
      </c>
      <c r="I99" s="548"/>
      <c r="J99" s="548">
        <f t="shared" si="12"/>
        <v>131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3034.5900000000006</v>
      </c>
      <c r="G100" s="556">
        <f t="shared" ref="G100:J100" si="15">SUM(G93:G99)</f>
        <v>3452</v>
      </c>
      <c r="H100" s="556">
        <f t="shared" si="15"/>
        <v>3452</v>
      </c>
      <c r="I100" s="556">
        <f t="shared" si="15"/>
        <v>0</v>
      </c>
      <c r="J100" s="556">
        <f t="shared" si="15"/>
        <v>3452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619.75</v>
      </c>
      <c r="G103" s="548">
        <v>476</v>
      </c>
      <c r="H103" s="548">
        <v>476</v>
      </c>
      <c r="I103" s="548"/>
      <c r="J103" s="548">
        <f t="shared" si="12"/>
        <v>476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116.69999999999999</v>
      </c>
      <c r="G104" s="548">
        <v>31</v>
      </c>
      <c r="H104" s="548">
        <v>31</v>
      </c>
      <c r="I104" s="548"/>
      <c r="J104" s="548">
        <f t="shared" si="12"/>
        <v>31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736.45</v>
      </c>
      <c r="G108" s="556">
        <f t="shared" ref="G108:J108" si="16">SUM(G103:G107)</f>
        <v>507</v>
      </c>
      <c r="H108" s="556">
        <f t="shared" si="16"/>
        <v>507</v>
      </c>
      <c r="I108" s="556">
        <f t="shared" si="16"/>
        <v>0</v>
      </c>
      <c r="J108" s="556">
        <f t="shared" si="16"/>
        <v>507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1228.1799999999998</v>
      </c>
      <c r="G110" s="548">
        <v>617</v>
      </c>
      <c r="H110" s="548">
        <v>617</v>
      </c>
      <c r="I110" s="548"/>
      <c r="J110" s="548">
        <f t="shared" si="12"/>
        <v>617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16788.690000000002</v>
      </c>
      <c r="G115" s="548">
        <v>13950</v>
      </c>
      <c r="H115" s="548">
        <v>13950</v>
      </c>
      <c r="I115" s="548"/>
      <c r="J115" s="548">
        <f t="shared" si="12"/>
        <v>13950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318.72000000000003</v>
      </c>
      <c r="G116" s="548">
        <v>150</v>
      </c>
      <c r="H116" s="548">
        <v>150</v>
      </c>
      <c r="I116" s="548"/>
      <c r="J116" s="548">
        <f t="shared" si="12"/>
        <v>150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18335.590000000004</v>
      </c>
      <c r="G119" s="556">
        <f t="shared" ref="G119:J119" si="17">SUM(G110:G118)</f>
        <v>14717</v>
      </c>
      <c r="H119" s="556">
        <f t="shared" si="17"/>
        <v>14717</v>
      </c>
      <c r="I119" s="556">
        <f t="shared" si="17"/>
        <v>0</v>
      </c>
      <c r="J119" s="556">
        <f t="shared" si="17"/>
        <v>14717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11413.69</v>
      </c>
      <c r="G120" s="548">
        <v>17374</v>
      </c>
      <c r="H120" s="548">
        <v>12594</v>
      </c>
      <c r="I120" s="548"/>
      <c r="J120" s="548">
        <f t="shared" si="12"/>
        <v>12594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11413.69</v>
      </c>
      <c r="G122" s="556">
        <f t="shared" ref="G122:J122" si="18">SUM(G120:G121)</f>
        <v>17374</v>
      </c>
      <c r="H122" s="556">
        <f t="shared" si="18"/>
        <v>12594</v>
      </c>
      <c r="I122" s="556">
        <f t="shared" si="18"/>
        <v>0</v>
      </c>
      <c r="J122" s="556">
        <f t="shared" si="18"/>
        <v>12594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71678.069999999992</v>
      </c>
      <c r="G126" s="551">
        <f>+G125+G124+G123+G122+G119+G109+G108+G102+G101+G100+G92+G85+G78+G71+G60+G59+G56+G53</f>
        <v>78577</v>
      </c>
      <c r="H126" s="551">
        <f>+H125+H124+H123+H122+H119+H109+H108+H102+H101+H100+H92+H85+H78+H71+H60+H59+H56+H53</f>
        <v>79072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79072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439166.65999999963</v>
      </c>
      <c r="G127" s="551">
        <f>+G126+G42+G9+G6</f>
        <v>447584</v>
      </c>
      <c r="H127" s="551">
        <f>+H126+H42+H9+H6</f>
        <v>458550</v>
      </c>
      <c r="I127" s="551">
        <f>+I126+I42+I9+I6</f>
        <v>0</v>
      </c>
      <c r="J127" s="551">
        <f>+J126+J42+J9+J6</f>
        <v>458550</v>
      </c>
      <c r="K127" s="523"/>
    </row>
    <row r="128" spans="1:11" x14ac:dyDescent="0.2">
      <c r="A128" s="574"/>
      <c r="B128" s="574"/>
      <c r="C128" s="574"/>
      <c r="D128" s="574"/>
      <c r="E128" s="574"/>
      <c r="F128" s="574"/>
      <c r="G128" s="574"/>
      <c r="H128" s="574"/>
      <c r="I128" s="574"/>
      <c r="J128" s="574"/>
      <c r="K128" s="539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4"/>
      <c r="B133" s="574"/>
      <c r="C133" s="574"/>
      <c r="D133" s="574"/>
      <c r="E133" s="574"/>
      <c r="F133" s="574"/>
      <c r="G133" s="574"/>
      <c r="H133" s="574"/>
      <c r="I133" s="574"/>
      <c r="J133" s="574"/>
      <c r="K133" s="539"/>
    </row>
    <row r="134" spans="1:11" ht="25.5" customHeight="1" x14ac:dyDescent="0.2">
      <c r="A134" s="574"/>
      <c r="B134" s="574"/>
      <c r="C134" s="574"/>
      <c r="D134" s="574"/>
      <c r="E134" s="574"/>
      <c r="F134" s="574"/>
      <c r="G134" s="574"/>
      <c r="H134" s="574"/>
      <c r="I134" s="574"/>
      <c r="J134" s="574"/>
      <c r="K134" s="539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46227.360000000001</v>
      </c>
      <c r="G143" s="548">
        <v>52468</v>
      </c>
      <c r="H143" s="548">
        <v>65000</v>
      </c>
      <c r="I143" s="548"/>
      <c r="J143" s="548">
        <f t="shared" si="20"/>
        <v>65000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1180</v>
      </c>
      <c r="G151" s="548">
        <v>240</v>
      </c>
      <c r="H151" s="548">
        <v>240</v>
      </c>
      <c r="I151" s="548"/>
      <c r="J151" s="548">
        <f t="shared" si="20"/>
        <v>240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47407.360000000001</v>
      </c>
      <c r="G160" s="556">
        <f t="shared" ref="G160:J160" si="22">SUM(G136:G159)</f>
        <v>52708</v>
      </c>
      <c r="H160" s="556">
        <f t="shared" si="22"/>
        <v>65240</v>
      </c>
      <c r="I160" s="556">
        <f t="shared" si="22"/>
        <v>0</v>
      </c>
      <c r="J160" s="556">
        <f t="shared" si="22"/>
        <v>65240</v>
      </c>
      <c r="K160" s="525"/>
    </row>
    <row r="161" spans="1:11" x14ac:dyDescent="0.2">
      <c r="A161" s="574"/>
      <c r="B161" s="574"/>
      <c r="C161" s="574"/>
      <c r="D161" s="574"/>
      <c r="E161" s="574"/>
      <c r="F161" s="574"/>
      <c r="G161" s="574"/>
      <c r="H161" s="574"/>
      <c r="I161" s="574"/>
      <c r="J161" s="574"/>
      <c r="K161" s="539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2000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1100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4324</v>
      </c>
      <c r="G170" s="548">
        <v>2780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150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5574</v>
      </c>
      <c r="G179" s="556">
        <f t="shared" ref="G179:J179" si="23">SUM(G162:G178)</f>
        <v>4780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4"/>
      <c r="B180" s="574"/>
      <c r="C180" s="574"/>
      <c r="D180" s="574"/>
      <c r="E180" s="574"/>
      <c r="F180" s="574"/>
      <c r="G180" s="574"/>
      <c r="H180" s="574"/>
      <c r="I180" s="574"/>
      <c r="J180" s="574"/>
      <c r="K180" s="539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4"/>
      <c r="B184" s="574"/>
      <c r="C184" s="574"/>
      <c r="D184" s="574"/>
      <c r="E184" s="574"/>
      <c r="F184" s="574"/>
      <c r="G184" s="574"/>
      <c r="H184" s="574"/>
      <c r="I184" s="574"/>
      <c r="J184" s="574"/>
      <c r="K184" s="539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52981.36</v>
      </c>
      <c r="G185" s="551">
        <f t="shared" ref="G185:J185" si="25">+G183+G179+G160</f>
        <v>57488</v>
      </c>
      <c r="H185" s="551">
        <f t="shared" si="25"/>
        <v>65240</v>
      </c>
      <c r="I185" s="551">
        <f t="shared" si="25"/>
        <v>0</v>
      </c>
      <c r="J185" s="551">
        <f t="shared" si="25"/>
        <v>65240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60" customWidth="1"/>
    <col min="9" max="9" width="9.140625" style="560" customWidth="1"/>
    <col min="10" max="10" width="8.28515625" style="560" customWidth="1"/>
    <col min="11" max="11" width="51.85546875" style="436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680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38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2"/>
      <c r="B10" s="572"/>
      <c r="C10" s="572"/>
      <c r="D10" s="572"/>
      <c r="E10" s="572"/>
      <c r="F10" s="572"/>
      <c r="G10" s="572"/>
      <c r="H10" s="572"/>
      <c r="I10" s="572"/>
      <c r="J10" s="572">
        <f t="shared" si="0"/>
        <v>0</v>
      </c>
      <c r="K10" s="538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110468.68999999994</v>
      </c>
      <c r="G14" s="548">
        <v>117267</v>
      </c>
      <c r="H14" s="548">
        <v>124892</v>
      </c>
      <c r="I14" s="548"/>
      <c r="J14" s="548">
        <f t="shared" si="0"/>
        <v>124892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231.85999999999999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110700.54999999994</v>
      </c>
      <c r="G20" s="556">
        <f t="shared" ref="G20:J20" si="3">SUM(G11:G19)</f>
        <v>117267</v>
      </c>
      <c r="H20" s="556">
        <f t="shared" si="3"/>
        <v>124892</v>
      </c>
      <c r="I20" s="556">
        <f t="shared" si="3"/>
        <v>0</v>
      </c>
      <c r="J20" s="556">
        <f t="shared" si="3"/>
        <v>124892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870.56999999999971</v>
      </c>
      <c r="G21" s="559">
        <v>639</v>
      </c>
      <c r="H21" s="559">
        <v>639</v>
      </c>
      <c r="I21" s="559"/>
      <c r="J21" s="559">
        <f t="shared" si="0"/>
        <v>639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870.56999999999971</v>
      </c>
      <c r="G22" s="556">
        <f t="shared" ref="G22:J22" si="4">SUM(G21)</f>
        <v>639</v>
      </c>
      <c r="H22" s="556">
        <f t="shared" si="4"/>
        <v>639</v>
      </c>
      <c r="I22" s="556">
        <f t="shared" si="4"/>
        <v>0</v>
      </c>
      <c r="J22" s="556">
        <f t="shared" si="4"/>
        <v>639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930.18000000000018</v>
      </c>
      <c r="G23" s="548">
        <v>184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47.42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433.19</v>
      </c>
      <c r="G26" s="548">
        <v>97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275.65000000000003</v>
      </c>
      <c r="G27" s="548">
        <v>59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1686.4400000000003</v>
      </c>
      <c r="G28" s="556">
        <f t="shared" ref="G28:J28" si="5">SUM(G23:G27)</f>
        <v>340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37274.78</v>
      </c>
      <c r="G32" s="548">
        <v>38498</v>
      </c>
      <c r="H32" s="548">
        <v>41214</v>
      </c>
      <c r="I32" s="548"/>
      <c r="J32" s="548">
        <f t="shared" si="0"/>
        <v>41214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37274.78</v>
      </c>
      <c r="G34" s="556">
        <f t="shared" ref="G34:J34" si="6">SUM(G29:G33)</f>
        <v>38498</v>
      </c>
      <c r="H34" s="556">
        <f t="shared" si="6"/>
        <v>41214</v>
      </c>
      <c r="I34" s="556">
        <f t="shared" si="6"/>
        <v>0</v>
      </c>
      <c r="J34" s="556">
        <f t="shared" si="6"/>
        <v>41214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1097.73</v>
      </c>
      <c r="G39" s="548">
        <v>952</v>
      </c>
      <c r="H39" s="548">
        <v>999</v>
      </c>
      <c r="I39" s="548"/>
      <c r="J39" s="548">
        <f t="shared" si="0"/>
        <v>999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1097.73</v>
      </c>
      <c r="G41" s="556">
        <f t="shared" ref="G41:J41" si="7">SUM(G35:G40)</f>
        <v>952</v>
      </c>
      <c r="H41" s="556">
        <f t="shared" si="7"/>
        <v>999</v>
      </c>
      <c r="I41" s="556">
        <f t="shared" si="7"/>
        <v>0</v>
      </c>
      <c r="J41" s="556">
        <f t="shared" si="7"/>
        <v>999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151630.06999999995</v>
      </c>
      <c r="G42" s="551">
        <f t="shared" ref="G42:J42" si="8">+G41+G34+G28+G22+G20</f>
        <v>157696</v>
      </c>
      <c r="H42" s="551">
        <f t="shared" si="8"/>
        <v>167744</v>
      </c>
      <c r="I42" s="551">
        <f t="shared" si="8"/>
        <v>0</v>
      </c>
      <c r="J42" s="551">
        <f t="shared" si="8"/>
        <v>167744</v>
      </c>
      <c r="K42" s="523"/>
    </row>
    <row r="43" spans="1:11" ht="8.25" customHeight="1" x14ac:dyDescent="0.2">
      <c r="A43" s="572"/>
      <c r="B43" s="572"/>
      <c r="C43" s="572"/>
      <c r="D43" s="572"/>
      <c r="E43" s="572"/>
      <c r="F43" s="572"/>
      <c r="G43" s="572"/>
      <c r="H43" s="572"/>
      <c r="I43" s="572"/>
      <c r="J43" s="572"/>
      <c r="K43" s="538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740.06999999999994</v>
      </c>
      <c r="G44" s="548">
        <v>385</v>
      </c>
      <c r="H44" s="548">
        <v>385</v>
      </c>
      <c r="I44" s="548"/>
      <c r="J44" s="548">
        <f t="shared" si="0"/>
        <v>385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130</v>
      </c>
      <c r="G45" s="548">
        <v>65</v>
      </c>
      <c r="H45" s="548">
        <v>65</v>
      </c>
      <c r="I45" s="548"/>
      <c r="J45" s="548">
        <f t="shared" si="0"/>
        <v>65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145.94999999999999</v>
      </c>
      <c r="G46" s="548">
        <v>219</v>
      </c>
      <c r="H46" s="548">
        <v>219</v>
      </c>
      <c r="I46" s="548"/>
      <c r="J46" s="548">
        <f t="shared" si="0"/>
        <v>219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480.01</v>
      </c>
      <c r="G47" s="548">
        <v>732</v>
      </c>
      <c r="H47" s="548">
        <v>732</v>
      </c>
      <c r="I47" s="548"/>
      <c r="J47" s="548">
        <f t="shared" si="0"/>
        <v>732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43.71</v>
      </c>
      <c r="G48" s="548">
        <v>45</v>
      </c>
      <c r="H48" s="548">
        <v>45</v>
      </c>
      <c r="I48" s="548"/>
      <c r="J48" s="548">
        <f t="shared" si="0"/>
        <v>45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19.48</v>
      </c>
      <c r="G49" s="548">
        <v>100</v>
      </c>
      <c r="H49" s="548">
        <v>100</v>
      </c>
      <c r="I49" s="548"/>
      <c r="J49" s="548">
        <f t="shared" si="0"/>
        <v>100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41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423.52</v>
      </c>
      <c r="G51" s="548">
        <v>441</v>
      </c>
      <c r="H51" s="548">
        <v>441</v>
      </c>
      <c r="I51" s="548"/>
      <c r="J51" s="548">
        <f t="shared" si="0"/>
        <v>441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169.5</v>
      </c>
      <c r="G52" s="548">
        <v>47</v>
      </c>
      <c r="H52" s="548">
        <v>47</v>
      </c>
      <c r="I52" s="548"/>
      <c r="J52" s="548">
        <f t="shared" si="0"/>
        <v>47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2193.2399999999998</v>
      </c>
      <c r="G53" s="556">
        <f t="shared" ref="G53:J53" si="9">SUM(G44:G52)</f>
        <v>2034</v>
      </c>
      <c r="H53" s="556">
        <f t="shared" si="9"/>
        <v>2034</v>
      </c>
      <c r="I53" s="556">
        <f t="shared" si="9"/>
        <v>0</v>
      </c>
      <c r="J53" s="556">
        <f t="shared" si="9"/>
        <v>2034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49.42</v>
      </c>
      <c r="G54" s="548">
        <v>100</v>
      </c>
      <c r="H54" s="548">
        <v>100</v>
      </c>
      <c r="I54" s="548"/>
      <c r="J54" s="548">
        <f t="shared" si="0"/>
        <v>100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634.84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684.26</v>
      </c>
      <c r="G56" s="556">
        <f t="shared" ref="G56:J56" si="10">SUM(G54:G55)</f>
        <v>100</v>
      </c>
      <c r="H56" s="556">
        <f t="shared" si="10"/>
        <v>100</v>
      </c>
      <c r="I56" s="556">
        <f t="shared" si="10"/>
        <v>0</v>
      </c>
      <c r="J56" s="556">
        <f t="shared" si="10"/>
        <v>100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1307.83</v>
      </c>
      <c r="G57" s="548">
        <v>1251</v>
      </c>
      <c r="H57" s="548">
        <v>1251</v>
      </c>
      <c r="I57" s="548"/>
      <c r="J57" s="548">
        <f t="shared" si="0"/>
        <v>1251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1111.0999999999999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2418.9299999999998</v>
      </c>
      <c r="G59" s="556">
        <f t="shared" ref="G59:J59" si="11">SUM(G57:G58)</f>
        <v>1251</v>
      </c>
      <c r="H59" s="556">
        <f t="shared" si="11"/>
        <v>1251</v>
      </c>
      <c r="I59" s="556">
        <f t="shared" si="11"/>
        <v>0</v>
      </c>
      <c r="J59" s="556">
        <f t="shared" si="11"/>
        <v>1251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1603</v>
      </c>
      <c r="H61" s="548">
        <v>1603</v>
      </c>
      <c r="I61" s="548"/>
      <c r="J61" s="548">
        <f t="shared" si="0"/>
        <v>1603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6659.05</v>
      </c>
      <c r="G62" s="548">
        <v>7028</v>
      </c>
      <c r="H62" s="548">
        <v>7028</v>
      </c>
      <c r="I62" s="548"/>
      <c r="J62" s="548">
        <f t="shared" si="0"/>
        <v>7028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6607.4000000000005</v>
      </c>
      <c r="G63" s="548">
        <v>6516</v>
      </c>
      <c r="H63" s="548">
        <v>6516</v>
      </c>
      <c r="I63" s="548"/>
      <c r="J63" s="548">
        <f t="shared" si="0"/>
        <v>6516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328.37</v>
      </c>
      <c r="G64" s="548">
        <v>580</v>
      </c>
      <c r="H64" s="548">
        <v>580</v>
      </c>
      <c r="I64" s="548"/>
      <c r="J64" s="548">
        <f t="shared" si="0"/>
        <v>580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1395.15</v>
      </c>
      <c r="G65" s="548">
        <v>381</v>
      </c>
      <c r="H65" s="548">
        <v>381</v>
      </c>
      <c r="I65" s="548"/>
      <c r="J65" s="548">
        <f t="shared" si="0"/>
        <v>381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1932.08</v>
      </c>
      <c r="G66" s="548">
        <v>1304</v>
      </c>
      <c r="H66" s="548">
        <v>1304</v>
      </c>
      <c r="I66" s="548"/>
      <c r="J66" s="548">
        <f t="shared" si="0"/>
        <v>1304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3045.3700000000003</v>
      </c>
      <c r="G67" s="548">
        <v>8996</v>
      </c>
      <c r="H67" s="548">
        <v>3620</v>
      </c>
      <c r="I67" s="548"/>
      <c r="J67" s="548">
        <f t="shared" ref="J67:J129" si="12">+H67+I67</f>
        <v>3620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5065.0400000000009</v>
      </c>
      <c r="G69" s="548">
        <v>16759</v>
      </c>
      <c r="H69" s="548">
        <v>16559</v>
      </c>
      <c r="I69" s="548"/>
      <c r="J69" s="548">
        <f t="shared" si="12"/>
        <v>16559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2873.7300000000005</v>
      </c>
      <c r="G70" s="548">
        <v>201</v>
      </c>
      <c r="H70" s="548">
        <v>201</v>
      </c>
      <c r="I70" s="548"/>
      <c r="J70" s="548">
        <f t="shared" si="12"/>
        <v>201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27906.190000000002</v>
      </c>
      <c r="G71" s="556">
        <f>SUM(G60:G70)</f>
        <v>43368</v>
      </c>
      <c r="H71" s="556">
        <f>SUM(H60:H70)</f>
        <v>37792</v>
      </c>
      <c r="I71" s="556">
        <f>SUM(I60:I70)</f>
        <v>0</v>
      </c>
      <c r="J71" s="556">
        <f>SUM(J60:J70)</f>
        <v>37792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1240.3</v>
      </c>
      <c r="G83" s="548">
        <v>1638</v>
      </c>
      <c r="H83" s="548">
        <v>1458</v>
      </c>
      <c r="I83" s="548"/>
      <c r="J83" s="548">
        <f t="shared" si="12"/>
        <v>1458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1240.3</v>
      </c>
      <c r="G85" s="556">
        <v>1638</v>
      </c>
      <c r="H85" s="556">
        <v>1458</v>
      </c>
      <c r="I85" s="556"/>
      <c r="J85" s="556">
        <f t="shared" si="12"/>
        <v>1458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29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44.26</v>
      </c>
      <c r="G87" s="548">
        <v>97</v>
      </c>
      <c r="H87" s="548">
        <v>97</v>
      </c>
      <c r="I87" s="548"/>
      <c r="J87" s="548">
        <f t="shared" si="12"/>
        <v>97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15</v>
      </c>
      <c r="H88" s="548">
        <v>15</v>
      </c>
      <c r="I88" s="548"/>
      <c r="J88" s="548">
        <f t="shared" si="12"/>
        <v>15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270.94</v>
      </c>
      <c r="G89" s="548">
        <v>59</v>
      </c>
      <c r="H89" s="548">
        <v>59</v>
      </c>
      <c r="I89" s="548"/>
      <c r="J89" s="548">
        <f t="shared" si="12"/>
        <v>59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1200</v>
      </c>
      <c r="G90" s="548">
        <v>1200</v>
      </c>
      <c r="H90" s="548">
        <v>1200</v>
      </c>
      <c r="I90" s="548"/>
      <c r="J90" s="548">
        <f t="shared" si="12"/>
        <v>1200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1544.2</v>
      </c>
      <c r="G92" s="556">
        <f t="shared" ref="G92:J92" si="14">SUM(G86:G91)</f>
        <v>1371</v>
      </c>
      <c r="H92" s="556">
        <f t="shared" si="14"/>
        <v>1371</v>
      </c>
      <c r="I92" s="556">
        <f t="shared" si="14"/>
        <v>0</v>
      </c>
      <c r="J92" s="556">
        <f t="shared" si="14"/>
        <v>1371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201.3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50</v>
      </c>
      <c r="G95" s="548">
        <v>402</v>
      </c>
      <c r="H95" s="548">
        <v>402</v>
      </c>
      <c r="I95" s="548"/>
      <c r="J95" s="548">
        <f t="shared" si="12"/>
        <v>402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251.3</v>
      </c>
      <c r="G100" s="556">
        <f t="shared" ref="G100:J100" si="15">SUM(G93:G99)</f>
        <v>402</v>
      </c>
      <c r="H100" s="556">
        <f t="shared" si="15"/>
        <v>402</v>
      </c>
      <c r="I100" s="556">
        <f t="shared" si="15"/>
        <v>0</v>
      </c>
      <c r="J100" s="556">
        <f t="shared" si="15"/>
        <v>402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384.74</v>
      </c>
      <c r="G103" s="548">
        <v>376</v>
      </c>
      <c r="H103" s="548">
        <v>376</v>
      </c>
      <c r="I103" s="548"/>
      <c r="J103" s="548">
        <f t="shared" si="12"/>
        <v>376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25</v>
      </c>
      <c r="H104" s="548">
        <v>25</v>
      </c>
      <c r="I104" s="548"/>
      <c r="J104" s="548">
        <f t="shared" si="12"/>
        <v>25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93.72</v>
      </c>
      <c r="G106" s="548">
        <v>32</v>
      </c>
      <c r="H106" s="548">
        <v>32</v>
      </c>
      <c r="I106" s="548"/>
      <c r="J106" s="548">
        <f t="shared" si="12"/>
        <v>32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478.46000000000004</v>
      </c>
      <c r="G108" s="556">
        <f t="shared" ref="G108:J108" si="16">SUM(G103:G107)</f>
        <v>433</v>
      </c>
      <c r="H108" s="556">
        <f t="shared" si="16"/>
        <v>433</v>
      </c>
      <c r="I108" s="556">
        <f t="shared" si="16"/>
        <v>0</v>
      </c>
      <c r="J108" s="556">
        <f t="shared" si="16"/>
        <v>433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19496.640000000007</v>
      </c>
      <c r="G115" s="548">
        <v>12770</v>
      </c>
      <c r="H115" s="548">
        <v>12770</v>
      </c>
      <c r="I115" s="548"/>
      <c r="J115" s="548">
        <f t="shared" si="12"/>
        <v>12770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19496.640000000007</v>
      </c>
      <c r="G119" s="556">
        <f t="shared" ref="G119:J119" si="17">SUM(G110:G118)</f>
        <v>12770</v>
      </c>
      <c r="H119" s="556">
        <f t="shared" si="17"/>
        <v>12770</v>
      </c>
      <c r="I119" s="556">
        <f t="shared" si="17"/>
        <v>0</v>
      </c>
      <c r="J119" s="556">
        <f t="shared" si="17"/>
        <v>12770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17154.990000000002</v>
      </c>
      <c r="G120" s="548">
        <v>19666</v>
      </c>
      <c r="H120" s="548">
        <v>16851</v>
      </c>
      <c r="I120" s="548"/>
      <c r="J120" s="548">
        <f t="shared" si="12"/>
        <v>16851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17154.990000000002</v>
      </c>
      <c r="G122" s="556">
        <f t="shared" ref="G122:J122" si="18">SUM(G120:G121)</f>
        <v>19666</v>
      </c>
      <c r="H122" s="556">
        <f t="shared" si="18"/>
        <v>16851</v>
      </c>
      <c r="I122" s="556">
        <f t="shared" si="18"/>
        <v>0</v>
      </c>
      <c r="J122" s="556">
        <f t="shared" si="18"/>
        <v>16851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73368.510000000009</v>
      </c>
      <c r="G126" s="551">
        <f>+G125+G124+G123+G122+G119+G109+G108+G102+G101+G100+G92+G85+G78+G71+G60+G59+G56+G53</f>
        <v>83033</v>
      </c>
      <c r="H126" s="551">
        <f>+H125+H124+H123+H122+H119+H109+H108+H102+H101+H100+H92+H85+H78+H71+H60+H59+H56+H53</f>
        <v>74462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74462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224998.57999999996</v>
      </c>
      <c r="G127" s="551">
        <f>+G126+G42+G9+G6</f>
        <v>240729</v>
      </c>
      <c r="H127" s="551">
        <f>+H126+H42+H9+H6</f>
        <v>242206</v>
      </c>
      <c r="I127" s="551">
        <f>+I126+I42+I9+I6</f>
        <v>0</v>
      </c>
      <c r="J127" s="551">
        <f>+J126+J42+J9+J6</f>
        <v>242206</v>
      </c>
      <c r="K127" s="523"/>
    </row>
    <row r="128" spans="1:11" x14ac:dyDescent="0.2">
      <c r="A128" s="572"/>
      <c r="B128" s="572"/>
      <c r="C128" s="572"/>
      <c r="D128" s="572"/>
      <c r="E128" s="572"/>
      <c r="F128" s="572"/>
      <c r="G128" s="572"/>
      <c r="H128" s="572"/>
      <c r="I128" s="572"/>
      <c r="J128" s="572"/>
      <c r="K128" s="538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2"/>
      <c r="B133" s="572"/>
      <c r="C133" s="572"/>
      <c r="D133" s="572"/>
      <c r="E133" s="572"/>
      <c r="F133" s="572"/>
      <c r="G133" s="572"/>
      <c r="H133" s="572"/>
      <c r="I133" s="572"/>
      <c r="J133" s="572"/>
      <c r="K133" s="538"/>
    </row>
    <row r="134" spans="1:11" ht="25.5" customHeight="1" x14ac:dyDescent="0.2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38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33900.960000000006</v>
      </c>
      <c r="G152" s="548">
        <v>37000</v>
      </c>
      <c r="H152" s="548">
        <v>42000</v>
      </c>
      <c r="I152" s="548"/>
      <c r="J152" s="548">
        <f t="shared" si="20"/>
        <v>42000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5484.8999999999987</v>
      </c>
      <c r="G153" s="548">
        <v>3580</v>
      </c>
      <c r="H153" s="548">
        <v>3580</v>
      </c>
      <c r="I153" s="548"/>
      <c r="J153" s="548">
        <f t="shared" si="20"/>
        <v>3580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3750</v>
      </c>
      <c r="G154" s="548">
        <v>1585</v>
      </c>
      <c r="H154" s="548">
        <v>1585</v>
      </c>
      <c r="I154" s="548"/>
      <c r="J154" s="548">
        <f t="shared" si="20"/>
        <v>1585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650.11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43785.970000000008</v>
      </c>
      <c r="G160" s="556">
        <f t="shared" ref="G160:J160" si="22">SUM(G136:G159)</f>
        <v>42165</v>
      </c>
      <c r="H160" s="556">
        <f t="shared" si="22"/>
        <v>47165</v>
      </c>
      <c r="I160" s="556">
        <f t="shared" si="22"/>
        <v>0</v>
      </c>
      <c r="J160" s="556">
        <f t="shared" si="22"/>
        <v>47165</v>
      </c>
      <c r="K160" s="525"/>
    </row>
    <row r="161" spans="1:11" x14ac:dyDescent="0.2">
      <c r="A161" s="572"/>
      <c r="B161" s="572"/>
      <c r="C161" s="572"/>
      <c r="D161" s="572"/>
      <c r="E161" s="572"/>
      <c r="F161" s="572"/>
      <c r="G161" s="572"/>
      <c r="H161" s="572"/>
      <c r="I161" s="572"/>
      <c r="J161" s="572"/>
      <c r="K161" s="538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570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1800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2970</v>
      </c>
      <c r="G170" s="548">
        <v>1890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5471.9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10811.9</v>
      </c>
      <c r="G179" s="556">
        <f t="shared" ref="G179:J179" si="23">SUM(G162:G178)</f>
        <v>1890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2"/>
      <c r="B180" s="572"/>
      <c r="C180" s="572"/>
      <c r="D180" s="572"/>
      <c r="E180" s="572"/>
      <c r="F180" s="572"/>
      <c r="G180" s="572"/>
      <c r="H180" s="572"/>
      <c r="I180" s="572"/>
      <c r="J180" s="572"/>
      <c r="K180" s="538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2"/>
      <c r="B184" s="572"/>
      <c r="C184" s="572"/>
      <c r="D184" s="572"/>
      <c r="E184" s="572"/>
      <c r="F184" s="572"/>
      <c r="G184" s="572"/>
      <c r="H184" s="572"/>
      <c r="I184" s="572"/>
      <c r="J184" s="572"/>
      <c r="K184" s="538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54597.87000000001</v>
      </c>
      <c r="G185" s="551">
        <f t="shared" ref="G185:J185" si="25">+G183+G179+G160</f>
        <v>44055</v>
      </c>
      <c r="H185" s="551">
        <f t="shared" si="25"/>
        <v>47165</v>
      </c>
      <c r="I185" s="551">
        <f t="shared" si="25"/>
        <v>0</v>
      </c>
      <c r="J185" s="551">
        <f t="shared" si="25"/>
        <v>47165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681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52"/>
      <c r="B7" s="552"/>
      <c r="C7" s="552"/>
      <c r="D7" s="552"/>
      <c r="E7" s="552"/>
      <c r="F7" s="552"/>
      <c r="G7" s="552"/>
      <c r="H7" s="552"/>
      <c r="I7" s="552"/>
      <c r="J7" s="552"/>
      <c r="K7" s="537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52"/>
      <c r="B10" s="552"/>
      <c r="C10" s="552"/>
      <c r="D10" s="552"/>
      <c r="E10" s="552"/>
      <c r="F10" s="552"/>
      <c r="G10" s="552"/>
      <c r="H10" s="552"/>
      <c r="I10" s="552"/>
      <c r="J10" s="552">
        <f t="shared" si="0"/>
        <v>0</v>
      </c>
      <c r="K10" s="537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57637.180000000008</v>
      </c>
      <c r="G14" s="548">
        <v>58803</v>
      </c>
      <c r="H14" s="548">
        <v>60180</v>
      </c>
      <c r="I14" s="548"/>
      <c r="J14" s="548">
        <f t="shared" si="0"/>
        <v>60180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510.5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100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58247.680000000008</v>
      </c>
      <c r="G20" s="556">
        <f t="shared" ref="G20:J20" si="3">SUM(G11:G19)</f>
        <v>58803</v>
      </c>
      <c r="H20" s="556">
        <f t="shared" si="3"/>
        <v>60180</v>
      </c>
      <c r="I20" s="556">
        <f t="shared" si="3"/>
        <v>0</v>
      </c>
      <c r="J20" s="556">
        <f t="shared" si="3"/>
        <v>60180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2498.3000000000002</v>
      </c>
      <c r="G21" s="559">
        <v>2690</v>
      </c>
      <c r="H21" s="559">
        <v>2690</v>
      </c>
      <c r="I21" s="559"/>
      <c r="J21" s="559">
        <f t="shared" si="0"/>
        <v>2690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2498.3000000000002</v>
      </c>
      <c r="G22" s="556">
        <f t="shared" ref="G22:J22" si="4">SUM(G21)</f>
        <v>2690</v>
      </c>
      <c r="H22" s="556">
        <f t="shared" si="4"/>
        <v>2690</v>
      </c>
      <c r="I22" s="556">
        <f t="shared" si="4"/>
        <v>0</v>
      </c>
      <c r="J22" s="556">
        <f t="shared" si="4"/>
        <v>2690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5.9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2.4500000000000002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1.57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9.9200000000000017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20324.919999999998</v>
      </c>
      <c r="G32" s="548">
        <v>20407</v>
      </c>
      <c r="H32" s="548">
        <v>20747</v>
      </c>
      <c r="I32" s="548"/>
      <c r="J32" s="548">
        <f t="shared" si="0"/>
        <v>20747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20324.919999999998</v>
      </c>
      <c r="G34" s="556">
        <f t="shared" ref="G34:J34" si="6">SUM(G29:G33)</f>
        <v>20407</v>
      </c>
      <c r="H34" s="556">
        <f t="shared" si="6"/>
        <v>20747</v>
      </c>
      <c r="I34" s="556">
        <f t="shared" si="6"/>
        <v>0</v>
      </c>
      <c r="J34" s="556">
        <f t="shared" si="6"/>
        <v>20747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596.55999999999995</v>
      </c>
      <c r="G39" s="548">
        <v>495</v>
      </c>
      <c r="H39" s="548">
        <v>502</v>
      </c>
      <c r="I39" s="548"/>
      <c r="J39" s="548">
        <f t="shared" si="0"/>
        <v>502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596.55999999999995</v>
      </c>
      <c r="G41" s="556">
        <f t="shared" ref="G41:J41" si="7">SUM(G35:G40)</f>
        <v>495</v>
      </c>
      <c r="H41" s="556">
        <f t="shared" si="7"/>
        <v>502</v>
      </c>
      <c r="I41" s="556">
        <f t="shared" si="7"/>
        <v>0</v>
      </c>
      <c r="J41" s="556">
        <f t="shared" si="7"/>
        <v>502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81677.38</v>
      </c>
      <c r="G42" s="551">
        <f t="shared" ref="G42:J42" si="8">+G41+G34+G28+G22+G20</f>
        <v>82395</v>
      </c>
      <c r="H42" s="551">
        <f t="shared" si="8"/>
        <v>84119</v>
      </c>
      <c r="I42" s="551">
        <f t="shared" si="8"/>
        <v>0</v>
      </c>
      <c r="J42" s="551">
        <f t="shared" si="8"/>
        <v>84119</v>
      </c>
      <c r="K42" s="523"/>
    </row>
    <row r="43" spans="1:11" ht="8.25" customHeight="1" x14ac:dyDescent="0.2">
      <c r="A43" s="552"/>
      <c r="B43" s="552"/>
      <c r="C43" s="552"/>
      <c r="D43" s="552"/>
      <c r="E43" s="552"/>
      <c r="F43" s="552"/>
      <c r="G43" s="552"/>
      <c r="H43" s="552"/>
      <c r="I43" s="552"/>
      <c r="J43" s="552"/>
      <c r="K43" s="537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96.09</v>
      </c>
      <c r="G44" s="548">
        <v>125</v>
      </c>
      <c r="H44" s="548">
        <v>125</v>
      </c>
      <c r="I44" s="548"/>
      <c r="J44" s="548">
        <f t="shared" si="0"/>
        <v>125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182.91</v>
      </c>
      <c r="G45" s="548">
        <v>116</v>
      </c>
      <c r="H45" s="548">
        <v>116</v>
      </c>
      <c r="I45" s="548"/>
      <c r="J45" s="548">
        <f t="shared" si="0"/>
        <v>116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945.71000000000015</v>
      </c>
      <c r="G46" s="548">
        <v>382</v>
      </c>
      <c r="H46" s="548">
        <v>382</v>
      </c>
      <c r="I46" s="548"/>
      <c r="J46" s="548">
        <f t="shared" si="0"/>
        <v>382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321.19999999999993</v>
      </c>
      <c r="G47" s="548">
        <v>247</v>
      </c>
      <c r="H47" s="548">
        <v>247</v>
      </c>
      <c r="I47" s="548"/>
      <c r="J47" s="548">
        <f t="shared" si="0"/>
        <v>247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9.61</v>
      </c>
      <c r="G48" s="548">
        <v>31</v>
      </c>
      <c r="H48" s="548">
        <v>31</v>
      </c>
      <c r="I48" s="548"/>
      <c r="J48" s="548">
        <f t="shared" si="0"/>
        <v>31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45.5</v>
      </c>
      <c r="G49" s="548">
        <v>62</v>
      </c>
      <c r="H49" s="548">
        <v>62</v>
      </c>
      <c r="I49" s="548"/>
      <c r="J49" s="548">
        <f t="shared" si="0"/>
        <v>62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240.66</v>
      </c>
      <c r="G51" s="548">
        <v>500</v>
      </c>
      <c r="H51" s="548">
        <v>500</v>
      </c>
      <c r="I51" s="548"/>
      <c r="J51" s="548">
        <f t="shared" si="0"/>
        <v>500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57.819999999999993</v>
      </c>
      <c r="G52" s="548">
        <v>308</v>
      </c>
      <c r="H52" s="548">
        <v>308</v>
      </c>
      <c r="I52" s="548"/>
      <c r="J52" s="548">
        <f t="shared" si="0"/>
        <v>308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1899.4999999999998</v>
      </c>
      <c r="G53" s="556">
        <f t="shared" ref="G53:J53" si="9">SUM(G44:G52)</f>
        <v>1771</v>
      </c>
      <c r="H53" s="556">
        <f t="shared" si="9"/>
        <v>1771</v>
      </c>
      <c r="I53" s="556">
        <f t="shared" si="9"/>
        <v>0</v>
      </c>
      <c r="J53" s="556">
        <f t="shared" si="9"/>
        <v>1771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6.6</v>
      </c>
      <c r="G54" s="548">
        <v>75</v>
      </c>
      <c r="H54" s="548">
        <v>75</v>
      </c>
      <c r="I54" s="548"/>
      <c r="J54" s="548">
        <f t="shared" si="0"/>
        <v>75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6.6</v>
      </c>
      <c r="G56" s="556">
        <f t="shared" ref="G56:J56" si="10">SUM(G54:G55)</f>
        <v>75</v>
      </c>
      <c r="H56" s="556">
        <f t="shared" si="10"/>
        <v>75</v>
      </c>
      <c r="I56" s="556">
        <f t="shared" si="10"/>
        <v>0</v>
      </c>
      <c r="J56" s="556">
        <f t="shared" si="10"/>
        <v>75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850</v>
      </c>
      <c r="G57" s="548">
        <v>600</v>
      </c>
      <c r="H57" s="548">
        <v>600</v>
      </c>
      <c r="I57" s="548"/>
      <c r="J57" s="548">
        <f t="shared" si="0"/>
        <v>600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94.34</v>
      </c>
      <c r="G58" s="548">
        <v>384</v>
      </c>
      <c r="H58" s="548">
        <v>384</v>
      </c>
      <c r="I58" s="548"/>
      <c r="J58" s="548">
        <f t="shared" si="0"/>
        <v>384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944.34</v>
      </c>
      <c r="G59" s="556">
        <f t="shared" ref="G59:J59" si="11">SUM(G57:G58)</f>
        <v>984</v>
      </c>
      <c r="H59" s="556">
        <f t="shared" si="11"/>
        <v>984</v>
      </c>
      <c r="I59" s="556">
        <f t="shared" si="11"/>
        <v>0</v>
      </c>
      <c r="J59" s="556">
        <f t="shared" si="11"/>
        <v>984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0</v>
      </c>
      <c r="H62" s="548">
        <v>0</v>
      </c>
      <c r="I62" s="548"/>
      <c r="J62" s="548">
        <f t="shared" si="0"/>
        <v>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0</v>
      </c>
      <c r="G63" s="548">
        <v>0</v>
      </c>
      <c r="H63" s="548">
        <v>0</v>
      </c>
      <c r="I63" s="548"/>
      <c r="J63" s="548">
        <f t="shared" si="0"/>
        <v>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0</v>
      </c>
      <c r="G64" s="548">
        <v>0</v>
      </c>
      <c r="H64" s="548">
        <v>0</v>
      </c>
      <c r="I64" s="548"/>
      <c r="J64" s="548">
        <f t="shared" si="0"/>
        <v>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231.74</v>
      </c>
      <c r="G65" s="548">
        <v>250</v>
      </c>
      <c r="H65" s="548">
        <v>250</v>
      </c>
      <c r="I65" s="548"/>
      <c r="J65" s="548">
        <f t="shared" si="0"/>
        <v>250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0</v>
      </c>
      <c r="G66" s="548">
        <v>0</v>
      </c>
      <c r="H66" s="548">
        <v>0</v>
      </c>
      <c r="I66" s="548"/>
      <c r="J66" s="548">
        <f t="shared" si="0"/>
        <v>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0</v>
      </c>
      <c r="G67" s="548">
        <v>96</v>
      </c>
      <c r="H67" s="548">
        <v>96</v>
      </c>
      <c r="I67" s="548"/>
      <c r="J67" s="548">
        <f t="shared" ref="J67:J129" si="12">+H67+I67</f>
        <v>96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11319.360000000002</v>
      </c>
      <c r="G69" s="548">
        <v>11175</v>
      </c>
      <c r="H69" s="548">
        <v>11175</v>
      </c>
      <c r="I69" s="548"/>
      <c r="J69" s="548">
        <f t="shared" si="12"/>
        <v>11175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22534.43</v>
      </c>
      <c r="G70" s="548">
        <v>21838</v>
      </c>
      <c r="H70" s="548">
        <v>21838</v>
      </c>
      <c r="I70" s="548"/>
      <c r="J70" s="548">
        <f t="shared" si="12"/>
        <v>21838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34085.53</v>
      </c>
      <c r="G71" s="556">
        <f>SUM(G60:G70)</f>
        <v>33359</v>
      </c>
      <c r="H71" s="556">
        <f>SUM(H60:H70)</f>
        <v>33359</v>
      </c>
      <c r="I71" s="556">
        <f>SUM(I60:I70)</f>
        <v>0</v>
      </c>
      <c r="J71" s="556">
        <f>SUM(J60:J70)</f>
        <v>33359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578.4</v>
      </c>
      <c r="G83" s="548">
        <v>640</v>
      </c>
      <c r="H83" s="548">
        <v>640</v>
      </c>
      <c r="I83" s="548"/>
      <c r="J83" s="548">
        <f t="shared" si="12"/>
        <v>640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578.4</v>
      </c>
      <c r="G85" s="556">
        <v>640</v>
      </c>
      <c r="H85" s="556">
        <v>640</v>
      </c>
      <c r="I85" s="556"/>
      <c r="J85" s="556">
        <f t="shared" si="12"/>
        <v>640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3491</v>
      </c>
      <c r="H86" s="548">
        <v>3491</v>
      </c>
      <c r="I86" s="548"/>
      <c r="J86" s="548">
        <f t="shared" si="12"/>
        <v>3491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15</v>
      </c>
      <c r="G87" s="548">
        <v>123</v>
      </c>
      <c r="H87" s="548">
        <v>123</v>
      </c>
      <c r="I87" s="548"/>
      <c r="J87" s="548">
        <f t="shared" si="12"/>
        <v>123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6.49</v>
      </c>
      <c r="G89" s="548">
        <v>0</v>
      </c>
      <c r="H89" s="548">
        <v>0</v>
      </c>
      <c r="I89" s="548"/>
      <c r="J89" s="548">
        <f t="shared" si="12"/>
        <v>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600</v>
      </c>
      <c r="G90" s="548">
        <v>650</v>
      </c>
      <c r="H90" s="548">
        <v>650</v>
      </c>
      <c r="I90" s="548"/>
      <c r="J90" s="548">
        <f t="shared" si="12"/>
        <v>650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39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660.49</v>
      </c>
      <c r="G92" s="556">
        <f t="shared" ref="G92:J92" si="14">SUM(G86:G91)</f>
        <v>4264</v>
      </c>
      <c r="H92" s="556">
        <f t="shared" si="14"/>
        <v>4264</v>
      </c>
      <c r="I92" s="556">
        <f t="shared" si="14"/>
        <v>0</v>
      </c>
      <c r="J92" s="556">
        <f t="shared" si="14"/>
        <v>4264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0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217.94</v>
      </c>
      <c r="G97" s="548">
        <v>386</v>
      </c>
      <c r="H97" s="548">
        <v>386</v>
      </c>
      <c r="I97" s="548"/>
      <c r="J97" s="548">
        <f t="shared" si="12"/>
        <v>386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81.900000000000006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299.84000000000003</v>
      </c>
      <c r="G100" s="556">
        <f t="shared" ref="G100:J100" si="15">SUM(G93:G99)</f>
        <v>386</v>
      </c>
      <c r="H100" s="556">
        <f t="shared" si="15"/>
        <v>386</v>
      </c>
      <c r="I100" s="556">
        <f t="shared" si="15"/>
        <v>0</v>
      </c>
      <c r="J100" s="556">
        <f t="shared" si="15"/>
        <v>386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469.38</v>
      </c>
      <c r="G103" s="548">
        <v>457</v>
      </c>
      <c r="H103" s="548">
        <v>457</v>
      </c>
      <c r="I103" s="548"/>
      <c r="J103" s="548">
        <f t="shared" si="12"/>
        <v>457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10.66</v>
      </c>
      <c r="G104" s="548">
        <v>9</v>
      </c>
      <c r="H104" s="548">
        <v>9</v>
      </c>
      <c r="I104" s="548"/>
      <c r="J104" s="548">
        <f t="shared" si="12"/>
        <v>9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39.36</v>
      </c>
      <c r="G106" s="548">
        <v>77</v>
      </c>
      <c r="H106" s="548">
        <v>77</v>
      </c>
      <c r="I106" s="548"/>
      <c r="J106" s="548">
        <f t="shared" si="12"/>
        <v>77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519.4</v>
      </c>
      <c r="G108" s="556">
        <f t="shared" ref="G108:J108" si="16">SUM(G103:G107)</f>
        <v>543</v>
      </c>
      <c r="H108" s="556">
        <f t="shared" si="16"/>
        <v>543</v>
      </c>
      <c r="I108" s="556">
        <f t="shared" si="16"/>
        <v>0</v>
      </c>
      <c r="J108" s="556">
        <f t="shared" si="16"/>
        <v>543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31.990000000000002</v>
      </c>
      <c r="G110" s="548">
        <v>123</v>
      </c>
      <c r="H110" s="548">
        <v>123</v>
      </c>
      <c r="I110" s="548"/>
      <c r="J110" s="548">
        <f t="shared" si="12"/>
        <v>123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3515.71</v>
      </c>
      <c r="G115" s="548">
        <v>3500</v>
      </c>
      <c r="H115" s="548">
        <v>3500</v>
      </c>
      <c r="I115" s="548"/>
      <c r="J115" s="548">
        <f t="shared" si="12"/>
        <v>3500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92.210000000000008</v>
      </c>
      <c r="G116" s="548">
        <v>400</v>
      </c>
      <c r="H116" s="548">
        <v>400</v>
      </c>
      <c r="I116" s="548"/>
      <c r="J116" s="548">
        <f t="shared" si="12"/>
        <v>400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3639.91</v>
      </c>
      <c r="G119" s="556">
        <f t="shared" ref="G119:J119" si="17">SUM(G110:G118)</f>
        <v>4023</v>
      </c>
      <c r="H119" s="556">
        <f t="shared" si="17"/>
        <v>4023</v>
      </c>
      <c r="I119" s="556">
        <f t="shared" si="17"/>
        <v>0</v>
      </c>
      <c r="J119" s="556">
        <f t="shared" si="17"/>
        <v>4023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897.0200000000001</v>
      </c>
      <c r="G120" s="548">
        <v>2600</v>
      </c>
      <c r="H120" s="548">
        <v>2600</v>
      </c>
      <c r="I120" s="548"/>
      <c r="J120" s="548">
        <f t="shared" si="12"/>
        <v>2600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897.0200000000001</v>
      </c>
      <c r="G122" s="556">
        <f t="shared" ref="G122:J122" si="18">SUM(G120:G121)</f>
        <v>2600</v>
      </c>
      <c r="H122" s="556">
        <f t="shared" si="18"/>
        <v>2600</v>
      </c>
      <c r="I122" s="556">
        <f t="shared" si="18"/>
        <v>0</v>
      </c>
      <c r="J122" s="556">
        <f t="shared" si="18"/>
        <v>2600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43531.029999999992</v>
      </c>
      <c r="G126" s="551">
        <f>+G125+G124+G123+G122+G119+G109+G108+G102+G101+G100+G92+G85+G78+G71+G60+G59+G56+G53</f>
        <v>48645</v>
      </c>
      <c r="H126" s="551">
        <f>+H125+H124+H123+H122+H119+H109+H108+H102+H101+H100+H92+H85+H78+H71+H60+H59+H56+H53</f>
        <v>48645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48645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125208.41</v>
      </c>
      <c r="G127" s="551">
        <f>+G126+G42+G9+G6</f>
        <v>131040</v>
      </c>
      <c r="H127" s="551">
        <f>+H126+H42+H9+H6</f>
        <v>132764</v>
      </c>
      <c r="I127" s="551">
        <f>+I126+I42+I9+I6</f>
        <v>0</v>
      </c>
      <c r="J127" s="551">
        <f>+J126+J42+J9+J6</f>
        <v>132764</v>
      </c>
      <c r="K127" s="523"/>
    </row>
    <row r="128" spans="1:11" x14ac:dyDescent="0.2">
      <c r="A128" s="552"/>
      <c r="B128" s="552"/>
      <c r="C128" s="552"/>
      <c r="D128" s="552"/>
      <c r="E128" s="552"/>
      <c r="F128" s="552"/>
      <c r="G128" s="552"/>
      <c r="H128" s="552"/>
      <c r="I128" s="552"/>
      <c r="J128" s="552"/>
      <c r="K128" s="537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52"/>
      <c r="B133" s="552"/>
      <c r="C133" s="552"/>
      <c r="D133" s="552"/>
      <c r="E133" s="552"/>
      <c r="F133" s="552"/>
      <c r="G133" s="552"/>
      <c r="H133" s="552"/>
      <c r="I133" s="552"/>
      <c r="J133" s="552"/>
      <c r="K133" s="537"/>
    </row>
    <row r="134" spans="1:11" ht="25.5" customHeight="1" x14ac:dyDescent="0.2">
      <c r="A134" s="552"/>
      <c r="B134" s="552"/>
      <c r="C134" s="552"/>
      <c r="D134" s="552"/>
      <c r="E134" s="552"/>
      <c r="F134" s="552"/>
      <c r="G134" s="552"/>
      <c r="H134" s="552"/>
      <c r="I134" s="552"/>
      <c r="J134" s="552"/>
      <c r="K134" s="537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10293.39</v>
      </c>
      <c r="G143" s="548">
        <v>10189</v>
      </c>
      <c r="H143" s="548">
        <v>12000</v>
      </c>
      <c r="I143" s="548"/>
      <c r="J143" s="548">
        <f t="shared" si="20"/>
        <v>12000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982.99999999999989</v>
      </c>
      <c r="G147" s="548">
        <v>500</v>
      </c>
      <c r="H147" s="548">
        <v>500</v>
      </c>
      <c r="I147" s="548"/>
      <c r="J147" s="548">
        <f t="shared" si="20"/>
        <v>500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11276.39</v>
      </c>
      <c r="G160" s="556">
        <f t="shared" ref="G160:J160" si="22">SUM(G136:G159)</f>
        <v>10689</v>
      </c>
      <c r="H160" s="556">
        <f t="shared" si="22"/>
        <v>12500</v>
      </c>
      <c r="I160" s="556">
        <f t="shared" si="22"/>
        <v>0</v>
      </c>
      <c r="J160" s="556">
        <f t="shared" si="22"/>
        <v>12500</v>
      </c>
      <c r="K160" s="525"/>
    </row>
    <row r="161" spans="1:11" x14ac:dyDescent="0.2">
      <c r="A161" s="552"/>
      <c r="B161" s="552"/>
      <c r="C161" s="552"/>
      <c r="D161" s="552"/>
      <c r="E161" s="552"/>
      <c r="F161" s="552"/>
      <c r="G161" s="552"/>
      <c r="H161" s="552"/>
      <c r="I161" s="552"/>
      <c r="J161" s="552"/>
      <c r="K161" s="537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52"/>
      <c r="B180" s="552"/>
      <c r="C180" s="552"/>
      <c r="D180" s="552"/>
      <c r="E180" s="552"/>
      <c r="F180" s="552"/>
      <c r="G180" s="552"/>
      <c r="H180" s="552"/>
      <c r="I180" s="552"/>
      <c r="J180" s="552"/>
      <c r="K180" s="537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52"/>
      <c r="B184" s="552"/>
      <c r="C184" s="552"/>
      <c r="D184" s="552"/>
      <c r="E184" s="552"/>
      <c r="F184" s="552"/>
      <c r="G184" s="552"/>
      <c r="H184" s="552"/>
      <c r="I184" s="552"/>
      <c r="J184" s="552"/>
      <c r="K184" s="537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11276.39</v>
      </c>
      <c r="G185" s="551">
        <f t="shared" ref="G185:J185" si="25">+G183+G179+G160</f>
        <v>10689</v>
      </c>
      <c r="H185" s="551">
        <f t="shared" si="25"/>
        <v>12500</v>
      </c>
      <c r="I185" s="551">
        <f t="shared" si="25"/>
        <v>0</v>
      </c>
      <c r="J185" s="551">
        <f t="shared" si="25"/>
        <v>12500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682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4303.79</v>
      </c>
      <c r="G5" s="548">
        <v>4300</v>
      </c>
      <c r="H5" s="548">
        <v>4300</v>
      </c>
      <c r="I5" s="548"/>
      <c r="J5" s="548">
        <f t="shared" si="0"/>
        <v>4300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4303.79</v>
      </c>
      <c r="G6" s="551">
        <f t="shared" ref="G6:J6" si="1">SUM(G3:G5)</f>
        <v>4300</v>
      </c>
      <c r="H6" s="551">
        <f t="shared" si="1"/>
        <v>4300</v>
      </c>
      <c r="I6" s="551">
        <f t="shared" si="1"/>
        <v>0</v>
      </c>
      <c r="J6" s="551">
        <f t="shared" si="1"/>
        <v>4300</v>
      </c>
      <c r="K6" s="523"/>
    </row>
    <row r="7" spans="1:11" ht="7.5" customHeight="1" x14ac:dyDescent="0.2">
      <c r="A7" s="571"/>
      <c r="B7" s="571"/>
      <c r="C7" s="571"/>
      <c r="D7" s="571"/>
      <c r="E7" s="571"/>
      <c r="F7" s="571"/>
      <c r="G7" s="571"/>
      <c r="H7" s="571"/>
      <c r="I7" s="571"/>
      <c r="J7" s="571"/>
      <c r="K7" s="536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1"/>
      <c r="B10" s="571"/>
      <c r="C10" s="571"/>
      <c r="D10" s="571"/>
      <c r="E10" s="571"/>
      <c r="F10" s="571"/>
      <c r="G10" s="571"/>
      <c r="H10" s="571"/>
      <c r="I10" s="571"/>
      <c r="J10" s="571">
        <f t="shared" si="0"/>
        <v>0</v>
      </c>
      <c r="K10" s="536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146472.77000000005</v>
      </c>
      <c r="G14" s="548">
        <v>129984</v>
      </c>
      <c r="H14" s="548">
        <v>140478</v>
      </c>
      <c r="I14" s="548"/>
      <c r="J14" s="548">
        <f t="shared" si="0"/>
        <v>140478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146472.77000000005</v>
      </c>
      <c r="G20" s="556">
        <f t="shared" ref="G20:J20" si="3">SUM(G11:G19)</f>
        <v>129984</v>
      </c>
      <c r="H20" s="556">
        <f t="shared" si="3"/>
        <v>140478</v>
      </c>
      <c r="I20" s="556">
        <f t="shared" si="3"/>
        <v>0</v>
      </c>
      <c r="J20" s="556">
        <f t="shared" si="3"/>
        <v>140478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1982.0500000000004</v>
      </c>
      <c r="G21" s="559">
        <v>27019</v>
      </c>
      <c r="H21" s="559">
        <v>29519</v>
      </c>
      <c r="I21" s="559"/>
      <c r="J21" s="559">
        <f t="shared" si="0"/>
        <v>29519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1982.0500000000004</v>
      </c>
      <c r="G22" s="556">
        <f t="shared" ref="G22:J22" si="4">SUM(G21)</f>
        <v>27019</v>
      </c>
      <c r="H22" s="556">
        <f t="shared" si="4"/>
        <v>29519</v>
      </c>
      <c r="I22" s="556">
        <f t="shared" si="4"/>
        <v>0</v>
      </c>
      <c r="J22" s="556">
        <f t="shared" si="4"/>
        <v>29519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49545.19</v>
      </c>
      <c r="G32" s="548">
        <v>48115</v>
      </c>
      <c r="H32" s="548">
        <v>56099</v>
      </c>
      <c r="I32" s="548"/>
      <c r="J32" s="548">
        <f t="shared" si="0"/>
        <v>56099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49545.19</v>
      </c>
      <c r="G34" s="556">
        <f t="shared" ref="G34:J34" si="6">SUM(G29:G33)</f>
        <v>48115</v>
      </c>
      <c r="H34" s="556">
        <f t="shared" si="6"/>
        <v>56099</v>
      </c>
      <c r="I34" s="556">
        <f t="shared" si="6"/>
        <v>0</v>
      </c>
      <c r="J34" s="556">
        <f t="shared" si="6"/>
        <v>56099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1370.84</v>
      </c>
      <c r="G39" s="548">
        <v>1271</v>
      </c>
      <c r="H39" s="548">
        <v>1360</v>
      </c>
      <c r="I39" s="548"/>
      <c r="J39" s="548">
        <f t="shared" si="0"/>
        <v>1360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1370.84</v>
      </c>
      <c r="G41" s="556">
        <f t="shared" ref="G41:J41" si="7">SUM(G35:G40)</f>
        <v>1271</v>
      </c>
      <c r="H41" s="556">
        <f t="shared" si="7"/>
        <v>1360</v>
      </c>
      <c r="I41" s="556">
        <f t="shared" si="7"/>
        <v>0</v>
      </c>
      <c r="J41" s="556">
        <f t="shared" si="7"/>
        <v>1360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199370.85000000003</v>
      </c>
      <c r="G42" s="551">
        <f t="shared" ref="G42:J42" si="8">+G41+G34+G28+G22+G20</f>
        <v>206389</v>
      </c>
      <c r="H42" s="551">
        <f t="shared" si="8"/>
        <v>227456</v>
      </c>
      <c r="I42" s="551">
        <f t="shared" si="8"/>
        <v>0</v>
      </c>
      <c r="J42" s="551">
        <f t="shared" si="8"/>
        <v>227456</v>
      </c>
      <c r="K42" s="523"/>
    </row>
    <row r="43" spans="1:11" ht="8.25" customHeight="1" x14ac:dyDescent="0.2">
      <c r="A43" s="571"/>
      <c r="B43" s="571"/>
      <c r="C43" s="571"/>
      <c r="D43" s="571"/>
      <c r="E43" s="571"/>
      <c r="F43" s="571"/>
      <c r="G43" s="571"/>
      <c r="H43" s="571"/>
      <c r="I43" s="571"/>
      <c r="J43" s="571"/>
      <c r="K43" s="536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356.02</v>
      </c>
      <c r="G44" s="548">
        <v>218</v>
      </c>
      <c r="H44" s="548">
        <v>218</v>
      </c>
      <c r="I44" s="548"/>
      <c r="J44" s="548">
        <f t="shared" si="0"/>
        <v>218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225.60000000000002</v>
      </c>
      <c r="G45" s="548">
        <v>288</v>
      </c>
      <c r="H45" s="548">
        <v>288</v>
      </c>
      <c r="I45" s="548"/>
      <c r="J45" s="548">
        <f t="shared" si="0"/>
        <v>288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0</v>
      </c>
      <c r="G46" s="548">
        <v>60</v>
      </c>
      <c r="H46" s="548">
        <v>60</v>
      </c>
      <c r="I46" s="548"/>
      <c r="J46" s="548">
        <f t="shared" si="0"/>
        <v>60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1499.3500000000008</v>
      </c>
      <c r="G47" s="548">
        <v>882</v>
      </c>
      <c r="H47" s="548">
        <v>882</v>
      </c>
      <c r="I47" s="548"/>
      <c r="J47" s="548">
        <f t="shared" si="0"/>
        <v>882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37</v>
      </c>
      <c r="H48" s="548">
        <v>37</v>
      </c>
      <c r="I48" s="548"/>
      <c r="J48" s="548">
        <f t="shared" si="0"/>
        <v>37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524.82000000000005</v>
      </c>
      <c r="G51" s="548">
        <v>508</v>
      </c>
      <c r="H51" s="548">
        <v>508</v>
      </c>
      <c r="I51" s="548"/>
      <c r="J51" s="548">
        <f t="shared" si="0"/>
        <v>508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159.04</v>
      </c>
      <c r="G52" s="548">
        <v>195</v>
      </c>
      <c r="H52" s="548">
        <v>195</v>
      </c>
      <c r="I52" s="548"/>
      <c r="J52" s="548">
        <f t="shared" si="0"/>
        <v>195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2764.8300000000008</v>
      </c>
      <c r="G53" s="556">
        <f t="shared" ref="G53:J53" si="9">SUM(G44:G52)</f>
        <v>2188</v>
      </c>
      <c r="H53" s="556">
        <f t="shared" si="9"/>
        <v>2188</v>
      </c>
      <c r="I53" s="556">
        <f t="shared" si="9"/>
        <v>0</v>
      </c>
      <c r="J53" s="556">
        <f t="shared" si="9"/>
        <v>2188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199</v>
      </c>
      <c r="H54" s="548">
        <v>199</v>
      </c>
      <c r="I54" s="548"/>
      <c r="J54" s="548">
        <f t="shared" si="0"/>
        <v>199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288</v>
      </c>
      <c r="H55" s="548">
        <v>288</v>
      </c>
      <c r="I55" s="548"/>
      <c r="J55" s="548">
        <f t="shared" si="0"/>
        <v>288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487</v>
      </c>
      <c r="H56" s="556">
        <f t="shared" si="10"/>
        <v>487</v>
      </c>
      <c r="I56" s="556">
        <f t="shared" si="10"/>
        <v>0</v>
      </c>
      <c r="J56" s="556">
        <f t="shared" si="10"/>
        <v>487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0</v>
      </c>
      <c r="G57" s="548">
        <v>528</v>
      </c>
      <c r="H57" s="548">
        <v>528</v>
      </c>
      <c r="I57" s="548"/>
      <c r="J57" s="548">
        <f t="shared" si="0"/>
        <v>528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0</v>
      </c>
      <c r="G59" s="556">
        <f t="shared" ref="G59:J59" si="11">SUM(G57:G58)</f>
        <v>528</v>
      </c>
      <c r="H59" s="556">
        <f t="shared" si="11"/>
        <v>528</v>
      </c>
      <c r="I59" s="556">
        <f t="shared" si="11"/>
        <v>0</v>
      </c>
      <c r="J59" s="556">
        <f t="shared" si="11"/>
        <v>528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2370.69</v>
      </c>
      <c r="G61" s="548">
        <v>7018</v>
      </c>
      <c r="H61" s="548">
        <v>7018</v>
      </c>
      <c r="I61" s="548"/>
      <c r="J61" s="548">
        <f t="shared" si="0"/>
        <v>7018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81131.170000000042</v>
      </c>
      <c r="G62" s="548">
        <v>92631</v>
      </c>
      <c r="H62" s="548">
        <v>92631</v>
      </c>
      <c r="I62" s="548"/>
      <c r="J62" s="548">
        <f t="shared" si="0"/>
        <v>92631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51243.849999999977</v>
      </c>
      <c r="G63" s="548">
        <v>56379</v>
      </c>
      <c r="H63" s="548">
        <v>56379</v>
      </c>
      <c r="I63" s="548"/>
      <c r="J63" s="548">
        <f t="shared" si="0"/>
        <v>56379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8256.4399999999987</v>
      </c>
      <c r="G64" s="548">
        <v>10220</v>
      </c>
      <c r="H64" s="548">
        <v>10220</v>
      </c>
      <c r="I64" s="548"/>
      <c r="J64" s="548">
        <f t="shared" si="0"/>
        <v>10220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25532.130000000005</v>
      </c>
      <c r="G65" s="548">
        <v>23718</v>
      </c>
      <c r="H65" s="548">
        <v>23718</v>
      </c>
      <c r="I65" s="548"/>
      <c r="J65" s="548">
        <f t="shared" si="0"/>
        <v>23718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6535.39</v>
      </c>
      <c r="G66" s="548">
        <v>7100</v>
      </c>
      <c r="H66" s="548">
        <v>7100</v>
      </c>
      <c r="I66" s="548"/>
      <c r="J66" s="548">
        <f t="shared" si="0"/>
        <v>7100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9767.8199999999979</v>
      </c>
      <c r="G67" s="548">
        <v>9653</v>
      </c>
      <c r="H67" s="548">
        <v>9653</v>
      </c>
      <c r="I67" s="548"/>
      <c r="J67" s="548">
        <f t="shared" ref="J67:J129" si="12">+H67+I67</f>
        <v>9653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978.56</v>
      </c>
      <c r="G70" s="548">
        <v>1911</v>
      </c>
      <c r="H70" s="548">
        <v>1911</v>
      </c>
      <c r="I70" s="548"/>
      <c r="J70" s="548">
        <f t="shared" si="12"/>
        <v>1911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185816.05000000005</v>
      </c>
      <c r="G71" s="556">
        <f>SUM(G60:G70)</f>
        <v>208630</v>
      </c>
      <c r="H71" s="556">
        <f>SUM(H60:H70)</f>
        <v>208630</v>
      </c>
      <c r="I71" s="556">
        <f>SUM(I60:I70)</f>
        <v>0</v>
      </c>
      <c r="J71" s="556">
        <f>SUM(J60:J70)</f>
        <v>208630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43839.279999999984</v>
      </c>
      <c r="G74" s="548">
        <v>36574</v>
      </c>
      <c r="H74" s="548">
        <v>36574</v>
      </c>
      <c r="I74" s="548"/>
      <c r="J74" s="548">
        <f t="shared" si="12"/>
        <v>36574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16522.82</v>
      </c>
      <c r="G75" s="548">
        <v>16933</v>
      </c>
      <c r="H75" s="548">
        <v>16933</v>
      </c>
      <c r="I75" s="548"/>
      <c r="J75" s="548">
        <f t="shared" si="12"/>
        <v>16933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2477.56</v>
      </c>
      <c r="G76" s="548">
        <v>11751</v>
      </c>
      <c r="H76" s="548">
        <v>11751</v>
      </c>
      <c r="I76" s="548"/>
      <c r="J76" s="548">
        <f t="shared" si="12"/>
        <v>11751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721</v>
      </c>
      <c r="H77" s="548">
        <v>721</v>
      </c>
      <c r="I77" s="548"/>
      <c r="J77" s="548">
        <f t="shared" si="12"/>
        <v>721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62839.659999999982</v>
      </c>
      <c r="G78" s="556">
        <f t="shared" ref="G78:J78" si="13">SUM(G72:G77)</f>
        <v>65979</v>
      </c>
      <c r="H78" s="556">
        <f t="shared" si="13"/>
        <v>65979</v>
      </c>
      <c r="I78" s="556">
        <f t="shared" si="13"/>
        <v>0</v>
      </c>
      <c r="J78" s="556">
        <f t="shared" si="13"/>
        <v>65979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2130.66</v>
      </c>
      <c r="G79" s="548">
        <v>3000</v>
      </c>
      <c r="H79" s="548">
        <v>3000</v>
      </c>
      <c r="I79" s="548"/>
      <c r="J79" s="548">
        <f t="shared" si="12"/>
        <v>3000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3952.7200000000003</v>
      </c>
      <c r="G80" s="548">
        <v>2832</v>
      </c>
      <c r="H80" s="548">
        <v>2832</v>
      </c>
      <c r="I80" s="548"/>
      <c r="J80" s="548">
        <f t="shared" si="12"/>
        <v>2832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359.93</v>
      </c>
      <c r="G81" s="548">
        <v>377</v>
      </c>
      <c r="H81" s="548">
        <v>377</v>
      </c>
      <c r="I81" s="548"/>
      <c r="J81" s="548">
        <f t="shared" si="12"/>
        <v>377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704</v>
      </c>
      <c r="G83" s="548">
        <v>704</v>
      </c>
      <c r="H83" s="548">
        <v>704</v>
      </c>
      <c r="I83" s="548"/>
      <c r="J83" s="548">
        <f t="shared" si="12"/>
        <v>704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203.2</v>
      </c>
      <c r="G84" s="548">
        <v>551</v>
      </c>
      <c r="H84" s="548">
        <v>551</v>
      </c>
      <c r="I84" s="548"/>
      <c r="J84" s="548">
        <f t="shared" si="12"/>
        <v>551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7350.51</v>
      </c>
      <c r="G85" s="556">
        <v>7464</v>
      </c>
      <c r="H85" s="556">
        <v>7464</v>
      </c>
      <c r="I85" s="556"/>
      <c r="J85" s="556">
        <f t="shared" si="12"/>
        <v>7464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647.98</v>
      </c>
      <c r="G89" s="548">
        <v>1300</v>
      </c>
      <c r="H89" s="548">
        <v>1300</v>
      </c>
      <c r="I89" s="548"/>
      <c r="J89" s="548">
        <f t="shared" si="12"/>
        <v>1300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349</v>
      </c>
      <c r="H91" s="548">
        <v>349</v>
      </c>
      <c r="I91" s="548"/>
      <c r="J91" s="548">
        <f t="shared" si="12"/>
        <v>349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647.98</v>
      </c>
      <c r="G92" s="556">
        <f t="shared" ref="G92:J92" si="14">SUM(G86:G91)</f>
        <v>1649</v>
      </c>
      <c r="H92" s="556">
        <f t="shared" si="14"/>
        <v>1649</v>
      </c>
      <c r="I92" s="556">
        <f t="shared" si="14"/>
        <v>0</v>
      </c>
      <c r="J92" s="556">
        <f t="shared" si="14"/>
        <v>1649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0</v>
      </c>
      <c r="G93" s="548">
        <v>106</v>
      </c>
      <c r="H93" s="548">
        <v>106</v>
      </c>
      <c r="I93" s="548"/>
      <c r="J93" s="548">
        <f t="shared" si="12"/>
        <v>106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310</v>
      </c>
      <c r="G94" s="548">
        <v>502</v>
      </c>
      <c r="H94" s="548">
        <v>502</v>
      </c>
      <c r="I94" s="548"/>
      <c r="J94" s="548">
        <f t="shared" si="12"/>
        <v>502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1299.4000000000001</v>
      </c>
      <c r="G95" s="548">
        <v>371</v>
      </c>
      <c r="H95" s="548">
        <v>371</v>
      </c>
      <c r="I95" s="548"/>
      <c r="J95" s="548">
        <f t="shared" si="12"/>
        <v>371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10005.4</v>
      </c>
      <c r="G99" s="548">
        <v>6530</v>
      </c>
      <c r="H99" s="548">
        <v>6530</v>
      </c>
      <c r="I99" s="548"/>
      <c r="J99" s="548">
        <f t="shared" si="12"/>
        <v>6530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11614.8</v>
      </c>
      <c r="G100" s="556">
        <f t="shared" ref="G100:J100" si="15">SUM(G93:G99)</f>
        <v>7509</v>
      </c>
      <c r="H100" s="556">
        <f t="shared" si="15"/>
        <v>7509</v>
      </c>
      <c r="I100" s="556">
        <f t="shared" si="15"/>
        <v>0</v>
      </c>
      <c r="J100" s="556">
        <f t="shared" si="15"/>
        <v>7509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160.41999999999999</v>
      </c>
      <c r="G103" s="548">
        <v>178</v>
      </c>
      <c r="H103" s="548">
        <v>178</v>
      </c>
      <c r="I103" s="548"/>
      <c r="J103" s="548">
        <f t="shared" si="12"/>
        <v>178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0</v>
      </c>
      <c r="H104" s="548">
        <v>0</v>
      </c>
      <c r="I104" s="548"/>
      <c r="J104" s="548">
        <f t="shared" si="12"/>
        <v>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257</v>
      </c>
      <c r="H106" s="548">
        <v>257</v>
      </c>
      <c r="I106" s="548"/>
      <c r="J106" s="548">
        <f t="shared" si="12"/>
        <v>257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2043</v>
      </c>
      <c r="H107" s="548">
        <v>2043</v>
      </c>
      <c r="I107" s="548"/>
      <c r="J107" s="548">
        <f t="shared" si="12"/>
        <v>2043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160.41999999999999</v>
      </c>
      <c r="G108" s="556">
        <f t="shared" ref="G108:J108" si="16">SUM(G103:G107)</f>
        <v>2478</v>
      </c>
      <c r="H108" s="556">
        <f t="shared" si="16"/>
        <v>2478</v>
      </c>
      <c r="I108" s="556">
        <f t="shared" si="16"/>
        <v>0</v>
      </c>
      <c r="J108" s="556">
        <f t="shared" si="16"/>
        <v>2478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53069.989999999983</v>
      </c>
      <c r="G120" s="548">
        <v>48000</v>
      </c>
      <c r="H120" s="548">
        <v>44000</v>
      </c>
      <c r="I120" s="548"/>
      <c r="J120" s="548">
        <f t="shared" si="12"/>
        <v>44000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53069.989999999983</v>
      </c>
      <c r="G122" s="556">
        <f t="shared" ref="G122:J122" si="18">SUM(G120:G121)</f>
        <v>48000</v>
      </c>
      <c r="H122" s="556">
        <f t="shared" si="18"/>
        <v>44000</v>
      </c>
      <c r="I122" s="556">
        <f t="shared" si="18"/>
        <v>0</v>
      </c>
      <c r="J122" s="556">
        <f t="shared" si="18"/>
        <v>44000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324264.24000000005</v>
      </c>
      <c r="G126" s="551">
        <f>+G125+G124+G123+G122+G119+G109+G108+G102+G101+G100+G92+G85+G78+G71+G60+G59+G56+G53</f>
        <v>344912</v>
      </c>
      <c r="H126" s="551">
        <f>+H125+H124+H123+H122+H119+H109+H108+H102+H101+H100+H92+H85+H78+H71+H60+H59+H56+H53</f>
        <v>340912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340912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527938.88000000012</v>
      </c>
      <c r="G127" s="551">
        <f>+G126+G42+G9+G6</f>
        <v>555601</v>
      </c>
      <c r="H127" s="551">
        <f>+H126+H42+H9+H6</f>
        <v>572668</v>
      </c>
      <c r="I127" s="551">
        <f>+I126+I42+I9+I6</f>
        <v>0</v>
      </c>
      <c r="J127" s="551">
        <f>+J126+J42+J9+J6</f>
        <v>572668</v>
      </c>
      <c r="K127" s="523"/>
    </row>
    <row r="128" spans="1:11" x14ac:dyDescent="0.2">
      <c r="A128" s="571"/>
      <c r="B128" s="571"/>
      <c r="C128" s="571"/>
      <c r="D128" s="571"/>
      <c r="E128" s="571"/>
      <c r="F128" s="571"/>
      <c r="G128" s="571"/>
      <c r="H128" s="571"/>
      <c r="I128" s="571"/>
      <c r="J128" s="571"/>
      <c r="K128" s="536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1"/>
      <c r="B133" s="571"/>
      <c r="C133" s="571"/>
      <c r="D133" s="571"/>
      <c r="E133" s="571"/>
      <c r="F133" s="571"/>
      <c r="G133" s="571"/>
      <c r="H133" s="571"/>
      <c r="I133" s="571"/>
      <c r="J133" s="571"/>
      <c r="K133" s="536"/>
    </row>
    <row r="134" spans="1:11" ht="25.5" customHeight="1" x14ac:dyDescent="0.2">
      <c r="A134" s="571"/>
      <c r="B134" s="571"/>
      <c r="C134" s="571"/>
      <c r="D134" s="571"/>
      <c r="E134" s="571"/>
      <c r="F134" s="571"/>
      <c r="G134" s="571"/>
      <c r="H134" s="571"/>
      <c r="I134" s="571"/>
      <c r="J134" s="571"/>
      <c r="K134" s="536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196541.55999999997</v>
      </c>
      <c r="G153" s="548">
        <v>207197</v>
      </c>
      <c r="H153" s="548">
        <v>207197</v>
      </c>
      <c r="I153" s="548"/>
      <c r="J153" s="548">
        <f t="shared" si="20"/>
        <v>207197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48493.99</v>
      </c>
      <c r="G155" s="548">
        <v>40000</v>
      </c>
      <c r="H155" s="548">
        <v>40000</v>
      </c>
      <c r="I155" s="548"/>
      <c r="J155" s="548">
        <f t="shared" si="20"/>
        <v>40000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245035.54999999996</v>
      </c>
      <c r="G160" s="556">
        <f t="shared" ref="G160:J160" si="22">SUM(G136:G159)</f>
        <v>247197</v>
      </c>
      <c r="H160" s="556">
        <f t="shared" si="22"/>
        <v>247197</v>
      </c>
      <c r="I160" s="556">
        <f t="shared" si="22"/>
        <v>0</v>
      </c>
      <c r="J160" s="556">
        <f t="shared" si="22"/>
        <v>247197</v>
      </c>
      <c r="K160" s="525"/>
    </row>
    <row r="161" spans="1:11" x14ac:dyDescent="0.2">
      <c r="A161" s="571"/>
      <c r="B161" s="571"/>
      <c r="C161" s="571"/>
      <c r="D161" s="571"/>
      <c r="E161" s="571"/>
      <c r="F161" s="571"/>
      <c r="G161" s="571"/>
      <c r="H161" s="571"/>
      <c r="I161" s="571"/>
      <c r="J161" s="571"/>
      <c r="K161" s="536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3000</v>
      </c>
      <c r="G170" s="548">
        <v>4000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3000</v>
      </c>
      <c r="G179" s="556">
        <f t="shared" ref="G179:J179" si="23">SUM(G162:G178)</f>
        <v>4000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1"/>
      <c r="B180" s="571"/>
      <c r="C180" s="571"/>
      <c r="D180" s="571"/>
      <c r="E180" s="571"/>
      <c r="F180" s="571"/>
      <c r="G180" s="571"/>
      <c r="H180" s="571"/>
      <c r="I180" s="571"/>
      <c r="J180" s="571"/>
      <c r="K180" s="536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12000</v>
      </c>
      <c r="G181" s="548">
        <v>8000</v>
      </c>
      <c r="H181" s="548">
        <v>8000</v>
      </c>
      <c r="I181" s="548"/>
      <c r="J181" s="548">
        <f t="shared" si="20"/>
        <v>8000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12000</v>
      </c>
      <c r="G183" s="556">
        <f t="shared" ref="G183:J183" si="24">SUM(G181:G182)</f>
        <v>8000</v>
      </c>
      <c r="H183" s="556">
        <f t="shared" si="24"/>
        <v>8000</v>
      </c>
      <c r="I183" s="556">
        <f t="shared" si="24"/>
        <v>0</v>
      </c>
      <c r="J183" s="556">
        <f t="shared" si="24"/>
        <v>8000</v>
      </c>
      <c r="K183" s="525"/>
    </row>
    <row r="184" spans="1:11" x14ac:dyDescent="0.2">
      <c r="A184" s="571"/>
      <c r="B184" s="571"/>
      <c r="C184" s="571"/>
      <c r="D184" s="571"/>
      <c r="E184" s="571"/>
      <c r="F184" s="571"/>
      <c r="G184" s="571"/>
      <c r="H184" s="571"/>
      <c r="I184" s="571"/>
      <c r="J184" s="571"/>
      <c r="K184" s="536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260035.54999999996</v>
      </c>
      <c r="G185" s="551">
        <f t="shared" ref="G185:J185" si="25">+G183+G179+G160</f>
        <v>259197</v>
      </c>
      <c r="H185" s="551">
        <f t="shared" si="25"/>
        <v>255197</v>
      </c>
      <c r="I185" s="551">
        <f t="shared" si="25"/>
        <v>0</v>
      </c>
      <c r="J185" s="551">
        <f t="shared" si="25"/>
        <v>255197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8"/>
  <sheetViews>
    <sheetView topLeftCell="A2" zoomScaleNormal="100" workbookViewId="0">
      <selection activeCell="C2" sqref="C2:G2"/>
    </sheetView>
  </sheetViews>
  <sheetFormatPr defaultRowHeight="12.75" x14ac:dyDescent="0.2"/>
  <cols>
    <col min="1" max="1" width="6.7109375" style="9" customWidth="1"/>
    <col min="2" max="2" width="42.28515625" style="36" customWidth="1"/>
    <col min="3" max="3" width="10.5703125" style="36" customWidth="1"/>
    <col min="4" max="4" width="16" style="36" customWidth="1"/>
    <col min="5" max="5" width="13.85546875" style="37" customWidth="1"/>
    <col min="6" max="6" width="10.42578125" style="8" customWidth="1"/>
    <col min="7" max="7" width="23.7109375" style="8" customWidth="1"/>
    <col min="8" max="16384" width="9.140625" style="8"/>
  </cols>
  <sheetData>
    <row r="1" spans="1:7" ht="15.75" x14ac:dyDescent="0.25">
      <c r="B1" s="5" t="s">
        <v>63</v>
      </c>
      <c r="C1" s="6"/>
      <c r="D1" s="6"/>
      <c r="E1" s="7"/>
      <c r="F1" s="6"/>
      <c r="G1" s="6"/>
    </row>
    <row r="2" spans="1:7" ht="63.75" customHeight="1" x14ac:dyDescent="0.2">
      <c r="B2" s="12" t="s">
        <v>321</v>
      </c>
      <c r="C2" s="266" t="s">
        <v>401</v>
      </c>
      <c r="D2" s="266" t="s">
        <v>402</v>
      </c>
      <c r="E2" s="267" t="s">
        <v>56</v>
      </c>
      <c r="F2" s="268" t="s">
        <v>314</v>
      </c>
      <c r="G2" s="266" t="s">
        <v>55</v>
      </c>
    </row>
    <row r="3" spans="1:7" x14ac:dyDescent="0.2">
      <c r="A3" s="45" t="s">
        <v>186</v>
      </c>
      <c r="B3" s="44" t="s">
        <v>179</v>
      </c>
      <c r="C3" s="49" t="e">
        <f>'1 Krõll'!#REF!+#REF!+#REF!+#REF!+#REF!+#REF!</f>
        <v>#REF!</v>
      </c>
      <c r="D3" s="49" t="e">
        <f>'1 Krõll'!#REF!+#REF!+#REF!+#REF!+#REF!+#REF!</f>
        <v>#REF!</v>
      </c>
      <c r="E3" s="49" t="e">
        <f>'1 Krõll'!#REF!+#REF!+#REF!+#REF!+#REF!+#REF!</f>
        <v>#REF!</v>
      </c>
      <c r="F3" s="49" t="e">
        <f>'1 Krõll'!#REF!+#REF!+#REF!+#REF!+#REF!+#REF!</f>
        <v>#REF!</v>
      </c>
      <c r="G3" s="49"/>
    </row>
    <row r="4" spans="1:7" x14ac:dyDescent="0.2">
      <c r="A4" s="11" t="s">
        <v>176</v>
      </c>
      <c r="B4" s="12" t="s">
        <v>177</v>
      </c>
      <c r="C4" s="102" t="e">
        <f>'1 Krõll'!#REF!+#REF!+#REF!+#REF!+#REF!+#REF!</f>
        <v>#REF!</v>
      </c>
      <c r="D4" s="102" t="e">
        <f>'1 Krõll'!#REF!+#REF!+#REF!+#REF!+#REF!+#REF!</f>
        <v>#REF!</v>
      </c>
      <c r="E4" s="102" t="e">
        <f>'1 Krõll'!#REF!+#REF!+#REF!+#REF!+#REF!+#REF!</f>
        <v>#REF!</v>
      </c>
      <c r="F4" s="102" t="e">
        <f>'1 Krõll'!#REF!+#REF!+#REF!+#REF!+#REF!+#REF!</f>
        <v>#REF!</v>
      </c>
      <c r="G4" s="54"/>
    </row>
    <row r="5" spans="1:7" ht="15" hidden="1" x14ac:dyDescent="0.25">
      <c r="A5" s="11" t="s">
        <v>322</v>
      </c>
      <c r="B5" s="12" t="s">
        <v>323</v>
      </c>
      <c r="C5" s="102" t="e">
        <f>'1 Krõll'!#REF!+#REF!+#REF!+#REF!+#REF!+#REF!</f>
        <v>#REF!</v>
      </c>
      <c r="D5" s="102" t="e">
        <f>'1 Krõll'!#REF!+#REF!+#REF!+#REF!+#REF!+#REF!</f>
        <v>#REF!</v>
      </c>
      <c r="E5" s="102" t="e">
        <f>'1 Krõll'!#REF!+#REF!+#REF!+#REF!+#REF!+#REF!</f>
        <v>#REF!</v>
      </c>
      <c r="F5" s="102" t="e">
        <f>'1 Krõll'!#REF!+#REF!+#REF!+#REF!+#REF!+#REF!</f>
        <v>#REF!</v>
      </c>
      <c r="G5" s="55"/>
    </row>
    <row r="6" spans="1:7" x14ac:dyDescent="0.2">
      <c r="A6" s="45" t="s">
        <v>183</v>
      </c>
      <c r="B6" s="44" t="s">
        <v>182</v>
      </c>
      <c r="C6" s="49" t="e">
        <f>'1 Krõll'!#REF!+#REF!+#REF!+#REF!+#REF!+#REF!</f>
        <v>#REF!</v>
      </c>
      <c r="D6" s="49" t="e">
        <f>'1 Krõll'!#REF!+#REF!+#REF!+#REF!+#REF!+#REF!</f>
        <v>#REF!</v>
      </c>
      <c r="E6" s="49" t="e">
        <f>'1 Krõll'!#REF!+#REF!+#REF!+#REF!+#REF!+#REF!</f>
        <v>#REF!</v>
      </c>
      <c r="F6" s="49" t="e">
        <f>'1 Krõll'!#REF!+#REF!+#REF!+#REF!+#REF!+#REF!</f>
        <v>#REF!</v>
      </c>
      <c r="G6" s="49"/>
    </row>
    <row r="7" spans="1:7" x14ac:dyDescent="0.2">
      <c r="A7" s="11" t="s">
        <v>324</v>
      </c>
      <c r="B7" s="13" t="s">
        <v>325</v>
      </c>
      <c r="C7" s="102" t="e">
        <f>'1 Krõll'!#REF!+#REF!+#REF!+#REF!+#REF!+#REF!</f>
        <v>#REF!</v>
      </c>
      <c r="D7" s="102" t="e">
        <f>'1 Krõll'!#REF!+#REF!+#REF!+#REF!+#REF!+#REF!</f>
        <v>#REF!</v>
      </c>
      <c r="E7" s="102" t="e">
        <f>'1 Krõll'!#REF!+#REF!+#REF!+#REF!+#REF!+#REF!</f>
        <v>#REF!</v>
      </c>
      <c r="F7" s="102" t="e">
        <f>'1 Krõll'!#REF!+#REF!+#REF!+#REF!+#REF!+#REF!</f>
        <v>#REF!</v>
      </c>
      <c r="G7" s="15"/>
    </row>
    <row r="8" spans="1:7" hidden="1" x14ac:dyDescent="0.2">
      <c r="A8" s="16" t="s">
        <v>326</v>
      </c>
      <c r="B8" s="17" t="s">
        <v>327</v>
      </c>
      <c r="C8" s="253" t="e">
        <f>'1 Krõll'!#REF!+#REF!+#REF!+#REF!+#REF!+#REF!</f>
        <v>#REF!</v>
      </c>
      <c r="D8" s="253" t="e">
        <f>'1 Krõll'!#REF!+#REF!+#REF!+#REF!+#REF!+#REF!</f>
        <v>#REF!</v>
      </c>
      <c r="E8" s="253" t="e">
        <f>'1 Krõll'!#REF!+#REF!+#REF!+#REF!+#REF!+#REF!</f>
        <v>#REF!</v>
      </c>
      <c r="F8" s="253" t="e">
        <f>'1 Krõll'!#REF!+#REF!+#REF!+#REF!+#REF!+#REF!</f>
        <v>#REF!</v>
      </c>
      <c r="G8" s="56"/>
    </row>
    <row r="9" spans="1:7" x14ac:dyDescent="0.2">
      <c r="A9" s="16" t="s">
        <v>328</v>
      </c>
      <c r="B9" s="17" t="s">
        <v>329</v>
      </c>
      <c r="C9" s="253" t="e">
        <f>'1 Krõll'!#REF!+#REF!+#REF!+#REF!+#REF!+#REF!</f>
        <v>#REF!</v>
      </c>
      <c r="D9" s="253" t="e">
        <f>'1 Krõll'!#REF!+#REF!+#REF!+#REF!+#REF!+#REF!</f>
        <v>#REF!</v>
      </c>
      <c r="E9" s="253" t="e">
        <f>'1 Krõll'!#REF!+#REF!+#REF!+#REF!+#REF!+#REF!</f>
        <v>#REF!</v>
      </c>
      <c r="F9" s="253" t="e">
        <f>'1 Krõll'!#REF!+#REF!+#REF!+#REF!+#REF!+#REF!</f>
        <v>#REF!</v>
      </c>
      <c r="G9" s="51"/>
    </row>
    <row r="10" spans="1:7" x14ac:dyDescent="0.2">
      <c r="A10" s="16" t="s">
        <v>330</v>
      </c>
      <c r="B10" s="17" t="s">
        <v>296</v>
      </c>
      <c r="C10" s="253" t="e">
        <f>'1 Krõll'!#REF!+#REF!+#REF!+#REF!+#REF!+#REF!</f>
        <v>#REF!</v>
      </c>
      <c r="D10" s="253" t="e">
        <f>'1 Krõll'!#REF!+#REF!+#REF!+#REF!+#REF!+#REF!</f>
        <v>#REF!</v>
      </c>
      <c r="E10" s="253" t="e">
        <f>'1 Krõll'!#REF!+#REF!+#REF!+#REF!+#REF!+#REF!</f>
        <v>#REF!</v>
      </c>
      <c r="F10" s="253" t="e">
        <f>'1 Krõll'!#REF!+#REF!+#REF!+#REF!+#REF!+#REF!</f>
        <v>#REF!</v>
      </c>
      <c r="G10" s="56"/>
    </row>
    <row r="11" spans="1:7" x14ac:dyDescent="0.2">
      <c r="A11" s="16" t="s">
        <v>332</v>
      </c>
      <c r="B11" s="17" t="s">
        <v>333</v>
      </c>
      <c r="C11" s="253" t="e">
        <f>'1 Krõll'!#REF!+#REF!+#REF!+#REF!+#REF!+#REF!</f>
        <v>#REF!</v>
      </c>
      <c r="D11" s="253" t="e">
        <f>'1 Krõll'!#REF!+#REF!+#REF!+#REF!+#REF!+#REF!</f>
        <v>#REF!</v>
      </c>
      <c r="E11" s="253" t="e">
        <f>'1 Krõll'!#REF!+#REF!+#REF!+#REF!+#REF!+#REF!</f>
        <v>#REF!</v>
      </c>
      <c r="F11" s="253" t="e">
        <f>'1 Krõll'!#REF!+#REF!+#REF!+#REF!+#REF!+#REF!</f>
        <v>#REF!</v>
      </c>
      <c r="G11" s="56"/>
    </row>
    <row r="12" spans="1:7" x14ac:dyDescent="0.2">
      <c r="A12" s="11" t="s">
        <v>334</v>
      </c>
      <c r="B12" s="12" t="s">
        <v>335</v>
      </c>
      <c r="C12" s="102" t="e">
        <f>'1 Krõll'!#REF!+#REF!+#REF!+#REF!+#REF!+#REF!</f>
        <v>#REF!</v>
      </c>
      <c r="D12" s="102" t="e">
        <f>'1 Krõll'!#REF!+#REF!+#REF!+#REF!+#REF!+#REF!</f>
        <v>#REF!</v>
      </c>
      <c r="E12" s="102" t="e">
        <f>'1 Krõll'!#REF!+#REF!+#REF!+#REF!+#REF!+#REF!</f>
        <v>#REF!</v>
      </c>
      <c r="F12" s="102" t="e">
        <f>'1 Krõll'!#REF!+#REF!+#REF!+#REF!+#REF!+#REF!</f>
        <v>#REF!</v>
      </c>
      <c r="G12" s="57"/>
    </row>
    <row r="13" spans="1:7" x14ac:dyDescent="0.2">
      <c r="A13" s="21" t="s">
        <v>336</v>
      </c>
      <c r="B13" s="12" t="s">
        <v>200</v>
      </c>
      <c r="C13" s="102" t="e">
        <f>'1 Krõll'!#REF!+#REF!+#REF!+#REF!+#REF!+#REF!</f>
        <v>#REF!</v>
      </c>
      <c r="D13" s="102" t="e">
        <f>'1 Krõll'!#REF!+#REF!+#REF!+#REF!+#REF!+#REF!</f>
        <v>#REF!</v>
      </c>
      <c r="E13" s="102" t="e">
        <f>'1 Krõll'!#REF!+#REF!+#REF!+#REF!+#REF!+#REF!</f>
        <v>#REF!</v>
      </c>
      <c r="F13" s="102" t="e">
        <f>'1 Krõll'!#REF!+#REF!+#REF!+#REF!+#REF!+#REF!</f>
        <v>#REF!</v>
      </c>
      <c r="G13" s="57"/>
    </row>
    <row r="14" spans="1:7" hidden="1" x14ac:dyDescent="0.2">
      <c r="A14" s="21" t="s">
        <v>337</v>
      </c>
      <c r="B14" s="12" t="s">
        <v>338</v>
      </c>
      <c r="C14" s="102" t="e">
        <f>'1 Krõll'!#REF!+#REF!+#REF!+#REF!+#REF!+#REF!</f>
        <v>#REF!</v>
      </c>
      <c r="D14" s="102" t="e">
        <f>'1 Krõll'!#REF!+#REF!+#REF!+#REF!+#REF!+#REF!</f>
        <v>#REF!</v>
      </c>
      <c r="E14" s="102" t="e">
        <f>'1 Krõll'!#REF!+#REF!+#REF!+#REF!+#REF!+#REF!</f>
        <v>#REF!</v>
      </c>
      <c r="F14" s="102" t="e">
        <f>'1 Krõll'!#REF!+#REF!+#REF!+#REF!+#REF!+#REF!</f>
        <v>#REF!</v>
      </c>
      <c r="G14" s="57"/>
    </row>
    <row r="15" spans="1:7" x14ac:dyDescent="0.2">
      <c r="A15" s="21" t="s">
        <v>339</v>
      </c>
      <c r="B15" s="12" t="s">
        <v>340</v>
      </c>
      <c r="C15" s="102" t="e">
        <f>'1 Krõll'!#REF!+#REF!+#REF!+#REF!+#REF!+#REF!</f>
        <v>#REF!</v>
      </c>
      <c r="D15" s="102" t="e">
        <f>'1 Krõll'!#REF!+#REF!+#REF!+#REF!+#REF!+#REF!</f>
        <v>#REF!</v>
      </c>
      <c r="E15" s="102" t="e">
        <f>'1 Krõll'!#REF!+#REF!+#REF!+#REF!+#REF!+#REF!</f>
        <v>#REF!</v>
      </c>
      <c r="F15" s="102" t="e">
        <f>'1 Krõll'!#REF!+#REF!+#REF!+#REF!+#REF!+#REF!</f>
        <v>#REF!</v>
      </c>
      <c r="G15" s="57"/>
    </row>
    <row r="16" spans="1:7" x14ac:dyDescent="0.2">
      <c r="A16" s="21" t="s">
        <v>341</v>
      </c>
      <c r="B16" s="12" t="s">
        <v>342</v>
      </c>
      <c r="C16" s="102" t="e">
        <f>'1 Krõll'!#REF!+#REF!+#REF!+#REF!+#REF!+#REF!</f>
        <v>#REF!</v>
      </c>
      <c r="D16" s="102" t="e">
        <f>'1 Krõll'!#REF!+#REF!+#REF!+#REF!+#REF!+#REF!</f>
        <v>#REF!</v>
      </c>
      <c r="E16" s="102" t="e">
        <f>'1 Krõll'!#REF!+#REF!+#REF!+#REF!+#REF!+#REF!</f>
        <v>#REF!</v>
      </c>
      <c r="F16" s="102" t="e">
        <f>'1 Krõll'!#REF!+#REF!+#REF!+#REF!+#REF!+#REF!</f>
        <v>#REF!</v>
      </c>
      <c r="G16" s="57"/>
    </row>
    <row r="17" spans="1:7" x14ac:dyDescent="0.2">
      <c r="A17" s="11" t="s">
        <v>343</v>
      </c>
      <c r="B17" s="12" t="s">
        <v>344</v>
      </c>
      <c r="C17" s="102" t="e">
        <f>'1 Krõll'!#REF!+#REF!+#REF!+#REF!+#REF!+#REF!</f>
        <v>#REF!</v>
      </c>
      <c r="D17" s="102" t="e">
        <f>'1 Krõll'!#REF!+#REF!+#REF!+#REF!+#REF!+#REF!</f>
        <v>#REF!</v>
      </c>
      <c r="E17" s="102" t="e">
        <f>'1 Krõll'!#REF!+#REF!+#REF!+#REF!+#REF!+#REF!</f>
        <v>#REF!</v>
      </c>
      <c r="F17" s="102" t="e">
        <f>'1 Krõll'!#REF!+#REF!+#REF!+#REF!+#REF!+#REF!</f>
        <v>#REF!</v>
      </c>
      <c r="G17" s="20"/>
    </row>
    <row r="18" spans="1:7" hidden="1" x14ac:dyDescent="0.2">
      <c r="A18" s="16" t="s">
        <v>345</v>
      </c>
      <c r="B18" s="17" t="s">
        <v>346</v>
      </c>
      <c r="C18" s="253" t="e">
        <f>'1 Krõll'!#REF!+#REF!+#REF!+#REF!+#REF!+#REF!</f>
        <v>#REF!</v>
      </c>
      <c r="D18" s="253" t="e">
        <f>'1 Krõll'!#REF!+#REF!+#REF!+#REF!+#REF!+#REF!</f>
        <v>#REF!</v>
      </c>
      <c r="E18" s="253" t="e">
        <f>'1 Krõll'!#REF!+#REF!+#REF!+#REF!+#REF!+#REF!</f>
        <v>#REF!</v>
      </c>
      <c r="F18" s="253" t="e">
        <f>'1 Krõll'!#REF!+#REF!+#REF!+#REF!+#REF!+#REF!</f>
        <v>#REF!</v>
      </c>
      <c r="G18" s="18"/>
    </row>
    <row r="19" spans="1:7" x14ac:dyDescent="0.2">
      <c r="A19" s="16" t="s">
        <v>347</v>
      </c>
      <c r="B19" s="17" t="s">
        <v>348</v>
      </c>
      <c r="C19" s="253" t="e">
        <f>'1 Krõll'!#REF!+#REF!+#REF!+#REF!+#REF!+#REF!</f>
        <v>#REF!</v>
      </c>
      <c r="D19" s="253" t="e">
        <f>'1 Krõll'!#REF!+#REF!+#REF!+#REF!+#REF!+#REF!</f>
        <v>#REF!</v>
      </c>
      <c r="E19" s="253" t="e">
        <f>'1 Krõll'!#REF!+#REF!+#REF!+#REF!+#REF!+#REF!</f>
        <v>#REF!</v>
      </c>
      <c r="F19" s="253" t="e">
        <f>'1 Krõll'!#REF!+#REF!+#REF!+#REF!+#REF!+#REF!</f>
        <v>#REF!</v>
      </c>
      <c r="G19" s="18"/>
    </row>
    <row r="20" spans="1:7" x14ac:dyDescent="0.2">
      <c r="A20" s="11" t="s">
        <v>349</v>
      </c>
      <c r="B20" s="12" t="s">
        <v>350</v>
      </c>
      <c r="C20" s="102" t="e">
        <f>'1 Krõll'!#REF!+#REF!+#REF!+#REF!+#REF!+#REF!</f>
        <v>#REF!</v>
      </c>
      <c r="D20" s="102" t="e">
        <f>'1 Krõll'!#REF!+#REF!+#REF!+#REF!+#REF!+#REF!</f>
        <v>#REF!</v>
      </c>
      <c r="E20" s="102" t="e">
        <f>'1 Krõll'!#REF!+#REF!+#REF!+#REF!+#REF!+#REF!</f>
        <v>#REF!</v>
      </c>
      <c r="F20" s="102" t="e">
        <f>'1 Krõll'!#REF!+#REF!+#REF!+#REF!+#REF!+#REF!</f>
        <v>#REF!</v>
      </c>
      <c r="G20" s="20"/>
    </row>
    <row r="21" spans="1:7" hidden="1" x14ac:dyDescent="0.2">
      <c r="A21" s="16" t="s">
        <v>351</v>
      </c>
      <c r="B21" s="17" t="s">
        <v>352</v>
      </c>
      <c r="C21" s="253" t="e">
        <f>'1 Krõll'!#REF!+#REF!+#REF!+#REF!+#REF!+#REF!</f>
        <v>#REF!</v>
      </c>
      <c r="D21" s="253" t="e">
        <f>'1 Krõll'!#REF!+#REF!+#REF!+#REF!+#REF!+#REF!</f>
        <v>#REF!</v>
      </c>
      <c r="E21" s="253" t="e">
        <f>'1 Krõll'!#REF!+#REF!+#REF!+#REF!+#REF!+#REF!</f>
        <v>#REF!</v>
      </c>
      <c r="F21" s="253" t="e">
        <f>'1 Krõll'!#REF!+#REF!+#REF!+#REF!+#REF!+#REF!</f>
        <v>#REF!</v>
      </c>
      <c r="G21" s="18"/>
    </row>
    <row r="22" spans="1:7" x14ac:dyDescent="0.2">
      <c r="A22" s="16" t="s">
        <v>353</v>
      </c>
      <c r="B22" s="17" t="s">
        <v>354</v>
      </c>
      <c r="C22" s="253" t="e">
        <f>'1 Krõll'!#REF!+#REF!+#REF!+#REF!+#REF!+#REF!</f>
        <v>#REF!</v>
      </c>
      <c r="D22" s="253" t="e">
        <f>'1 Krõll'!#REF!+#REF!+#REF!+#REF!+#REF!+#REF!</f>
        <v>#REF!</v>
      </c>
      <c r="E22" s="253" t="e">
        <f>'1 Krõll'!#REF!+#REF!+#REF!+#REF!+#REF!+#REF!</f>
        <v>#REF!</v>
      </c>
      <c r="F22" s="253" t="e">
        <f>'1 Krõll'!#REF!+#REF!+#REF!+#REF!+#REF!+#REF!</f>
        <v>#REF!</v>
      </c>
      <c r="G22" s="18"/>
    </row>
    <row r="23" spans="1:7" s="39" customFormat="1" x14ac:dyDescent="0.2">
      <c r="A23" s="45" t="s">
        <v>185</v>
      </c>
      <c r="B23" s="44" t="s">
        <v>184</v>
      </c>
      <c r="C23" s="49" t="e">
        <f>'1 Krõll'!#REF!+#REF!+#REF!+#REF!+#REF!+#REF!</f>
        <v>#REF!</v>
      </c>
      <c r="D23" s="49" t="e">
        <f>'1 Krõll'!#REF!+#REF!+#REF!+#REF!+#REF!+#REF!</f>
        <v>#REF!</v>
      </c>
      <c r="E23" s="49" t="e">
        <f>'1 Krõll'!#REF!+#REF!+#REF!+#REF!+#REF!+#REF!</f>
        <v>#REF!</v>
      </c>
      <c r="F23" s="49" t="e">
        <f>'1 Krõll'!#REF!+#REF!+#REF!+#REF!+#REF!+#REF!</f>
        <v>#REF!</v>
      </c>
      <c r="G23" s="49"/>
    </row>
    <row r="24" spans="1:7" x14ac:dyDescent="0.2">
      <c r="A24" s="11" t="s">
        <v>355</v>
      </c>
      <c r="B24" s="12" t="s">
        <v>356</v>
      </c>
      <c r="C24" s="102" t="e">
        <f>'1 Krõll'!#REF!+#REF!+#REF!+#REF!+#REF!+#REF!</f>
        <v>#REF!</v>
      </c>
      <c r="D24" s="102" t="e">
        <f>'1 Krõll'!#REF!+#REF!+#REF!+#REF!+#REF!+#REF!</f>
        <v>#REF!</v>
      </c>
      <c r="E24" s="102" t="e">
        <f>'1 Krõll'!#REF!+#REF!+#REF!+#REF!+#REF!+#REF!</f>
        <v>#REF!</v>
      </c>
      <c r="F24" s="102" t="e">
        <f>'1 Krõll'!#REF!+#REF!+#REF!+#REF!+#REF!+#REF!</f>
        <v>#REF!</v>
      </c>
      <c r="G24" s="20"/>
    </row>
    <row r="25" spans="1:7" x14ac:dyDescent="0.2">
      <c r="A25" s="16" t="s">
        <v>357</v>
      </c>
      <c r="B25" s="17" t="s">
        <v>358</v>
      </c>
      <c r="C25" s="253" t="e">
        <f>'1 Krõll'!#REF!+#REF!+#REF!+#REF!+#REF!+#REF!</f>
        <v>#REF!</v>
      </c>
      <c r="D25" s="253" t="e">
        <f>'1 Krõll'!#REF!+#REF!+#REF!+#REF!+#REF!+#REF!</f>
        <v>#REF!</v>
      </c>
      <c r="E25" s="253" t="e">
        <f>'1 Krõll'!#REF!+#REF!+#REF!+#REF!+#REF!+#REF!</f>
        <v>#REF!</v>
      </c>
      <c r="F25" s="253" t="e">
        <f>'1 Krõll'!#REF!+#REF!+#REF!+#REF!+#REF!+#REF!</f>
        <v>#REF!</v>
      </c>
      <c r="G25" s="51"/>
    </row>
    <row r="26" spans="1:7" x14ac:dyDescent="0.2">
      <c r="A26" s="16" t="s">
        <v>359</v>
      </c>
      <c r="B26" s="17" t="s">
        <v>360</v>
      </c>
      <c r="C26" s="253" t="e">
        <f>'1 Krõll'!#REF!+#REF!+#REF!+#REF!+#REF!+#REF!</f>
        <v>#REF!</v>
      </c>
      <c r="D26" s="253" t="e">
        <f>'1 Krõll'!#REF!+#REF!+#REF!+#REF!+#REF!+#REF!</f>
        <v>#REF!</v>
      </c>
      <c r="E26" s="253" t="e">
        <f>'1 Krõll'!#REF!+#REF!+#REF!+#REF!+#REF!+#REF!</f>
        <v>#REF!</v>
      </c>
      <c r="F26" s="253" t="e">
        <f>'1 Krõll'!#REF!+#REF!+#REF!+#REF!+#REF!+#REF!</f>
        <v>#REF!</v>
      </c>
      <c r="G26" s="51"/>
    </row>
    <row r="27" spans="1:7" x14ac:dyDescent="0.2">
      <c r="A27" s="16" t="s">
        <v>361</v>
      </c>
      <c r="B27" s="17" t="s">
        <v>362</v>
      </c>
      <c r="C27" s="253" t="e">
        <f>'1 Krõll'!#REF!+#REF!+#REF!+#REF!+#REF!+#REF!</f>
        <v>#REF!</v>
      </c>
      <c r="D27" s="253" t="e">
        <f>'1 Krõll'!#REF!+#REF!+#REF!+#REF!+#REF!+#REF!</f>
        <v>#REF!</v>
      </c>
      <c r="E27" s="253" t="e">
        <f>'1 Krõll'!#REF!+#REF!+#REF!+#REF!+#REF!+#REF!</f>
        <v>#REF!</v>
      </c>
      <c r="F27" s="253" t="e">
        <f>'1 Krõll'!#REF!+#REF!+#REF!+#REF!+#REF!+#REF!</f>
        <v>#REF!</v>
      </c>
      <c r="G27" s="51"/>
    </row>
    <row r="28" spans="1:7" x14ac:dyDescent="0.2">
      <c r="A28" s="16" t="s">
        <v>363</v>
      </c>
      <c r="B28" s="17" t="s">
        <v>364</v>
      </c>
      <c r="C28" s="253" t="e">
        <f>'1 Krõll'!#REF!+#REF!+#REF!+#REF!+#REF!+#REF!</f>
        <v>#REF!</v>
      </c>
      <c r="D28" s="253" t="e">
        <f>'1 Krõll'!#REF!+#REF!+#REF!+#REF!+#REF!+#REF!</f>
        <v>#REF!</v>
      </c>
      <c r="E28" s="253" t="e">
        <f>'1 Krõll'!#REF!+#REF!+#REF!+#REF!+#REF!+#REF!</f>
        <v>#REF!</v>
      </c>
      <c r="F28" s="253" t="e">
        <f>'1 Krõll'!#REF!+#REF!+#REF!+#REF!+#REF!+#REF!</f>
        <v>#REF!</v>
      </c>
      <c r="G28" s="51"/>
    </row>
    <row r="29" spans="1:7" x14ac:dyDescent="0.2">
      <c r="A29" s="16" t="s">
        <v>365</v>
      </c>
      <c r="B29" s="17" t="s">
        <v>366</v>
      </c>
      <c r="C29" s="253" t="e">
        <f>'1 Krõll'!#REF!+#REF!+#REF!+#REF!+#REF!+#REF!</f>
        <v>#REF!</v>
      </c>
      <c r="D29" s="253" t="e">
        <f>'1 Krõll'!#REF!+#REF!+#REF!+#REF!+#REF!+#REF!</f>
        <v>#REF!</v>
      </c>
      <c r="E29" s="253" t="e">
        <f>'1 Krõll'!#REF!+#REF!+#REF!+#REF!+#REF!+#REF!</f>
        <v>#REF!</v>
      </c>
      <c r="F29" s="253" t="e">
        <f>'1 Krõll'!#REF!+#REF!+#REF!+#REF!+#REF!+#REF!</f>
        <v>#REF!</v>
      </c>
      <c r="G29" s="51"/>
    </row>
    <row r="30" spans="1:7" x14ac:dyDescent="0.2">
      <c r="A30" s="16" t="s">
        <v>367</v>
      </c>
      <c r="B30" s="17" t="s">
        <v>368</v>
      </c>
      <c r="C30" s="253" t="e">
        <f>'1 Krõll'!#REF!+#REF!+#REF!+#REF!+#REF!+#REF!</f>
        <v>#REF!</v>
      </c>
      <c r="D30" s="253" t="e">
        <f>'1 Krõll'!#REF!+#REF!+#REF!+#REF!+#REF!+#REF!</f>
        <v>#REF!</v>
      </c>
      <c r="E30" s="253" t="e">
        <f>'1 Krõll'!#REF!+#REF!+#REF!+#REF!+#REF!+#REF!</f>
        <v>#REF!</v>
      </c>
      <c r="F30" s="253" t="e">
        <f>'1 Krõll'!#REF!+#REF!+#REF!+#REF!+#REF!+#REF!</f>
        <v>#REF!</v>
      </c>
      <c r="G30" s="51"/>
    </row>
    <row r="31" spans="1:7" x14ac:dyDescent="0.2">
      <c r="A31" s="16" t="s">
        <v>369</v>
      </c>
      <c r="B31" s="17" t="s">
        <v>370</v>
      </c>
      <c r="C31" s="253" t="e">
        <f>'1 Krõll'!#REF!+#REF!+#REF!+#REF!+#REF!+#REF!</f>
        <v>#REF!</v>
      </c>
      <c r="D31" s="253" t="e">
        <f>'1 Krõll'!#REF!+#REF!+#REF!+#REF!+#REF!+#REF!</f>
        <v>#REF!</v>
      </c>
      <c r="E31" s="253" t="e">
        <f>'1 Krõll'!#REF!+#REF!+#REF!+#REF!+#REF!+#REF!</f>
        <v>#REF!</v>
      </c>
      <c r="F31" s="253" t="e">
        <f>'1 Krõll'!#REF!+#REF!+#REF!+#REF!+#REF!+#REF!</f>
        <v>#REF!</v>
      </c>
      <c r="G31" s="51"/>
    </row>
    <row r="32" spans="1:7" x14ac:dyDescent="0.2">
      <c r="A32" s="16" t="s">
        <v>371</v>
      </c>
      <c r="B32" s="17" t="s">
        <v>372</v>
      </c>
      <c r="C32" s="253" t="e">
        <f>'1 Krõll'!#REF!+#REF!+#REF!+#REF!+#REF!+#REF!</f>
        <v>#REF!</v>
      </c>
      <c r="D32" s="253" t="e">
        <f>'1 Krõll'!#REF!+#REF!+#REF!+#REF!+#REF!+#REF!</f>
        <v>#REF!</v>
      </c>
      <c r="E32" s="253" t="e">
        <f>'1 Krõll'!#REF!+#REF!+#REF!+#REF!+#REF!+#REF!</f>
        <v>#REF!</v>
      </c>
      <c r="F32" s="253" t="e">
        <f>'1 Krõll'!#REF!+#REF!+#REF!+#REF!+#REF!+#REF!</f>
        <v>#REF!</v>
      </c>
      <c r="G32" s="51"/>
    </row>
    <row r="33" spans="1:7" x14ac:dyDescent="0.2">
      <c r="A33" s="16" t="s">
        <v>373</v>
      </c>
      <c r="B33" s="17" t="s">
        <v>374</v>
      </c>
      <c r="C33" s="253" t="e">
        <f>'1 Krõll'!#REF!+#REF!+#REF!+#REF!+#REF!+#REF!</f>
        <v>#REF!</v>
      </c>
      <c r="D33" s="253" t="e">
        <f>'1 Krõll'!#REF!+#REF!+#REF!+#REF!+#REF!+#REF!</f>
        <v>#REF!</v>
      </c>
      <c r="E33" s="253" t="e">
        <f>'1 Krõll'!#REF!+#REF!+#REF!+#REF!+#REF!+#REF!</f>
        <v>#REF!</v>
      </c>
      <c r="F33" s="253" t="e">
        <f>'1 Krõll'!#REF!+#REF!+#REF!+#REF!+#REF!+#REF!</f>
        <v>#REF!</v>
      </c>
      <c r="G33" s="51"/>
    </row>
    <row r="34" spans="1:7" x14ac:dyDescent="0.2">
      <c r="A34" s="11" t="s">
        <v>375</v>
      </c>
      <c r="B34" s="12" t="s">
        <v>376</v>
      </c>
      <c r="C34" s="102" t="e">
        <f>'1 Krõll'!#REF!+#REF!+#REF!+#REF!+#REF!+#REF!</f>
        <v>#REF!</v>
      </c>
      <c r="D34" s="102" t="e">
        <f>'1 Krõll'!#REF!+#REF!+#REF!+#REF!+#REF!+#REF!</f>
        <v>#REF!</v>
      </c>
      <c r="E34" s="102" t="e">
        <f>'1 Krõll'!#REF!+#REF!+#REF!+#REF!+#REF!+#REF!</f>
        <v>#REF!</v>
      </c>
      <c r="F34" s="102" t="e">
        <f>'1 Krõll'!#REF!+#REF!+#REF!+#REF!+#REF!+#REF!</f>
        <v>#REF!</v>
      </c>
      <c r="G34" s="20"/>
    </row>
    <row r="35" spans="1:7" x14ac:dyDescent="0.2">
      <c r="A35" s="16" t="s">
        <v>377</v>
      </c>
      <c r="B35" s="17" t="s">
        <v>378</v>
      </c>
      <c r="C35" s="253" t="e">
        <f>'1 Krõll'!#REF!+#REF!+#REF!+#REF!+#REF!+#REF!</f>
        <v>#REF!</v>
      </c>
      <c r="D35" s="253" t="e">
        <f>'1 Krõll'!#REF!+#REF!+#REF!+#REF!+#REF!+#REF!</f>
        <v>#REF!</v>
      </c>
      <c r="E35" s="253" t="e">
        <f>'1 Krõll'!#REF!+#REF!+#REF!+#REF!+#REF!+#REF!</f>
        <v>#REF!</v>
      </c>
      <c r="F35" s="253" t="e">
        <f>'1 Krõll'!#REF!+#REF!+#REF!+#REF!+#REF!+#REF!</f>
        <v>#REF!</v>
      </c>
      <c r="G35" s="51"/>
    </row>
    <row r="36" spans="1:7" x14ac:dyDescent="0.2">
      <c r="A36" s="16" t="s">
        <v>379</v>
      </c>
      <c r="B36" s="17" t="s">
        <v>380</v>
      </c>
      <c r="C36" s="253" t="e">
        <f>'1 Krõll'!#REF!+#REF!+#REF!+#REF!+#REF!+#REF!</f>
        <v>#REF!</v>
      </c>
      <c r="D36" s="253" t="e">
        <f>'1 Krõll'!#REF!+#REF!+#REF!+#REF!+#REF!+#REF!</f>
        <v>#REF!</v>
      </c>
      <c r="E36" s="253" t="e">
        <f>'1 Krõll'!#REF!+#REF!+#REF!+#REF!+#REF!+#REF!</f>
        <v>#REF!</v>
      </c>
      <c r="F36" s="253" t="e">
        <f>'1 Krõll'!#REF!+#REF!+#REF!+#REF!+#REF!+#REF!</f>
        <v>#REF!</v>
      </c>
      <c r="G36" s="51"/>
    </row>
    <row r="37" spans="1:7" x14ac:dyDescent="0.2">
      <c r="A37" s="11" t="s">
        <v>381</v>
      </c>
      <c r="B37" s="12" t="s">
        <v>382</v>
      </c>
      <c r="C37" s="102" t="e">
        <f>'1 Krõll'!#REF!+#REF!+#REF!+#REF!+#REF!+#REF!</f>
        <v>#REF!</v>
      </c>
      <c r="D37" s="102" t="e">
        <f>'1 Krõll'!#REF!+#REF!+#REF!+#REF!+#REF!+#REF!</f>
        <v>#REF!</v>
      </c>
      <c r="E37" s="102" t="e">
        <f>'1 Krõll'!#REF!+#REF!+#REF!+#REF!+#REF!+#REF!</f>
        <v>#REF!</v>
      </c>
      <c r="F37" s="102" t="e">
        <f>'1 Krõll'!#REF!+#REF!+#REF!+#REF!+#REF!+#REF!</f>
        <v>#REF!</v>
      </c>
      <c r="G37" s="20"/>
    </row>
    <row r="38" spans="1:7" x14ac:dyDescent="0.2">
      <c r="A38" s="16" t="s">
        <v>383</v>
      </c>
      <c r="B38" s="17" t="s">
        <v>384</v>
      </c>
      <c r="C38" s="253" t="e">
        <f>'1 Krõll'!#REF!+#REF!+#REF!+#REF!+#REF!+#REF!</f>
        <v>#REF!</v>
      </c>
      <c r="D38" s="253" t="e">
        <f>'1 Krõll'!#REF!+#REF!+#REF!+#REF!+#REF!+#REF!</f>
        <v>#REF!</v>
      </c>
      <c r="E38" s="253" t="e">
        <f>'1 Krõll'!#REF!+#REF!+#REF!+#REF!+#REF!+#REF!</f>
        <v>#REF!</v>
      </c>
      <c r="F38" s="253" t="e">
        <f>'1 Krõll'!#REF!+#REF!+#REF!+#REF!+#REF!+#REF!</f>
        <v>#REF!</v>
      </c>
      <c r="G38" s="51"/>
    </row>
    <row r="39" spans="1:7" x14ac:dyDescent="0.2">
      <c r="A39" s="16" t="s">
        <v>385</v>
      </c>
      <c r="B39" s="17" t="s">
        <v>386</v>
      </c>
      <c r="C39" s="253" t="e">
        <f>'1 Krõll'!#REF!+#REF!+#REF!+#REF!+#REF!+#REF!</f>
        <v>#REF!</v>
      </c>
      <c r="D39" s="253" t="e">
        <f>'1 Krõll'!#REF!+#REF!+#REF!+#REF!+#REF!+#REF!</f>
        <v>#REF!</v>
      </c>
      <c r="E39" s="253" t="e">
        <f>'1 Krõll'!#REF!+#REF!+#REF!+#REF!+#REF!+#REF!</f>
        <v>#REF!</v>
      </c>
      <c r="F39" s="253" t="e">
        <f>'1 Krõll'!#REF!+#REF!+#REF!+#REF!+#REF!+#REF!</f>
        <v>#REF!</v>
      </c>
      <c r="G39" s="70"/>
    </row>
    <row r="40" spans="1:7" x14ac:dyDescent="0.2">
      <c r="A40" s="16" t="s">
        <v>387</v>
      </c>
      <c r="B40" s="17" t="s">
        <v>388</v>
      </c>
      <c r="C40" s="253" t="e">
        <f>'1 Krõll'!#REF!+#REF!+#REF!+#REF!+#REF!+#REF!</f>
        <v>#REF!</v>
      </c>
      <c r="D40" s="253" t="e">
        <f>'1 Krõll'!#REF!+#REF!+#REF!+#REF!+#REF!+#REF!</f>
        <v>#REF!</v>
      </c>
      <c r="E40" s="253" t="e">
        <f>'1 Krõll'!#REF!+#REF!+#REF!+#REF!+#REF!+#REF!</f>
        <v>#REF!</v>
      </c>
      <c r="F40" s="253" t="e">
        <f>'1 Krõll'!#REF!+#REF!+#REF!+#REF!+#REF!+#REF!</f>
        <v>#REF!</v>
      </c>
      <c r="G40" s="70"/>
    </row>
    <row r="41" spans="1:7" x14ac:dyDescent="0.2">
      <c r="A41" s="11" t="s">
        <v>389</v>
      </c>
      <c r="B41" s="12" t="s">
        <v>390</v>
      </c>
      <c r="C41" s="49" t="e">
        <f>'1 Krõll'!#REF!+#REF!+#REF!+#REF!+#REF!+#REF!</f>
        <v>#REF!</v>
      </c>
      <c r="D41" s="49" t="e">
        <f>'1 Krõll'!#REF!+#REF!+#REF!+#REF!+#REF!+#REF!</f>
        <v>#REF!</v>
      </c>
      <c r="E41" s="49" t="e">
        <f>'1 Krõll'!#REF!+#REF!+#REF!+#REF!+#REF!+#REF!</f>
        <v>#REF!</v>
      </c>
      <c r="F41" s="49" t="e">
        <f>'1 Krõll'!#REF!+#REF!+#REF!+#REF!+#REF!+#REF!</f>
        <v>#REF!</v>
      </c>
      <c r="G41" s="20"/>
    </row>
    <row r="42" spans="1:7" x14ac:dyDescent="0.2">
      <c r="A42" s="235" t="s">
        <v>235</v>
      </c>
      <c r="B42" s="236" t="s">
        <v>236</v>
      </c>
      <c r="C42" s="253" t="e">
        <f>'1 Krõll'!#REF!+#REF!+#REF!+#REF!+#REF!+#REF!</f>
        <v>#REF!</v>
      </c>
      <c r="D42" s="253" t="e">
        <f>'1 Krõll'!#REF!+#REF!+#REF!+#REF!+#REF!+#REF!</f>
        <v>#REF!</v>
      </c>
      <c r="E42" s="253" t="e">
        <f>'1 Krõll'!#REF!+#REF!+#REF!+#REF!+#REF!+#REF!</f>
        <v>#REF!</v>
      </c>
      <c r="F42" s="253" t="e">
        <f>'1 Krõll'!#REF!+#REF!+#REF!+#REF!+#REF!+#REF!</f>
        <v>#REF!</v>
      </c>
      <c r="G42" s="23"/>
    </row>
    <row r="43" spans="1:7" x14ac:dyDescent="0.2">
      <c r="A43" s="16" t="s">
        <v>391</v>
      </c>
      <c r="B43" s="17" t="s">
        <v>392</v>
      </c>
      <c r="C43" s="253" t="e">
        <f>'1 Krõll'!#REF!+#REF!+#REF!+#REF!+#REF!+#REF!</f>
        <v>#REF!</v>
      </c>
      <c r="D43" s="253" t="e">
        <f>'1 Krõll'!#REF!+#REF!+#REF!+#REF!+#REF!+#REF!</f>
        <v>#REF!</v>
      </c>
      <c r="E43" s="253" t="e">
        <f>'1 Krõll'!#REF!+#REF!+#REF!+#REF!+#REF!+#REF!</f>
        <v>#REF!</v>
      </c>
      <c r="F43" s="253" t="e">
        <f>'1 Krõll'!#REF!+#REF!+#REF!+#REF!+#REF!+#REF!</f>
        <v>#REF!</v>
      </c>
      <c r="G43" s="51"/>
    </row>
    <row r="44" spans="1:7" x14ac:dyDescent="0.2">
      <c r="A44" s="16" t="s">
        <v>393</v>
      </c>
      <c r="B44" s="17" t="s">
        <v>2</v>
      </c>
      <c r="C44" s="253" t="e">
        <f>'1 Krõll'!#REF!+#REF!+#REF!+#REF!+#REF!+#REF!</f>
        <v>#REF!</v>
      </c>
      <c r="D44" s="253" t="e">
        <f>'1 Krõll'!#REF!+#REF!+#REF!+#REF!+#REF!+#REF!</f>
        <v>#REF!</v>
      </c>
      <c r="E44" s="253" t="e">
        <f>'1 Krõll'!#REF!+#REF!+#REF!+#REF!+#REF!+#REF!</f>
        <v>#REF!</v>
      </c>
      <c r="F44" s="253" t="e">
        <f>'1 Krõll'!#REF!+#REF!+#REF!+#REF!+#REF!+#REF!</f>
        <v>#REF!</v>
      </c>
      <c r="G44" s="51"/>
    </row>
    <row r="45" spans="1:7" x14ac:dyDescent="0.2">
      <c r="A45" s="16" t="s">
        <v>3</v>
      </c>
      <c r="B45" s="17" t="s">
        <v>4</v>
      </c>
      <c r="C45" s="253" t="e">
        <f>'1 Krõll'!#REF!+#REF!+#REF!+#REF!+#REF!+#REF!</f>
        <v>#REF!</v>
      </c>
      <c r="D45" s="253" t="e">
        <f>'1 Krõll'!#REF!+#REF!+#REF!+#REF!+#REF!+#REF!</f>
        <v>#REF!</v>
      </c>
      <c r="E45" s="253" t="e">
        <f>'1 Krõll'!#REF!+#REF!+#REF!+#REF!+#REF!+#REF!</f>
        <v>#REF!</v>
      </c>
      <c r="F45" s="253" t="e">
        <f>'1 Krõll'!#REF!+#REF!+#REF!+#REF!+#REF!+#REF!</f>
        <v>#REF!</v>
      </c>
      <c r="G45" s="51"/>
    </row>
    <row r="46" spans="1:7" x14ac:dyDescent="0.2">
      <c r="A46" s="16" t="s">
        <v>5</v>
      </c>
      <c r="B46" s="17" t="s">
        <v>6</v>
      </c>
      <c r="C46" s="253" t="e">
        <f>'1 Krõll'!#REF!+#REF!+#REF!+#REF!+#REF!+#REF!</f>
        <v>#REF!</v>
      </c>
      <c r="D46" s="253" t="e">
        <f>'1 Krõll'!#REF!+#REF!+#REF!+#REF!+#REF!+#REF!</f>
        <v>#REF!</v>
      </c>
      <c r="E46" s="253" t="e">
        <f>'1 Krõll'!#REF!+#REF!+#REF!+#REF!+#REF!+#REF!</f>
        <v>#REF!</v>
      </c>
      <c r="F46" s="253" t="e">
        <f>'1 Krõll'!#REF!+#REF!+#REF!+#REF!+#REF!+#REF!</f>
        <v>#REF!</v>
      </c>
      <c r="G46" s="51"/>
    </row>
    <row r="47" spans="1:7" x14ac:dyDescent="0.2">
      <c r="A47" s="16" t="s">
        <v>7</v>
      </c>
      <c r="B47" s="17" t="s">
        <v>8</v>
      </c>
      <c r="C47" s="253" t="e">
        <f>'1 Krõll'!#REF!+#REF!+#REF!+#REF!+#REF!+#REF!</f>
        <v>#REF!</v>
      </c>
      <c r="D47" s="253" t="e">
        <f>'1 Krõll'!#REF!+#REF!+#REF!+#REF!+#REF!+#REF!</f>
        <v>#REF!</v>
      </c>
      <c r="E47" s="253" t="e">
        <f>'1 Krõll'!#REF!+#REF!+#REF!+#REF!+#REF!+#REF!</f>
        <v>#REF!</v>
      </c>
      <c r="F47" s="253" t="e">
        <f>'1 Krõll'!#REF!+#REF!+#REF!+#REF!+#REF!+#REF!</f>
        <v>#REF!</v>
      </c>
      <c r="G47" s="51"/>
    </row>
    <row r="48" spans="1:7" x14ac:dyDescent="0.2">
      <c r="A48" s="16" t="s">
        <v>9</v>
      </c>
      <c r="B48" s="17" t="s">
        <v>10</v>
      </c>
      <c r="C48" s="253" t="e">
        <f>'1 Krõll'!#REF!+#REF!+#REF!+#REF!+#REF!+#REF!</f>
        <v>#REF!</v>
      </c>
      <c r="D48" s="253" t="e">
        <f>'1 Krõll'!#REF!+#REF!+#REF!+#REF!+#REF!+#REF!</f>
        <v>#REF!</v>
      </c>
      <c r="E48" s="253" t="e">
        <f>'1 Krõll'!#REF!+#REF!+#REF!+#REF!+#REF!+#REF!</f>
        <v>#REF!</v>
      </c>
      <c r="F48" s="253" t="e">
        <f>'1 Krõll'!#REF!+#REF!+#REF!+#REF!+#REF!+#REF!</f>
        <v>#REF!</v>
      </c>
      <c r="G48" s="51"/>
    </row>
    <row r="49" spans="1:7" x14ac:dyDescent="0.2">
      <c r="A49" s="16" t="s">
        <v>11</v>
      </c>
      <c r="B49" s="17" t="s">
        <v>12</v>
      </c>
      <c r="C49" s="253" t="e">
        <f>'1 Krõll'!#REF!+#REF!+#REF!+#REF!+#REF!+#REF!</f>
        <v>#REF!</v>
      </c>
      <c r="D49" s="253" t="e">
        <f>'1 Krõll'!#REF!+#REF!+#REF!+#REF!+#REF!+#REF!</f>
        <v>#REF!</v>
      </c>
      <c r="E49" s="253" t="e">
        <f>'1 Krõll'!#REF!+#REF!+#REF!+#REF!+#REF!+#REF!</f>
        <v>#REF!</v>
      </c>
      <c r="F49" s="253" t="e">
        <f>'1 Krõll'!#REF!+#REF!+#REF!+#REF!+#REF!+#REF!</f>
        <v>#REF!</v>
      </c>
      <c r="G49" s="51"/>
    </row>
    <row r="50" spans="1:7" x14ac:dyDescent="0.2">
      <c r="A50" s="16" t="s">
        <v>13</v>
      </c>
      <c r="B50" s="17" t="s">
        <v>14</v>
      </c>
      <c r="C50" s="253" t="e">
        <f>'1 Krõll'!#REF!+#REF!+#REF!+#REF!+#REF!+#REF!</f>
        <v>#REF!</v>
      </c>
      <c r="D50" s="253" t="e">
        <f>'1 Krõll'!#REF!+#REF!+#REF!+#REF!+#REF!+#REF!</f>
        <v>#REF!</v>
      </c>
      <c r="E50" s="253" t="e">
        <f>'1 Krõll'!#REF!+#REF!+#REF!+#REF!+#REF!+#REF!</f>
        <v>#REF!</v>
      </c>
      <c r="F50" s="253" t="e">
        <f>'1 Krõll'!#REF!+#REF!+#REF!+#REF!+#REF!+#REF!</f>
        <v>#REF!</v>
      </c>
      <c r="G50" s="51"/>
    </row>
    <row r="51" spans="1:7" x14ac:dyDescent="0.2">
      <c r="A51" s="16" t="s">
        <v>15</v>
      </c>
      <c r="B51" s="17" t="s">
        <v>16</v>
      </c>
      <c r="C51" s="253" t="e">
        <f>'1 Krõll'!#REF!+#REF!+#REF!+#REF!+#REF!+#REF!</f>
        <v>#REF!</v>
      </c>
      <c r="D51" s="253" t="e">
        <f>'1 Krõll'!#REF!+#REF!+#REF!+#REF!+#REF!+#REF!</f>
        <v>#REF!</v>
      </c>
      <c r="E51" s="253" t="e">
        <f>'1 Krõll'!#REF!+#REF!+#REF!+#REF!+#REF!+#REF!</f>
        <v>#REF!</v>
      </c>
      <c r="F51" s="253" t="e">
        <f>'1 Krõll'!#REF!+#REF!+#REF!+#REF!+#REF!+#REF!</f>
        <v>#REF!</v>
      </c>
      <c r="G51" s="51"/>
    </row>
    <row r="52" spans="1:7" x14ac:dyDescent="0.2">
      <c r="A52" s="11" t="s">
        <v>17</v>
      </c>
      <c r="B52" s="12" t="s">
        <v>18</v>
      </c>
      <c r="C52" s="102" t="e">
        <f>'1 Krõll'!#REF!+#REF!+#REF!+#REF!+#REF!+#REF!</f>
        <v>#REF!</v>
      </c>
      <c r="D52" s="102" t="e">
        <f>'1 Krõll'!#REF!+#REF!+#REF!+#REF!+#REF!+#REF!</f>
        <v>#REF!</v>
      </c>
      <c r="E52" s="102" t="e">
        <f>'1 Krõll'!#REF!+#REF!+#REF!+#REF!+#REF!+#REF!</f>
        <v>#REF!</v>
      </c>
      <c r="F52" s="102" t="e">
        <f>'1 Krõll'!#REF!+#REF!+#REF!+#REF!+#REF!+#REF!</f>
        <v>#REF!</v>
      </c>
      <c r="G52" s="20"/>
    </row>
    <row r="53" spans="1:7" x14ac:dyDescent="0.2">
      <c r="A53" s="16" t="s">
        <v>19</v>
      </c>
      <c r="B53" s="17" t="s">
        <v>6</v>
      </c>
      <c r="C53" s="253" t="e">
        <f>'1 Krõll'!#REF!+#REF!+#REF!+#REF!+#REF!+#REF!</f>
        <v>#REF!</v>
      </c>
      <c r="D53" s="253" t="e">
        <f>'1 Krõll'!#REF!+#REF!+#REF!+#REF!+#REF!+#REF!</f>
        <v>#REF!</v>
      </c>
      <c r="E53" s="253" t="e">
        <f>'1 Krõll'!#REF!+#REF!+#REF!+#REF!+#REF!+#REF!</f>
        <v>#REF!</v>
      </c>
      <c r="F53" s="253" t="e">
        <f>'1 Krõll'!#REF!+#REF!+#REF!+#REF!+#REF!+#REF!</f>
        <v>#REF!</v>
      </c>
      <c r="G53" s="51"/>
    </row>
    <row r="54" spans="1:7" x14ac:dyDescent="0.2">
      <c r="A54" s="16" t="s">
        <v>20</v>
      </c>
      <c r="B54" s="17" t="s">
        <v>8</v>
      </c>
      <c r="C54" s="253" t="e">
        <f>'1 Krõll'!#REF!+#REF!+#REF!+#REF!+#REF!+#REF!</f>
        <v>#REF!</v>
      </c>
      <c r="D54" s="253" t="e">
        <f>'1 Krõll'!#REF!+#REF!+#REF!+#REF!+#REF!+#REF!</f>
        <v>#REF!</v>
      </c>
      <c r="E54" s="253" t="e">
        <f>'1 Krõll'!#REF!+#REF!+#REF!+#REF!+#REF!+#REF!</f>
        <v>#REF!</v>
      </c>
      <c r="F54" s="253" t="e">
        <f>'1 Krõll'!#REF!+#REF!+#REF!+#REF!+#REF!+#REF!</f>
        <v>#REF!</v>
      </c>
      <c r="G54" s="51"/>
    </row>
    <row r="55" spans="1:7" x14ac:dyDescent="0.2">
      <c r="A55" s="16" t="s">
        <v>21</v>
      </c>
      <c r="B55" s="17" t="s">
        <v>10</v>
      </c>
      <c r="C55" s="253" t="e">
        <f>'1 Krõll'!#REF!+#REF!+#REF!+#REF!+#REF!+#REF!</f>
        <v>#REF!</v>
      </c>
      <c r="D55" s="253" t="e">
        <f>'1 Krõll'!#REF!+#REF!+#REF!+#REF!+#REF!+#REF!</f>
        <v>#REF!</v>
      </c>
      <c r="E55" s="253" t="e">
        <f>'1 Krõll'!#REF!+#REF!+#REF!+#REF!+#REF!+#REF!</f>
        <v>#REF!</v>
      </c>
      <c r="F55" s="253" t="e">
        <f>'1 Krõll'!#REF!+#REF!+#REF!+#REF!+#REF!+#REF!</f>
        <v>#REF!</v>
      </c>
      <c r="G55" s="51"/>
    </row>
    <row r="56" spans="1:7" x14ac:dyDescent="0.2">
      <c r="A56" s="16" t="s">
        <v>22</v>
      </c>
      <c r="B56" s="17" t="s">
        <v>16</v>
      </c>
      <c r="C56" s="253" t="e">
        <f>'1 Krõll'!#REF!+#REF!+#REF!+#REF!+#REF!+#REF!</f>
        <v>#REF!</v>
      </c>
      <c r="D56" s="253" t="e">
        <f>'1 Krõll'!#REF!+#REF!+#REF!+#REF!+#REF!+#REF!</f>
        <v>#REF!</v>
      </c>
      <c r="E56" s="253" t="e">
        <f>'1 Krõll'!#REF!+#REF!+#REF!+#REF!+#REF!+#REF!</f>
        <v>#REF!</v>
      </c>
      <c r="F56" s="253" t="e">
        <f>'1 Krõll'!#REF!+#REF!+#REF!+#REF!+#REF!+#REF!</f>
        <v>#REF!</v>
      </c>
      <c r="G56" s="51"/>
    </row>
    <row r="57" spans="1:7" x14ac:dyDescent="0.2">
      <c r="A57" s="11" t="s">
        <v>23</v>
      </c>
      <c r="B57" s="12" t="s">
        <v>24</v>
      </c>
      <c r="C57" s="102" t="e">
        <f>'1 Krõll'!#REF!+#REF!+#REF!+#REF!+#REF!+#REF!</f>
        <v>#REF!</v>
      </c>
      <c r="D57" s="102" t="e">
        <f>'1 Krõll'!#REF!+#REF!+#REF!+#REF!+#REF!+#REF!</f>
        <v>#REF!</v>
      </c>
      <c r="E57" s="102" t="e">
        <f>'1 Krõll'!#REF!+#REF!+#REF!+#REF!+#REF!+#REF!</f>
        <v>#REF!</v>
      </c>
      <c r="F57" s="102" t="e">
        <f>'1 Krõll'!#REF!+#REF!+#REF!+#REF!+#REF!+#REF!</f>
        <v>#REF!</v>
      </c>
      <c r="G57" s="20"/>
    </row>
    <row r="58" spans="1:7" x14ac:dyDescent="0.2">
      <c r="A58" s="16" t="s">
        <v>25</v>
      </c>
      <c r="B58" s="17" t="s">
        <v>26</v>
      </c>
      <c r="C58" s="253" t="e">
        <f>'1 Krõll'!#REF!+#REF!+#REF!+#REF!+#REF!+#REF!</f>
        <v>#REF!</v>
      </c>
      <c r="D58" s="253" t="e">
        <f>'1 Krõll'!#REF!+#REF!+#REF!+#REF!+#REF!+#REF!</f>
        <v>#REF!</v>
      </c>
      <c r="E58" s="253" t="e">
        <f>'1 Krõll'!#REF!+#REF!+#REF!+#REF!+#REF!+#REF!</f>
        <v>#REF!</v>
      </c>
      <c r="F58" s="253" t="e">
        <f>'1 Krõll'!#REF!+#REF!+#REF!+#REF!+#REF!+#REF!</f>
        <v>#REF!</v>
      </c>
      <c r="G58" s="56"/>
    </row>
    <row r="59" spans="1:7" x14ac:dyDescent="0.2">
      <c r="A59" s="16" t="s">
        <v>27</v>
      </c>
      <c r="B59" s="17" t="s">
        <v>28</v>
      </c>
      <c r="C59" s="253" t="e">
        <f>'1 Krõll'!#REF!+#REF!+#REF!+#REF!+#REF!+#REF!</f>
        <v>#REF!</v>
      </c>
      <c r="D59" s="253" t="e">
        <f>'1 Krõll'!#REF!+#REF!+#REF!+#REF!+#REF!+#REF!</f>
        <v>#REF!</v>
      </c>
      <c r="E59" s="253" t="e">
        <f>'1 Krõll'!#REF!+#REF!+#REF!+#REF!+#REF!+#REF!</f>
        <v>#REF!</v>
      </c>
      <c r="F59" s="253" t="e">
        <f>'1 Krõll'!#REF!+#REF!+#REF!+#REF!+#REF!+#REF!</f>
        <v>#REF!</v>
      </c>
      <c r="G59" s="56"/>
    </row>
    <row r="60" spans="1:7" x14ac:dyDescent="0.2">
      <c r="A60" s="16" t="s">
        <v>29</v>
      </c>
      <c r="B60" s="17" t="s">
        <v>12</v>
      </c>
      <c r="C60" s="253" t="e">
        <f>'1 Krõll'!#REF!+#REF!+#REF!+#REF!+#REF!+#REF!</f>
        <v>#REF!</v>
      </c>
      <c r="D60" s="253" t="e">
        <f>'1 Krõll'!#REF!+#REF!+#REF!+#REF!+#REF!+#REF!</f>
        <v>#REF!</v>
      </c>
      <c r="E60" s="253" t="e">
        <f>'1 Krõll'!#REF!+#REF!+#REF!+#REF!+#REF!+#REF!</f>
        <v>#REF!</v>
      </c>
      <c r="F60" s="253" t="e">
        <f>'1 Krõll'!#REF!+#REF!+#REF!+#REF!+#REF!+#REF!</f>
        <v>#REF!</v>
      </c>
      <c r="G60" s="56"/>
    </row>
    <row r="61" spans="1:7" x14ac:dyDescent="0.2">
      <c r="A61" s="16" t="s">
        <v>30</v>
      </c>
      <c r="B61" s="17" t="s">
        <v>14</v>
      </c>
      <c r="C61" s="253" t="e">
        <f>'1 Krõll'!#REF!+#REF!+#REF!+#REF!+#REF!+#REF!</f>
        <v>#REF!</v>
      </c>
      <c r="D61" s="253" t="e">
        <f>'1 Krõll'!#REF!+#REF!+#REF!+#REF!+#REF!+#REF!</f>
        <v>#REF!</v>
      </c>
      <c r="E61" s="253" t="e">
        <f>'1 Krõll'!#REF!+#REF!+#REF!+#REF!+#REF!+#REF!</f>
        <v>#REF!</v>
      </c>
      <c r="F61" s="253" t="e">
        <f>'1 Krõll'!#REF!+#REF!+#REF!+#REF!+#REF!+#REF!</f>
        <v>#REF!</v>
      </c>
      <c r="G61" s="56"/>
    </row>
    <row r="62" spans="1:7" x14ac:dyDescent="0.2">
      <c r="A62" s="16" t="s">
        <v>31</v>
      </c>
      <c r="B62" s="17" t="s">
        <v>32</v>
      </c>
      <c r="C62" s="253" t="e">
        <f>'1 Krõll'!#REF!+#REF!+#REF!+#REF!+#REF!+#REF!</f>
        <v>#REF!</v>
      </c>
      <c r="D62" s="253" t="e">
        <f>'1 Krõll'!#REF!+#REF!+#REF!+#REF!+#REF!+#REF!</f>
        <v>#REF!</v>
      </c>
      <c r="E62" s="253" t="e">
        <f>'1 Krõll'!#REF!+#REF!+#REF!+#REF!+#REF!+#REF!</f>
        <v>#REF!</v>
      </c>
      <c r="F62" s="253" t="e">
        <f>'1 Krõll'!#REF!+#REF!+#REF!+#REF!+#REF!+#REF!</f>
        <v>#REF!</v>
      </c>
      <c r="G62" s="51"/>
    </row>
    <row r="63" spans="1:7" x14ac:dyDescent="0.2">
      <c r="A63" s="16" t="s">
        <v>33</v>
      </c>
      <c r="B63" s="17" t="s">
        <v>34</v>
      </c>
      <c r="C63" s="253" t="e">
        <f>'1 Krõll'!#REF!+#REF!+#REF!+#REF!+#REF!+#REF!</f>
        <v>#REF!</v>
      </c>
      <c r="D63" s="253" t="e">
        <f>'1 Krõll'!#REF!+#REF!+#REF!+#REF!+#REF!+#REF!</f>
        <v>#REF!</v>
      </c>
      <c r="E63" s="253" t="e">
        <f>'1 Krõll'!#REF!+#REF!+#REF!+#REF!+#REF!+#REF!</f>
        <v>#REF!</v>
      </c>
      <c r="F63" s="253" t="e">
        <f>'1 Krõll'!#REF!+#REF!+#REF!+#REF!+#REF!+#REF!</f>
        <v>#REF!</v>
      </c>
      <c r="G63" s="56"/>
    </row>
    <row r="64" spans="1:7" x14ac:dyDescent="0.2">
      <c r="A64" s="11" t="s">
        <v>35</v>
      </c>
      <c r="B64" s="12" t="s">
        <v>36</v>
      </c>
      <c r="C64" s="102" t="e">
        <f>'1 Krõll'!#REF!+#REF!+#REF!+#REF!+#REF!+#REF!</f>
        <v>#REF!</v>
      </c>
      <c r="D64" s="102" t="e">
        <f>'1 Krõll'!#REF!+#REF!+#REF!+#REF!+#REF!+#REF!</f>
        <v>#REF!</v>
      </c>
      <c r="E64" s="102" t="e">
        <f>'1 Krõll'!#REF!+#REF!+#REF!+#REF!+#REF!+#REF!</f>
        <v>#REF!</v>
      </c>
      <c r="F64" s="102" t="e">
        <f>'1 Krõll'!#REF!+#REF!+#REF!+#REF!+#REF!+#REF!</f>
        <v>#REF!</v>
      </c>
      <c r="G64" s="20"/>
    </row>
    <row r="65" spans="1:7" x14ac:dyDescent="0.2">
      <c r="A65" s="16" t="s">
        <v>37</v>
      </c>
      <c r="B65" s="17" t="s">
        <v>38</v>
      </c>
      <c r="C65" s="253" t="e">
        <f>'1 Krõll'!#REF!+#REF!+#REF!+#REF!+#REF!+#REF!</f>
        <v>#REF!</v>
      </c>
      <c r="D65" s="253" t="e">
        <f>'1 Krõll'!#REF!+#REF!+#REF!+#REF!+#REF!+#REF!</f>
        <v>#REF!</v>
      </c>
      <c r="E65" s="253" t="e">
        <f>'1 Krõll'!#REF!+#REF!+#REF!+#REF!+#REF!+#REF!</f>
        <v>#REF!</v>
      </c>
      <c r="F65" s="253" t="e">
        <f>'1 Krõll'!#REF!+#REF!+#REF!+#REF!+#REF!+#REF!</f>
        <v>#REF!</v>
      </c>
      <c r="G65" s="51"/>
    </row>
    <row r="66" spans="1:7" x14ac:dyDescent="0.2">
      <c r="A66" s="16" t="s">
        <v>39</v>
      </c>
      <c r="B66" s="17" t="s">
        <v>40</v>
      </c>
      <c r="C66" s="253" t="e">
        <f>'1 Krõll'!#REF!+#REF!+#REF!+#REF!+#REF!+#REF!</f>
        <v>#REF!</v>
      </c>
      <c r="D66" s="253" t="e">
        <f>'1 Krõll'!#REF!+#REF!+#REF!+#REF!+#REF!+#REF!</f>
        <v>#REF!</v>
      </c>
      <c r="E66" s="253" t="e">
        <f>'1 Krõll'!#REF!+#REF!+#REF!+#REF!+#REF!+#REF!</f>
        <v>#REF!</v>
      </c>
      <c r="F66" s="253" t="e">
        <f>'1 Krõll'!#REF!+#REF!+#REF!+#REF!+#REF!+#REF!</f>
        <v>#REF!</v>
      </c>
      <c r="G66" s="51"/>
    </row>
    <row r="67" spans="1:7" x14ac:dyDescent="0.2">
      <c r="A67" s="16" t="s">
        <v>41</v>
      </c>
      <c r="B67" s="17" t="s">
        <v>42</v>
      </c>
      <c r="C67" s="253" t="e">
        <f>'1 Krõll'!#REF!+#REF!+#REF!+#REF!+#REF!+#REF!</f>
        <v>#REF!</v>
      </c>
      <c r="D67" s="253" t="e">
        <f>'1 Krõll'!#REF!+#REF!+#REF!+#REF!+#REF!+#REF!</f>
        <v>#REF!</v>
      </c>
      <c r="E67" s="253" t="e">
        <f>'1 Krõll'!#REF!+#REF!+#REF!+#REF!+#REF!+#REF!</f>
        <v>#REF!</v>
      </c>
      <c r="F67" s="253" t="e">
        <f>'1 Krõll'!#REF!+#REF!+#REF!+#REF!+#REF!+#REF!</f>
        <v>#REF!</v>
      </c>
      <c r="G67" s="51"/>
    </row>
    <row r="68" spans="1:7" x14ac:dyDescent="0.2">
      <c r="A68" s="16" t="s">
        <v>43</v>
      </c>
      <c r="B68" s="17" t="s">
        <v>44</v>
      </c>
      <c r="C68" s="253" t="e">
        <f>'1 Krõll'!#REF!+#REF!+#REF!+#REF!+#REF!+#REF!</f>
        <v>#REF!</v>
      </c>
      <c r="D68" s="253" t="e">
        <f>'1 Krõll'!#REF!+#REF!+#REF!+#REF!+#REF!+#REF!</f>
        <v>#REF!</v>
      </c>
      <c r="E68" s="253" t="e">
        <f>'1 Krõll'!#REF!+#REF!+#REF!+#REF!+#REF!+#REF!</f>
        <v>#REF!</v>
      </c>
      <c r="F68" s="253" t="e">
        <f>'1 Krõll'!#REF!+#REF!+#REF!+#REF!+#REF!+#REF!</f>
        <v>#REF!</v>
      </c>
      <c r="G68" s="51"/>
    </row>
    <row r="69" spans="1:7" x14ac:dyDescent="0.2">
      <c r="A69" s="16" t="s">
        <v>45</v>
      </c>
      <c r="B69" s="17" t="s">
        <v>46</v>
      </c>
      <c r="C69" s="253" t="e">
        <f>'1 Krõll'!#REF!+#REF!+#REF!+#REF!+#REF!+#REF!</f>
        <v>#REF!</v>
      </c>
      <c r="D69" s="253" t="e">
        <f>'1 Krõll'!#REF!+#REF!+#REF!+#REF!+#REF!+#REF!</f>
        <v>#REF!</v>
      </c>
      <c r="E69" s="253" t="e">
        <f>'1 Krõll'!#REF!+#REF!+#REF!+#REF!+#REF!+#REF!</f>
        <v>#REF!</v>
      </c>
      <c r="F69" s="253" t="e">
        <f>'1 Krõll'!#REF!+#REF!+#REF!+#REF!+#REF!+#REF!</f>
        <v>#REF!</v>
      </c>
      <c r="G69" s="51"/>
    </row>
    <row r="70" spans="1:7" x14ac:dyDescent="0.2">
      <c r="A70" s="16" t="s">
        <v>47</v>
      </c>
      <c r="B70" s="17" t="s">
        <v>48</v>
      </c>
      <c r="C70" s="253" t="e">
        <f>'1 Krõll'!#REF!+#REF!+#REF!+#REF!+#REF!+#REF!</f>
        <v>#REF!</v>
      </c>
      <c r="D70" s="253" t="e">
        <f>'1 Krõll'!#REF!+#REF!+#REF!+#REF!+#REF!+#REF!</f>
        <v>#REF!</v>
      </c>
      <c r="E70" s="253" t="e">
        <f>'1 Krõll'!#REF!+#REF!+#REF!+#REF!+#REF!+#REF!</f>
        <v>#REF!</v>
      </c>
      <c r="F70" s="253" t="e">
        <f>'1 Krõll'!#REF!+#REF!+#REF!+#REF!+#REF!+#REF!</f>
        <v>#REF!</v>
      </c>
      <c r="G70" s="51"/>
    </row>
    <row r="71" spans="1:7" x14ac:dyDescent="0.2">
      <c r="A71" s="11" t="s">
        <v>49</v>
      </c>
      <c r="B71" s="13" t="s">
        <v>50</v>
      </c>
      <c r="C71" s="102" t="e">
        <f>'1 Krõll'!#REF!+#REF!+#REF!+#REF!+#REF!+#REF!</f>
        <v>#REF!</v>
      </c>
      <c r="D71" s="102" t="e">
        <f>'1 Krõll'!#REF!+#REF!+#REF!+#REF!+#REF!+#REF!</f>
        <v>#REF!</v>
      </c>
      <c r="E71" s="102" t="e">
        <f>'1 Krõll'!#REF!+#REF!+#REF!+#REF!+#REF!+#REF!</f>
        <v>#REF!</v>
      </c>
      <c r="F71" s="102" t="e">
        <f>'1 Krõll'!#REF!+#REF!+#REF!+#REF!+#REF!+#REF!</f>
        <v>#REF!</v>
      </c>
      <c r="G71" s="20"/>
    </row>
    <row r="72" spans="1:7" x14ac:dyDescent="0.2">
      <c r="A72" s="16" t="s">
        <v>51</v>
      </c>
      <c r="B72" s="17" t="s">
        <v>52</v>
      </c>
      <c r="C72" s="253" t="e">
        <f>'1 Krõll'!#REF!+#REF!+#REF!+#REF!+#REF!+#REF!</f>
        <v>#REF!</v>
      </c>
      <c r="D72" s="253" t="e">
        <f>'1 Krõll'!#REF!+#REF!+#REF!+#REF!+#REF!+#REF!</f>
        <v>#REF!</v>
      </c>
      <c r="E72" s="253" t="e">
        <f>'1 Krõll'!#REF!+#REF!+#REF!+#REF!+#REF!+#REF!</f>
        <v>#REF!</v>
      </c>
      <c r="F72" s="253" t="e">
        <f>'1 Krõll'!#REF!+#REF!+#REF!+#REF!+#REF!+#REF!</f>
        <v>#REF!</v>
      </c>
      <c r="G72" s="51"/>
    </row>
    <row r="73" spans="1:7" x14ac:dyDescent="0.2">
      <c r="A73" s="16" t="s">
        <v>53</v>
      </c>
      <c r="B73" s="17" t="s">
        <v>54</v>
      </c>
      <c r="C73" s="253" t="e">
        <f>'1 Krõll'!#REF!+#REF!+#REF!+#REF!+#REF!+#REF!</f>
        <v>#REF!</v>
      </c>
      <c r="D73" s="253" t="e">
        <f>'1 Krõll'!#REF!+#REF!+#REF!+#REF!+#REF!+#REF!</f>
        <v>#REF!</v>
      </c>
      <c r="E73" s="253" t="e">
        <f>'1 Krõll'!#REF!+#REF!+#REF!+#REF!+#REF!+#REF!</f>
        <v>#REF!</v>
      </c>
      <c r="F73" s="253" t="e">
        <f>'1 Krõll'!#REF!+#REF!+#REF!+#REF!+#REF!+#REF!</f>
        <v>#REF!</v>
      </c>
      <c r="G73" s="51"/>
    </row>
    <row r="74" spans="1:7" x14ac:dyDescent="0.2">
      <c r="A74" s="16" t="s">
        <v>70</v>
      </c>
      <c r="B74" s="17" t="s">
        <v>71</v>
      </c>
      <c r="C74" s="253" t="e">
        <f>'1 Krõll'!#REF!+#REF!+#REF!+#REF!+#REF!+#REF!</f>
        <v>#REF!</v>
      </c>
      <c r="D74" s="253" t="e">
        <f>'1 Krõll'!#REF!+#REF!+#REF!+#REF!+#REF!+#REF!</f>
        <v>#REF!</v>
      </c>
      <c r="E74" s="253" t="e">
        <f>'1 Krõll'!#REF!+#REF!+#REF!+#REF!+#REF!+#REF!</f>
        <v>#REF!</v>
      </c>
      <c r="F74" s="253" t="e">
        <f>'1 Krõll'!#REF!+#REF!+#REF!+#REF!+#REF!+#REF!</f>
        <v>#REF!</v>
      </c>
      <c r="G74" s="51"/>
    </row>
    <row r="75" spans="1:7" x14ac:dyDescent="0.2">
      <c r="A75" s="16" t="s">
        <v>72</v>
      </c>
      <c r="B75" s="17" t="s">
        <v>73</v>
      </c>
      <c r="C75" s="253" t="e">
        <f>'1 Krõll'!#REF!+#REF!+#REF!+#REF!+#REF!+#REF!</f>
        <v>#REF!</v>
      </c>
      <c r="D75" s="253" t="e">
        <f>'1 Krõll'!#REF!+#REF!+#REF!+#REF!+#REF!+#REF!</f>
        <v>#REF!</v>
      </c>
      <c r="E75" s="253" t="e">
        <f>'1 Krõll'!#REF!+#REF!+#REF!+#REF!+#REF!+#REF!</f>
        <v>#REF!</v>
      </c>
      <c r="F75" s="253" t="e">
        <f>'1 Krõll'!#REF!+#REF!+#REF!+#REF!+#REF!+#REF!</f>
        <v>#REF!</v>
      </c>
      <c r="G75" s="51"/>
    </row>
    <row r="76" spans="1:7" x14ac:dyDescent="0.2">
      <c r="A76" s="16" t="s">
        <v>74</v>
      </c>
      <c r="B76" s="17" t="s">
        <v>75</v>
      </c>
      <c r="C76" s="253" t="e">
        <f>'1 Krõll'!#REF!+#REF!+#REF!+#REF!+#REF!+#REF!</f>
        <v>#REF!</v>
      </c>
      <c r="D76" s="253" t="e">
        <f>'1 Krõll'!#REF!+#REF!+#REF!+#REF!+#REF!+#REF!</f>
        <v>#REF!</v>
      </c>
      <c r="E76" s="253" t="e">
        <f>'1 Krõll'!#REF!+#REF!+#REF!+#REF!+#REF!+#REF!</f>
        <v>#REF!</v>
      </c>
      <c r="F76" s="253" t="e">
        <f>'1 Krõll'!#REF!+#REF!+#REF!+#REF!+#REF!+#REF!</f>
        <v>#REF!</v>
      </c>
      <c r="G76" s="51"/>
    </row>
    <row r="77" spans="1:7" x14ac:dyDescent="0.2">
      <c r="A77" s="16" t="s">
        <v>76</v>
      </c>
      <c r="B77" s="17" t="s">
        <v>77</v>
      </c>
      <c r="C77" s="253" t="e">
        <f>'1 Krõll'!#REF!+#REF!+#REF!+#REF!+#REF!+#REF!</f>
        <v>#REF!</v>
      </c>
      <c r="D77" s="253" t="e">
        <f>'1 Krõll'!#REF!+#REF!+#REF!+#REF!+#REF!+#REF!</f>
        <v>#REF!</v>
      </c>
      <c r="E77" s="253" t="e">
        <f>'1 Krõll'!#REF!+#REF!+#REF!+#REF!+#REF!+#REF!</f>
        <v>#REF!</v>
      </c>
      <c r="F77" s="253" t="e">
        <f>'1 Krõll'!#REF!+#REF!+#REF!+#REF!+#REF!+#REF!</f>
        <v>#REF!</v>
      </c>
      <c r="G77" s="51"/>
    </row>
    <row r="78" spans="1:7" x14ac:dyDescent="0.2">
      <c r="A78" s="11" t="s">
        <v>78</v>
      </c>
      <c r="B78" s="24" t="s">
        <v>79</v>
      </c>
      <c r="C78" s="102" t="e">
        <f>'1 Krõll'!#REF!+#REF!+#REF!+#REF!+#REF!+#REF!</f>
        <v>#REF!</v>
      </c>
      <c r="D78" s="102" t="e">
        <f>'1 Krõll'!#REF!+#REF!+#REF!+#REF!+#REF!+#REF!</f>
        <v>#REF!</v>
      </c>
      <c r="E78" s="102" t="e">
        <f>'1 Krõll'!#REF!+#REF!+#REF!+#REF!+#REF!+#REF!</f>
        <v>#REF!</v>
      </c>
      <c r="F78" s="102" t="e">
        <f>'1 Krõll'!#REF!+#REF!+#REF!+#REF!+#REF!+#REF!</f>
        <v>#REF!</v>
      </c>
      <c r="G78" s="58"/>
    </row>
    <row r="79" spans="1:7" x14ac:dyDescent="0.2">
      <c r="A79" s="11" t="s">
        <v>80</v>
      </c>
      <c r="B79" s="12" t="s">
        <v>81</v>
      </c>
      <c r="C79" s="102" t="e">
        <f>'1 Krõll'!#REF!+#REF!+#REF!+#REF!+#REF!+#REF!</f>
        <v>#REF!</v>
      </c>
      <c r="D79" s="102" t="e">
        <f>'1 Krõll'!#REF!+#REF!+#REF!+#REF!+#REF!+#REF!</f>
        <v>#REF!</v>
      </c>
      <c r="E79" s="102" t="e">
        <f>'1 Krõll'!#REF!+#REF!+#REF!+#REF!+#REF!+#REF!</f>
        <v>#REF!</v>
      </c>
      <c r="F79" s="102" t="e">
        <f>'1 Krõll'!#REF!+#REF!+#REF!+#REF!+#REF!+#REF!</f>
        <v>#REF!</v>
      </c>
      <c r="G79" s="47"/>
    </row>
    <row r="80" spans="1:7" x14ac:dyDescent="0.2">
      <c r="A80" s="11" t="s">
        <v>82</v>
      </c>
      <c r="B80" s="12" t="s">
        <v>83</v>
      </c>
      <c r="C80" s="102" t="e">
        <f>'1 Krõll'!#REF!+#REF!+#REF!+#REF!+#REF!+#REF!</f>
        <v>#REF!</v>
      </c>
      <c r="D80" s="102" t="e">
        <f>'1 Krõll'!#REF!+#REF!+#REF!+#REF!+#REF!+#REF!</f>
        <v>#REF!</v>
      </c>
      <c r="E80" s="102" t="e">
        <f>'1 Krõll'!#REF!+#REF!+#REF!+#REF!+#REF!+#REF!</f>
        <v>#REF!</v>
      </c>
      <c r="F80" s="102" t="e">
        <f>'1 Krõll'!#REF!+#REF!+#REF!+#REF!+#REF!+#REF!</f>
        <v>#REF!</v>
      </c>
      <c r="G80" s="20"/>
    </row>
    <row r="81" spans="1:7" x14ac:dyDescent="0.2">
      <c r="A81" s="16" t="s">
        <v>84</v>
      </c>
      <c r="B81" s="17" t="s">
        <v>85</v>
      </c>
      <c r="C81" s="253" t="e">
        <f>'1 Krõll'!#REF!+#REF!+#REF!+#REF!+#REF!+#REF!</f>
        <v>#REF!</v>
      </c>
      <c r="D81" s="253" t="e">
        <f>'1 Krõll'!#REF!+#REF!+#REF!+#REF!+#REF!+#REF!</f>
        <v>#REF!</v>
      </c>
      <c r="E81" s="253" t="e">
        <f>'1 Krõll'!#REF!+#REF!+#REF!+#REF!+#REF!+#REF!</f>
        <v>#REF!</v>
      </c>
      <c r="F81" s="253" t="e">
        <f>'1 Krõll'!#REF!+#REF!+#REF!+#REF!+#REF!+#REF!</f>
        <v>#REF!</v>
      </c>
      <c r="G81" s="51"/>
    </row>
    <row r="82" spans="1:7" x14ac:dyDescent="0.2">
      <c r="A82" s="16" t="s">
        <v>86</v>
      </c>
      <c r="B82" s="17" t="s">
        <v>87</v>
      </c>
      <c r="C82" s="253" t="e">
        <f>'1 Krõll'!#REF!+#REF!+#REF!+#REF!+#REF!+#REF!</f>
        <v>#REF!</v>
      </c>
      <c r="D82" s="253" t="e">
        <f>'1 Krõll'!#REF!+#REF!+#REF!+#REF!+#REF!+#REF!</f>
        <v>#REF!</v>
      </c>
      <c r="E82" s="253" t="e">
        <f>'1 Krõll'!#REF!+#REF!+#REF!+#REF!+#REF!+#REF!</f>
        <v>#REF!</v>
      </c>
      <c r="F82" s="253" t="e">
        <f>'1 Krõll'!#REF!+#REF!+#REF!+#REF!+#REF!+#REF!</f>
        <v>#REF!</v>
      </c>
      <c r="G82" s="51"/>
    </row>
    <row r="83" spans="1:7" x14ac:dyDescent="0.2">
      <c r="A83" s="16" t="s">
        <v>88</v>
      </c>
      <c r="B83" s="17" t="s">
        <v>89</v>
      </c>
      <c r="C83" s="253" t="e">
        <f>'1 Krõll'!#REF!+#REF!+#REF!+#REF!+#REF!+#REF!</f>
        <v>#REF!</v>
      </c>
      <c r="D83" s="253" t="e">
        <f>'1 Krõll'!#REF!+#REF!+#REF!+#REF!+#REF!+#REF!</f>
        <v>#REF!</v>
      </c>
      <c r="E83" s="253" t="e">
        <f>'1 Krõll'!#REF!+#REF!+#REF!+#REF!+#REF!+#REF!</f>
        <v>#REF!</v>
      </c>
      <c r="F83" s="253" t="e">
        <f>'1 Krõll'!#REF!+#REF!+#REF!+#REF!+#REF!+#REF!</f>
        <v>#REF!</v>
      </c>
      <c r="G83" s="51"/>
    </row>
    <row r="84" spans="1:7" x14ac:dyDescent="0.2">
      <c r="A84" s="11" t="s">
        <v>90</v>
      </c>
      <c r="B84" s="12" t="s">
        <v>91</v>
      </c>
      <c r="C84" s="102" t="e">
        <f>'1 Krõll'!#REF!+#REF!+#REF!+#REF!+#REF!+#REF!</f>
        <v>#REF!</v>
      </c>
      <c r="D84" s="102" t="e">
        <f>'1 Krõll'!#REF!+#REF!+#REF!+#REF!+#REF!+#REF!</f>
        <v>#REF!</v>
      </c>
      <c r="E84" s="102" t="e">
        <f>'1 Krõll'!#REF!+#REF!+#REF!+#REF!+#REF!+#REF!</f>
        <v>#REF!</v>
      </c>
      <c r="F84" s="102" t="e">
        <f>'1 Krõll'!#REF!+#REF!+#REF!+#REF!+#REF!+#REF!</f>
        <v>#REF!</v>
      </c>
      <c r="G84" s="57"/>
    </row>
    <row r="85" spans="1:7" x14ac:dyDescent="0.2">
      <c r="A85" s="11" t="s">
        <v>92</v>
      </c>
      <c r="B85" s="12" t="s">
        <v>93</v>
      </c>
      <c r="C85" s="102" t="e">
        <f>'1 Krõll'!#REF!+#REF!+#REF!+#REF!+#REF!+#REF!</f>
        <v>#REF!</v>
      </c>
      <c r="D85" s="102" t="e">
        <f>'1 Krõll'!#REF!+#REF!+#REF!+#REF!+#REF!+#REF!</f>
        <v>#REF!</v>
      </c>
      <c r="E85" s="102" t="e">
        <f>'1 Krõll'!#REF!+#REF!+#REF!+#REF!+#REF!+#REF!</f>
        <v>#REF!</v>
      </c>
      <c r="F85" s="102" t="e">
        <f>'1 Krõll'!#REF!+#REF!+#REF!+#REF!+#REF!+#REF!</f>
        <v>#REF!</v>
      </c>
      <c r="G85" s="20"/>
    </row>
    <row r="86" spans="1:7" x14ac:dyDescent="0.2">
      <c r="A86" s="16" t="s">
        <v>94</v>
      </c>
      <c r="B86" s="17" t="s">
        <v>95</v>
      </c>
      <c r="C86" s="253" t="e">
        <f>'1 Krõll'!#REF!+#REF!+#REF!+#REF!+#REF!+#REF!</f>
        <v>#REF!</v>
      </c>
      <c r="D86" s="253" t="e">
        <f>'1 Krõll'!#REF!+#REF!+#REF!+#REF!+#REF!+#REF!</f>
        <v>#REF!</v>
      </c>
      <c r="E86" s="253" t="e">
        <f>'1 Krõll'!#REF!+#REF!+#REF!+#REF!+#REF!+#REF!</f>
        <v>#REF!</v>
      </c>
      <c r="F86" s="253" t="e">
        <f>'1 Krõll'!#REF!+#REF!+#REF!+#REF!+#REF!+#REF!</f>
        <v>#REF!</v>
      </c>
      <c r="G86" s="51"/>
    </row>
    <row r="87" spans="1:7" x14ac:dyDescent="0.2">
      <c r="A87" s="16" t="s">
        <v>96</v>
      </c>
      <c r="B87" s="17" t="s">
        <v>97</v>
      </c>
      <c r="C87" s="253" t="e">
        <f>'1 Krõll'!#REF!+#REF!+#REF!+#REF!+#REF!+#REF!</f>
        <v>#REF!</v>
      </c>
      <c r="D87" s="253" t="e">
        <f>'1 Krõll'!#REF!+#REF!+#REF!+#REF!+#REF!+#REF!</f>
        <v>#REF!</v>
      </c>
      <c r="E87" s="253" t="e">
        <f>'1 Krõll'!#REF!+#REF!+#REF!+#REF!+#REF!+#REF!</f>
        <v>#REF!</v>
      </c>
      <c r="F87" s="253" t="e">
        <f>'1 Krõll'!#REF!+#REF!+#REF!+#REF!+#REF!+#REF!</f>
        <v>#REF!</v>
      </c>
      <c r="G87" s="51"/>
    </row>
    <row r="88" spans="1:7" x14ac:dyDescent="0.2">
      <c r="A88" s="16" t="s">
        <v>98</v>
      </c>
      <c r="B88" s="17" t="s">
        <v>99</v>
      </c>
      <c r="C88" s="253" t="e">
        <f>'1 Krõll'!#REF!+#REF!+#REF!+#REF!+#REF!+#REF!</f>
        <v>#REF!</v>
      </c>
      <c r="D88" s="253" t="e">
        <f>'1 Krõll'!#REF!+#REF!+#REF!+#REF!+#REF!+#REF!</f>
        <v>#REF!</v>
      </c>
      <c r="E88" s="253" t="e">
        <f>'1 Krõll'!#REF!+#REF!+#REF!+#REF!+#REF!+#REF!</f>
        <v>#REF!</v>
      </c>
      <c r="F88" s="253" t="e">
        <f>'1 Krõll'!#REF!+#REF!+#REF!+#REF!+#REF!+#REF!</f>
        <v>#REF!</v>
      </c>
      <c r="G88" s="51"/>
    </row>
    <row r="89" spans="1:7" x14ac:dyDescent="0.2">
      <c r="A89" s="16" t="s">
        <v>100</v>
      </c>
      <c r="B89" s="17" t="s">
        <v>101</v>
      </c>
      <c r="C89" s="253" t="e">
        <f>'1 Krõll'!#REF!+#REF!+#REF!+#REF!+#REF!+#REF!</f>
        <v>#REF!</v>
      </c>
      <c r="D89" s="253" t="e">
        <f>'1 Krõll'!#REF!+#REF!+#REF!+#REF!+#REF!+#REF!</f>
        <v>#REF!</v>
      </c>
      <c r="E89" s="253" t="e">
        <f>'1 Krõll'!#REF!+#REF!+#REF!+#REF!+#REF!+#REF!</f>
        <v>#REF!</v>
      </c>
      <c r="F89" s="253" t="e">
        <f>'1 Krõll'!#REF!+#REF!+#REF!+#REF!+#REF!+#REF!</f>
        <v>#REF!</v>
      </c>
      <c r="G89" s="51"/>
    </row>
    <row r="90" spans="1:7" x14ac:dyDescent="0.2">
      <c r="A90" s="16" t="s">
        <v>102</v>
      </c>
      <c r="B90" s="17" t="s">
        <v>103</v>
      </c>
      <c r="C90" s="253" t="e">
        <f>'1 Krõll'!#REF!+#REF!+#REF!+#REF!+#REF!+#REF!</f>
        <v>#REF!</v>
      </c>
      <c r="D90" s="253" t="e">
        <f>'1 Krõll'!#REF!+#REF!+#REF!+#REF!+#REF!+#REF!</f>
        <v>#REF!</v>
      </c>
      <c r="E90" s="253" t="e">
        <f>'1 Krõll'!#REF!+#REF!+#REF!+#REF!+#REF!+#REF!</f>
        <v>#REF!</v>
      </c>
      <c r="F90" s="253" t="e">
        <f>'1 Krõll'!#REF!+#REF!+#REF!+#REF!+#REF!+#REF!</f>
        <v>#REF!</v>
      </c>
      <c r="G90" s="56"/>
    </row>
    <row r="91" spans="1:7" x14ac:dyDescent="0.2">
      <c r="A91" s="11" t="s">
        <v>104</v>
      </c>
      <c r="B91" s="12" t="s">
        <v>105</v>
      </c>
      <c r="C91" s="102" t="e">
        <f>'1 Krõll'!#REF!+#REF!+#REF!+#REF!+#REF!+#REF!</f>
        <v>#REF!</v>
      </c>
      <c r="D91" s="102" t="e">
        <f>'1 Krõll'!#REF!+#REF!+#REF!+#REF!+#REF!+#REF!</f>
        <v>#REF!</v>
      </c>
      <c r="E91" s="102" t="e">
        <f>'1 Krõll'!#REF!+#REF!+#REF!+#REF!+#REF!+#REF!</f>
        <v>#REF!</v>
      </c>
      <c r="F91" s="102" t="e">
        <f>'1 Krõll'!#REF!+#REF!+#REF!+#REF!+#REF!+#REF!</f>
        <v>#REF!</v>
      </c>
      <c r="G91" s="47"/>
    </row>
    <row r="92" spans="1:7" x14ac:dyDescent="0.2">
      <c r="A92" s="11" t="s">
        <v>106</v>
      </c>
      <c r="B92" s="12" t="s">
        <v>107</v>
      </c>
      <c r="C92" s="102" t="e">
        <f>'1 Krõll'!#REF!+#REF!+#REF!+#REF!+#REF!+#REF!</f>
        <v>#REF!</v>
      </c>
      <c r="D92" s="102" t="e">
        <f>'1 Krõll'!#REF!+#REF!+#REF!+#REF!+#REF!+#REF!</f>
        <v>#REF!</v>
      </c>
      <c r="E92" s="102" t="e">
        <f>'1 Krõll'!#REF!+#REF!+#REF!+#REF!+#REF!+#REF!</f>
        <v>#REF!</v>
      </c>
      <c r="F92" s="102" t="e">
        <f>'1 Krõll'!#REF!+#REF!+#REF!+#REF!+#REF!+#REF!</f>
        <v>#REF!</v>
      </c>
      <c r="G92" s="57"/>
    </row>
    <row r="93" spans="1:7" x14ac:dyDescent="0.2">
      <c r="A93" s="11" t="s">
        <v>108</v>
      </c>
      <c r="B93" s="12" t="s">
        <v>109</v>
      </c>
      <c r="C93" s="102" t="e">
        <f>'1 Krõll'!#REF!+#REF!+#REF!+#REF!+#REF!+#REF!</f>
        <v>#REF!</v>
      </c>
      <c r="D93" s="102" t="e">
        <f>'1 Krõll'!#REF!+#REF!+#REF!+#REF!+#REF!+#REF!</f>
        <v>#REF!</v>
      </c>
      <c r="E93" s="102" t="e">
        <f>'1 Krõll'!#REF!+#REF!+#REF!+#REF!+#REF!+#REF!</f>
        <v>#REF!</v>
      </c>
      <c r="F93" s="102" t="e">
        <f>'1 Krõll'!#REF!+#REF!+#REF!+#REF!+#REF!+#REF!</f>
        <v>#REF!</v>
      </c>
      <c r="G93" s="57"/>
    </row>
    <row r="94" spans="1:7" x14ac:dyDescent="0.2">
      <c r="A94" s="11" t="s">
        <v>110</v>
      </c>
      <c r="B94" s="12" t="s">
        <v>111</v>
      </c>
      <c r="C94" s="102" t="e">
        <f>'1 Krõll'!#REF!+#REF!+#REF!+#REF!+#REF!+#REF!</f>
        <v>#REF!</v>
      </c>
      <c r="D94" s="102" t="e">
        <f>'1 Krõll'!#REF!+#REF!+#REF!+#REF!+#REF!+#REF!</f>
        <v>#REF!</v>
      </c>
      <c r="E94" s="102" t="e">
        <f>'1 Krõll'!#REF!+#REF!+#REF!+#REF!+#REF!+#REF!</f>
        <v>#REF!</v>
      </c>
      <c r="F94" s="102" t="e">
        <f>'1 Krõll'!#REF!+#REF!+#REF!+#REF!+#REF!+#REF!</f>
        <v>#REF!</v>
      </c>
      <c r="G94" s="57"/>
    </row>
    <row r="95" spans="1:7" x14ac:dyDescent="0.2">
      <c r="A95" s="45" t="s">
        <v>188</v>
      </c>
      <c r="B95" s="44" t="s">
        <v>187</v>
      </c>
      <c r="C95" s="102" t="e">
        <f>'1 Krõll'!#REF!+#REF!+#REF!+#REF!+#REF!+#REF!</f>
        <v>#REF!</v>
      </c>
      <c r="D95" s="102" t="e">
        <f>'1 Krõll'!#REF!+#REF!+#REF!+#REF!+#REF!+#REF!</f>
        <v>#REF!</v>
      </c>
      <c r="E95" s="102" t="e">
        <f>'1 Krõll'!#REF!+#REF!+#REF!+#REF!+#REF!+#REF!</f>
        <v>#REF!</v>
      </c>
      <c r="F95" s="102" t="e">
        <f>'1 Krõll'!#REF!+#REF!+#REF!+#REF!+#REF!+#REF!</f>
        <v>#REF!</v>
      </c>
      <c r="G95" s="49"/>
    </row>
    <row r="96" spans="1:7" x14ac:dyDescent="0.2">
      <c r="A96" s="11" t="s">
        <v>112</v>
      </c>
      <c r="B96" s="12" t="s">
        <v>113</v>
      </c>
      <c r="C96" s="102" t="e">
        <f>'1 Krõll'!#REF!+#REF!+#REF!+#REF!+#REF!+#REF!</f>
        <v>#REF!</v>
      </c>
      <c r="D96" s="102" t="e">
        <f>'1 Krõll'!#REF!+#REF!+#REF!+#REF!+#REF!+#REF!</f>
        <v>#REF!</v>
      </c>
      <c r="E96" s="102" t="e">
        <f>'1 Krõll'!#REF!+#REF!+#REF!+#REF!+#REF!+#REF!</f>
        <v>#REF!</v>
      </c>
      <c r="F96" s="102" t="e">
        <f>'1 Krõll'!#REF!+#REF!+#REF!+#REF!+#REF!+#REF!</f>
        <v>#REF!</v>
      </c>
      <c r="G96" s="57"/>
    </row>
    <row r="97" spans="1:7" x14ac:dyDescent="0.2">
      <c r="A97" s="11" t="s">
        <v>114</v>
      </c>
      <c r="B97" s="12" t="s">
        <v>115</v>
      </c>
      <c r="C97" s="102" t="e">
        <f>'1 Krõll'!#REF!+#REF!+#REF!+#REF!+#REF!+#REF!</f>
        <v>#REF!</v>
      </c>
      <c r="D97" s="102" t="e">
        <f>'1 Krõll'!#REF!+#REF!+#REF!+#REF!+#REF!+#REF!</f>
        <v>#REF!</v>
      </c>
      <c r="E97" s="102" t="e">
        <f>'1 Krõll'!#REF!+#REF!+#REF!+#REF!+#REF!+#REF!</f>
        <v>#REF!</v>
      </c>
      <c r="F97" s="102" t="e">
        <f>'1 Krõll'!#REF!+#REF!+#REF!+#REF!+#REF!+#REF!</f>
        <v>#REF!</v>
      </c>
      <c r="G97" s="57"/>
    </row>
    <row r="98" spans="1:7" x14ac:dyDescent="0.2">
      <c r="A98" s="45" t="s">
        <v>180</v>
      </c>
      <c r="B98" s="46" t="s">
        <v>178</v>
      </c>
      <c r="C98" s="102" t="e">
        <f>'1 Krõll'!#REF!+#REF!+#REF!+#REF!+#REF!+#REF!</f>
        <v>#REF!</v>
      </c>
      <c r="D98" s="102" t="e">
        <f>'1 Krõll'!#REF!+#REF!+#REF!+#REF!+#REF!+#REF!</f>
        <v>#REF!</v>
      </c>
      <c r="E98" s="102" t="e">
        <f>'1 Krõll'!#REF!+#REF!+#REF!+#REF!+#REF!+#REF!</f>
        <v>#REF!</v>
      </c>
      <c r="F98" s="102" t="e">
        <f>'1 Krõll'!#REF!+#REF!+#REF!+#REF!+#REF!+#REF!</f>
        <v>#REF!</v>
      </c>
      <c r="G98" s="49"/>
    </row>
    <row r="99" spans="1:7" x14ac:dyDescent="0.2">
      <c r="A99" s="11" t="s">
        <v>116</v>
      </c>
      <c r="B99" s="12" t="s">
        <v>117</v>
      </c>
      <c r="C99" s="102" t="e">
        <f>'1 Krõll'!#REF!+#REF!+#REF!+#REF!+#REF!+#REF!</f>
        <v>#REF!</v>
      </c>
      <c r="D99" s="102" t="e">
        <f>'1 Krõll'!#REF!+#REF!+#REF!+#REF!+#REF!+#REF!</f>
        <v>#REF!</v>
      </c>
      <c r="E99" s="102" t="e">
        <f>'1 Krõll'!#REF!+#REF!+#REF!+#REF!+#REF!+#REF!</f>
        <v>#REF!</v>
      </c>
      <c r="F99" s="102" t="e">
        <f>'1 Krõll'!#REF!+#REF!+#REF!+#REF!+#REF!+#REF!</f>
        <v>#REF!</v>
      </c>
      <c r="G99" s="67"/>
    </row>
    <row r="100" spans="1:7" x14ac:dyDescent="0.2">
      <c r="A100" s="11" t="s">
        <v>118</v>
      </c>
      <c r="B100" s="13" t="s">
        <v>119</v>
      </c>
      <c r="C100" s="102" t="e">
        <f>'1 Krõll'!#REF!+#REF!+#REF!+#REF!+#REF!+#REF!</f>
        <v>#REF!</v>
      </c>
      <c r="D100" s="102" t="e">
        <f>'1 Krõll'!#REF!+#REF!+#REF!+#REF!+#REF!+#REF!</f>
        <v>#REF!</v>
      </c>
      <c r="E100" s="102" t="e">
        <f>'1 Krõll'!#REF!+#REF!+#REF!+#REF!+#REF!+#REF!</f>
        <v>#REF!</v>
      </c>
      <c r="F100" s="102" t="e">
        <f>'1 Krõll'!#REF!+#REF!+#REF!+#REF!+#REF!+#REF!</f>
        <v>#REF!</v>
      </c>
      <c r="G100" s="57"/>
    </row>
    <row r="101" spans="1:7" x14ac:dyDescent="0.2">
      <c r="A101" s="11" t="s">
        <v>120</v>
      </c>
      <c r="B101" s="13" t="s">
        <v>124</v>
      </c>
      <c r="C101" s="102" t="e">
        <f>'1 Krõll'!#REF!+#REF!+#REF!+#REF!+#REF!+#REF!</f>
        <v>#REF!</v>
      </c>
      <c r="D101" s="102" t="e">
        <f>'1 Krõll'!#REF!+#REF!+#REF!+#REF!+#REF!+#REF!</f>
        <v>#REF!</v>
      </c>
      <c r="E101" s="102" t="e">
        <f>'1 Krõll'!#REF!+#REF!+#REF!+#REF!+#REF!+#REF!</f>
        <v>#REF!</v>
      </c>
      <c r="F101" s="102" t="e">
        <f>'1 Krõll'!#REF!+#REF!+#REF!+#REF!+#REF!+#REF!</f>
        <v>#REF!</v>
      </c>
      <c r="G101" s="57"/>
    </row>
    <row r="102" spans="1:7" x14ac:dyDescent="0.2">
      <c r="A102" s="26"/>
      <c r="B102" s="44" t="s">
        <v>181</v>
      </c>
      <c r="C102" s="102" t="e">
        <f>'1 Krõll'!#REF!+#REF!+#REF!+#REF!+#REF!+#REF!</f>
        <v>#REF!</v>
      </c>
      <c r="D102" s="102" t="e">
        <f>'1 Krõll'!#REF!+#REF!+#REF!+#REF!+#REF!+#REF!</f>
        <v>#REF!</v>
      </c>
      <c r="E102" s="102" t="e">
        <f>'1 Krõll'!#REF!+#REF!+#REF!+#REF!+#REF!+#REF!</f>
        <v>#REF!</v>
      </c>
      <c r="F102" s="102" t="e">
        <f>'1 Krõll'!#REF!+#REF!+#REF!+#REF!+#REF!+#REF!</f>
        <v>#REF!</v>
      </c>
      <c r="G102" s="49"/>
    </row>
    <row r="103" spans="1:7" x14ac:dyDescent="0.2">
      <c r="A103" s="11" t="s">
        <v>125</v>
      </c>
      <c r="B103" s="12" t="s">
        <v>126</v>
      </c>
      <c r="C103" s="102" t="e">
        <f>'1 Krõll'!#REF!+#REF!+#REF!+#REF!+#REF!+#REF!</f>
        <v>#REF!</v>
      </c>
      <c r="D103" s="102" t="e">
        <f>'1 Krõll'!#REF!+#REF!+#REF!+#REF!+#REF!+#REF!</f>
        <v>#REF!</v>
      </c>
      <c r="E103" s="102" t="e">
        <f>'1 Krõll'!#REF!+#REF!+#REF!+#REF!+#REF!+#REF!</f>
        <v>#REF!</v>
      </c>
      <c r="F103" s="102" t="e">
        <f>'1 Krõll'!#REF!+#REF!+#REF!+#REF!+#REF!+#REF!</f>
        <v>#REF!</v>
      </c>
      <c r="G103" s="50"/>
    </row>
    <row r="104" spans="1:7" x14ac:dyDescent="0.2">
      <c r="A104" s="8"/>
      <c r="B104" s="8"/>
      <c r="C104" s="102" t="e">
        <f>'1 Krõll'!#REF!+#REF!+#REF!+#REF!+#REF!+#REF!</f>
        <v>#REF!</v>
      </c>
      <c r="D104" s="102" t="e">
        <f>'1 Krõll'!#REF!+#REF!+#REF!+#REF!+#REF!+#REF!</f>
        <v>#REF!</v>
      </c>
      <c r="E104" s="102" t="e">
        <f>'1 Krõll'!#REF!+#REF!+#REF!+#REF!+#REF!+#REF!</f>
        <v>#REF!</v>
      </c>
      <c r="F104" s="102" t="e">
        <f>'1 Krõll'!#REF!+#REF!+#REF!+#REF!+#REF!+#REF!</f>
        <v>#REF!</v>
      </c>
      <c r="G104" s="57"/>
    </row>
    <row r="105" spans="1:7" x14ac:dyDescent="0.2">
      <c r="A105" s="29"/>
      <c r="B105" s="30" t="s">
        <v>127</v>
      </c>
      <c r="C105" s="104" t="e">
        <f>'1 Krõll'!#REF!+#REF!+#REF!+#REF!+#REF!+#REF!</f>
        <v>#REF!</v>
      </c>
      <c r="D105" s="104" t="e">
        <f>'1 Krõll'!#REF!+#REF!+#REF!+#REF!+#REF!+#REF!</f>
        <v>#REF!</v>
      </c>
      <c r="E105" s="104" t="e">
        <f>'1 Krõll'!#REF!+#REF!+#REF!+#REF!+#REF!+#REF!</f>
        <v>#REF!</v>
      </c>
      <c r="F105" s="104" t="e">
        <f>'1 Krõll'!#REF!+#REF!+#REF!+#REF!+#REF!+#REF!</f>
        <v>#REF!</v>
      </c>
      <c r="G105" s="31"/>
    </row>
    <row r="106" spans="1:7" x14ac:dyDescent="0.2">
      <c r="A106" s="29"/>
      <c r="B106" s="30"/>
      <c r="C106" s="49"/>
      <c r="D106" s="49"/>
      <c r="E106" s="67" t="e">
        <f>+D105+F105</f>
        <v>#REF!</v>
      </c>
      <c r="F106" s="196" t="s">
        <v>254</v>
      </c>
      <c r="G106" s="190"/>
    </row>
    <row r="107" spans="1:7" x14ac:dyDescent="0.2">
      <c r="A107" s="29"/>
      <c r="B107" s="30"/>
      <c r="C107" s="49"/>
      <c r="D107" s="49"/>
      <c r="E107" s="67" t="e">
        <f>-E106+E105</f>
        <v>#REF!</v>
      </c>
      <c r="F107" s="67" t="s">
        <v>255</v>
      </c>
      <c r="G107" s="37"/>
    </row>
    <row r="108" spans="1:7" x14ac:dyDescent="0.2">
      <c r="A108" s="33"/>
      <c r="B108" s="12" t="s">
        <v>128</v>
      </c>
      <c r="C108" s="102" t="e">
        <f>'1 Krõll'!#REF!+#REF!+#REF!+#REF!+#REF!+#REF!</f>
        <v>#REF!</v>
      </c>
      <c r="D108" s="102" t="e">
        <f>'1 Krõll'!#REF!+#REF!+#REF!+#REF!+#REF!+#REF!</f>
        <v>#REF!</v>
      </c>
      <c r="E108" s="102" t="e">
        <f>'1 Krõll'!#REF!+#REF!+#REF!+#REF!+#REF!+#REF!</f>
        <v>#REF!</v>
      </c>
      <c r="F108" s="102" t="e">
        <f>'1 Krõll'!#REF!+#REF!+#REF!+#REF!+#REF!+#REF!</f>
        <v>#REF!</v>
      </c>
      <c r="G108" s="15"/>
    </row>
    <row r="109" spans="1:7" x14ac:dyDescent="0.2">
      <c r="A109" s="33" t="s">
        <v>155</v>
      </c>
      <c r="B109" s="27" t="s">
        <v>129</v>
      </c>
      <c r="C109" s="49" t="e">
        <f>'1 Krõll'!#REF!+#REF!+#REF!+#REF!+#REF!+#REF!</f>
        <v>#REF!</v>
      </c>
      <c r="D109" s="49" t="e">
        <f>'1 Krõll'!#REF!+#REF!+#REF!+#REF!+#REF!+#REF!</f>
        <v>#REF!</v>
      </c>
      <c r="E109" s="49" t="e">
        <f>'1 Krõll'!#REF!+#REF!+#REF!+#REF!+#REF!+#REF!</f>
        <v>#REF!</v>
      </c>
      <c r="F109" s="49" t="e">
        <f>'1 Krõll'!#REF!+#REF!+#REF!+#REF!+#REF!+#REF!</f>
        <v>#REF!</v>
      </c>
      <c r="G109" s="34"/>
    </row>
    <row r="110" spans="1:7" x14ac:dyDescent="0.2">
      <c r="A110" s="16" t="s">
        <v>158</v>
      </c>
      <c r="B110" s="17" t="s">
        <v>165</v>
      </c>
      <c r="C110" s="254" t="e">
        <f>'1 Krõll'!#REF!+#REF!+#REF!+#REF!+#REF!+#REF!</f>
        <v>#REF!</v>
      </c>
      <c r="D110" s="254" t="e">
        <f>'1 Krõll'!#REF!+#REF!+#REF!+#REF!+#REF!+#REF!</f>
        <v>#REF!</v>
      </c>
      <c r="E110" s="254" t="e">
        <f>'1 Krõll'!#REF!+#REF!+#REF!+#REF!+#REF!+#REF!</f>
        <v>#REF!</v>
      </c>
      <c r="F110" s="254" t="e">
        <f>'1 Krõll'!#REF!+#REF!+#REF!+#REF!+#REF!+#REF!</f>
        <v>#REF!</v>
      </c>
      <c r="G110" s="51"/>
    </row>
    <row r="111" spans="1:7" x14ac:dyDescent="0.2">
      <c r="A111" s="16" t="s">
        <v>159</v>
      </c>
      <c r="B111" s="17" t="s">
        <v>166</v>
      </c>
      <c r="C111" s="254" t="e">
        <f>'1 Krõll'!#REF!+#REF!+#REF!+#REF!+#REF!+#REF!</f>
        <v>#REF!</v>
      </c>
      <c r="D111" s="254" t="e">
        <f>'1 Krõll'!#REF!+#REF!+#REF!+#REF!+#REF!+#REF!</f>
        <v>#REF!</v>
      </c>
      <c r="E111" s="254" t="e">
        <f>'1 Krõll'!#REF!+#REF!+#REF!+#REF!+#REF!+#REF!</f>
        <v>#REF!</v>
      </c>
      <c r="F111" s="254" t="e">
        <f>'1 Krõll'!#REF!+#REF!+#REF!+#REF!+#REF!+#REF!</f>
        <v>#REF!</v>
      </c>
      <c r="G111" s="51"/>
    </row>
    <row r="112" spans="1:7" x14ac:dyDescent="0.2">
      <c r="A112" s="16" t="s">
        <v>160</v>
      </c>
      <c r="B112" s="17" t="s">
        <v>130</v>
      </c>
      <c r="C112" s="254" t="e">
        <f>'1 Krõll'!#REF!+#REF!+#REF!+#REF!+#REF!+#REF!</f>
        <v>#REF!</v>
      </c>
      <c r="D112" s="254" t="e">
        <f>'1 Krõll'!#REF!+#REF!+#REF!+#REF!+#REF!+#REF!</f>
        <v>#REF!</v>
      </c>
      <c r="E112" s="254" t="e">
        <f>'1 Krõll'!#REF!+#REF!+#REF!+#REF!+#REF!+#REF!</f>
        <v>#REF!</v>
      </c>
      <c r="F112" s="254" t="e">
        <f>'1 Krõll'!#REF!+#REF!+#REF!+#REF!+#REF!+#REF!</f>
        <v>#REF!</v>
      </c>
      <c r="G112" s="51"/>
    </row>
    <row r="113" spans="1:7" x14ac:dyDescent="0.2">
      <c r="A113" s="16" t="s">
        <v>161</v>
      </c>
      <c r="B113" s="17" t="s">
        <v>131</v>
      </c>
      <c r="C113" s="254" t="e">
        <f>'1 Krõll'!#REF!+#REF!+#REF!+#REF!+#REF!+#REF!</f>
        <v>#REF!</v>
      </c>
      <c r="D113" s="254" t="e">
        <f>'1 Krõll'!#REF!+#REF!+#REF!+#REF!+#REF!+#REF!</f>
        <v>#REF!</v>
      </c>
      <c r="E113" s="254" t="e">
        <f>'1 Krõll'!#REF!+#REF!+#REF!+#REF!+#REF!+#REF!</f>
        <v>#REF!</v>
      </c>
      <c r="F113" s="254" t="e">
        <f>'1 Krõll'!#REF!+#REF!+#REF!+#REF!+#REF!+#REF!</f>
        <v>#REF!</v>
      </c>
      <c r="G113" s="51"/>
    </row>
    <row r="114" spans="1:7" x14ac:dyDescent="0.2">
      <c r="A114" s="16" t="s">
        <v>163</v>
      </c>
      <c r="B114" s="17" t="s">
        <v>167</v>
      </c>
      <c r="C114" s="254" t="e">
        <f>'1 Krõll'!#REF!+#REF!+#REF!+#REF!+#REF!+#REF!</f>
        <v>#REF!</v>
      </c>
      <c r="D114" s="254" t="e">
        <f>'1 Krõll'!#REF!+#REF!+#REF!+#REF!+#REF!+#REF!</f>
        <v>#REF!</v>
      </c>
      <c r="E114" s="254" t="e">
        <f>'1 Krõll'!#REF!+#REF!+#REF!+#REF!+#REF!+#REF!</f>
        <v>#REF!</v>
      </c>
      <c r="F114" s="254" t="e">
        <f>'1 Krõll'!#REF!+#REF!+#REF!+#REF!+#REF!+#REF!</f>
        <v>#REF!</v>
      </c>
      <c r="G114" s="51"/>
    </row>
    <row r="115" spans="1:7" x14ac:dyDescent="0.2">
      <c r="A115" s="16" t="s">
        <v>164</v>
      </c>
      <c r="B115" s="17" t="s">
        <v>168</v>
      </c>
      <c r="C115" s="254" t="e">
        <f>'1 Krõll'!#REF!+#REF!+#REF!+#REF!+#REF!+#REF!</f>
        <v>#REF!</v>
      </c>
      <c r="D115" s="254" t="e">
        <f>'1 Krõll'!#REF!+#REF!+#REF!+#REF!+#REF!+#REF!</f>
        <v>#REF!</v>
      </c>
      <c r="E115" s="254" t="e">
        <f>'1 Krõll'!#REF!+#REF!+#REF!+#REF!+#REF!+#REF!</f>
        <v>#REF!</v>
      </c>
      <c r="F115" s="254" t="e">
        <f>'1 Krõll'!#REF!+#REF!+#REF!+#REF!+#REF!+#REF!</f>
        <v>#REF!</v>
      </c>
      <c r="G115" s="51"/>
    </row>
    <row r="116" spans="1:7" x14ac:dyDescent="0.2">
      <c r="A116" s="16" t="s">
        <v>162</v>
      </c>
      <c r="B116" s="17" t="s">
        <v>175</v>
      </c>
      <c r="C116" s="254" t="e">
        <f>'1 Krõll'!#REF!+#REF!+#REF!+#REF!+#REF!+#REF!</f>
        <v>#REF!</v>
      </c>
      <c r="D116" s="254" t="e">
        <f>'1 Krõll'!#REF!+#REF!+#REF!+#REF!+#REF!+#REF!</f>
        <v>#REF!</v>
      </c>
      <c r="E116" s="254" t="e">
        <f>'1 Krõll'!#REF!+#REF!+#REF!+#REF!+#REF!+#REF!</f>
        <v>#REF!</v>
      </c>
      <c r="F116" s="254" t="e">
        <f>'1 Krõll'!#REF!+#REF!+#REF!+#REF!+#REF!+#REF!</f>
        <v>#REF!</v>
      </c>
      <c r="G116" s="51"/>
    </row>
    <row r="117" spans="1:7" x14ac:dyDescent="0.2">
      <c r="A117" s="33" t="s">
        <v>156</v>
      </c>
      <c r="B117" s="27" t="s">
        <v>294</v>
      </c>
      <c r="C117" s="49" t="e">
        <f>'1 Krõll'!#REF!+#REF!+#REF!+#REF!+#REF!+#REF!</f>
        <v>#REF!</v>
      </c>
      <c r="D117" s="49" t="e">
        <f>'1 Krõll'!#REF!+#REF!+#REF!+#REF!+#REF!+#REF!</f>
        <v>#REF!</v>
      </c>
      <c r="E117" s="49" t="e">
        <f>'1 Krõll'!#REF!+#REF!+#REF!+#REF!+#REF!+#REF!</f>
        <v>#REF!</v>
      </c>
      <c r="F117" s="49" t="e">
        <f>'1 Krõll'!#REF!+#REF!+#REF!+#REF!+#REF!+#REF!</f>
        <v>#REF!</v>
      </c>
      <c r="G117" s="34"/>
    </row>
    <row r="118" spans="1:7" hidden="1" x14ac:dyDescent="0.2">
      <c r="A118" s="16" t="s">
        <v>172</v>
      </c>
      <c r="B118" s="17" t="s">
        <v>137</v>
      </c>
      <c r="C118" s="102" t="e">
        <f>'1 Krõll'!#REF!+#REF!+#REF!+#REF!+#REF!+#REF!</f>
        <v>#REF!</v>
      </c>
      <c r="D118" s="102" t="e">
        <f>'1 Krõll'!#REF!+#REF!+#REF!+#REF!+#REF!+#REF!</f>
        <v>#REF!</v>
      </c>
      <c r="E118" s="102" t="e">
        <f>'1 Krõll'!#REF!+#REF!+#REF!+#REF!+#REF!+#REF!</f>
        <v>#REF!</v>
      </c>
      <c r="F118" s="102" t="e">
        <f>'1 Krõll'!#REF!+#REF!+#REF!+#REF!+#REF!+#REF!</f>
        <v>#REF!</v>
      </c>
      <c r="G118" s="42"/>
    </row>
    <row r="119" spans="1:7" hidden="1" x14ac:dyDescent="0.2">
      <c r="A119" s="16" t="s">
        <v>172</v>
      </c>
      <c r="B119" s="17" t="s">
        <v>134</v>
      </c>
      <c r="C119" s="102" t="e">
        <f>'1 Krõll'!#REF!+#REF!+#REF!+#REF!+#REF!+#REF!</f>
        <v>#REF!</v>
      </c>
      <c r="D119" s="102" t="e">
        <f>'1 Krõll'!#REF!+#REF!+#REF!+#REF!+#REF!+#REF!</f>
        <v>#REF!</v>
      </c>
      <c r="E119" s="102" t="e">
        <f>'1 Krõll'!#REF!+#REF!+#REF!+#REF!+#REF!+#REF!</f>
        <v>#REF!</v>
      </c>
      <c r="F119" s="102" t="e">
        <f>'1 Krõll'!#REF!+#REF!+#REF!+#REF!+#REF!+#REF!</f>
        <v>#REF!</v>
      </c>
      <c r="G119" s="51"/>
    </row>
    <row r="120" spans="1:7" hidden="1" x14ac:dyDescent="0.2">
      <c r="A120" s="16" t="s">
        <v>172</v>
      </c>
      <c r="B120" s="17" t="s">
        <v>194</v>
      </c>
      <c r="C120" s="102" t="e">
        <f>'1 Krõll'!#REF!+#REF!+#REF!+#REF!+#REF!+#REF!</f>
        <v>#REF!</v>
      </c>
      <c r="D120" s="102" t="e">
        <f>'1 Krõll'!#REF!+#REF!+#REF!+#REF!+#REF!+#REF!</f>
        <v>#REF!</v>
      </c>
      <c r="E120" s="102" t="e">
        <f>'1 Krõll'!#REF!+#REF!+#REF!+#REF!+#REF!+#REF!</f>
        <v>#REF!</v>
      </c>
      <c r="F120" s="102" t="e">
        <f>'1 Krõll'!#REF!+#REF!+#REF!+#REF!+#REF!+#REF!</f>
        <v>#REF!</v>
      </c>
      <c r="G120" s="51"/>
    </row>
    <row r="121" spans="1:7" x14ac:dyDescent="0.2">
      <c r="A121" s="16" t="s">
        <v>172</v>
      </c>
      <c r="B121" s="17" t="s">
        <v>135</v>
      </c>
      <c r="C121" s="253" t="e">
        <f>'1 Krõll'!#REF!+#REF!+#REF!+#REF!+#REF!+#REF!</f>
        <v>#REF!</v>
      </c>
      <c r="D121" s="253" t="e">
        <f>'1 Krõll'!#REF!+#REF!+#REF!+#REF!+#REF!+#REF!</f>
        <v>#REF!</v>
      </c>
      <c r="E121" s="253" t="e">
        <f>'1 Krõll'!#REF!+#REF!+#REF!+#REF!+#REF!+#REF!</f>
        <v>#REF!</v>
      </c>
      <c r="F121" s="253" t="e">
        <f>'1 Krõll'!#REF!+#REF!+#REF!+#REF!+#REF!+#REF!</f>
        <v>#REF!</v>
      </c>
      <c r="G121" s="51"/>
    </row>
    <row r="122" spans="1:7" hidden="1" x14ac:dyDescent="0.2">
      <c r="A122" s="16" t="s">
        <v>171</v>
      </c>
      <c r="B122" s="17" t="s">
        <v>133</v>
      </c>
      <c r="C122" s="253" t="e">
        <f>'1 Krõll'!#REF!+#REF!+#REF!+#REF!+#REF!+#REF!</f>
        <v>#REF!</v>
      </c>
      <c r="D122" s="253" t="e">
        <f>'1 Krõll'!#REF!+#REF!+#REF!+#REF!+#REF!+#REF!</f>
        <v>#REF!</v>
      </c>
      <c r="E122" s="253" t="e">
        <f>'1 Krõll'!#REF!+#REF!+#REF!+#REF!+#REF!+#REF!</f>
        <v>#REF!</v>
      </c>
      <c r="F122" s="253" t="e">
        <f>'1 Krõll'!#REF!+#REF!+#REF!+#REF!+#REF!+#REF!</f>
        <v>#REF!</v>
      </c>
      <c r="G122" s="51"/>
    </row>
    <row r="123" spans="1:7" hidden="1" x14ac:dyDescent="0.2">
      <c r="A123" s="16" t="s">
        <v>173</v>
      </c>
      <c r="B123" s="17" t="s">
        <v>154</v>
      </c>
      <c r="C123" s="253" t="e">
        <f>'1 Krõll'!#REF!+#REF!+#REF!+#REF!+#REF!+#REF!</f>
        <v>#REF!</v>
      </c>
      <c r="D123" s="253" t="e">
        <f>'1 Krõll'!#REF!+#REF!+#REF!+#REF!+#REF!+#REF!</f>
        <v>#REF!</v>
      </c>
      <c r="E123" s="253" t="e">
        <f>'1 Krõll'!#REF!+#REF!+#REF!+#REF!+#REF!+#REF!</f>
        <v>#REF!</v>
      </c>
      <c r="F123" s="253" t="e">
        <f>'1 Krõll'!#REF!+#REF!+#REF!+#REF!+#REF!+#REF!</f>
        <v>#REF!</v>
      </c>
      <c r="G123" s="51"/>
    </row>
    <row r="124" spans="1:7" x14ac:dyDescent="0.2">
      <c r="A124" s="16" t="s">
        <v>173</v>
      </c>
      <c r="B124" s="17" t="s">
        <v>149</v>
      </c>
      <c r="C124" s="253" t="e">
        <f>'1 Krõll'!#REF!+#REF!+#REF!+#REF!+#REF!+#REF!</f>
        <v>#REF!</v>
      </c>
      <c r="D124" s="253" t="e">
        <f>'1 Krõll'!#REF!+#REF!+#REF!+#REF!+#REF!+#REF!</f>
        <v>#REF!</v>
      </c>
      <c r="E124" s="253" t="e">
        <f>'1 Krõll'!#REF!+#REF!+#REF!+#REF!+#REF!+#REF!</f>
        <v>#REF!</v>
      </c>
      <c r="F124" s="253" t="e">
        <f>'1 Krõll'!#REF!+#REF!+#REF!+#REF!+#REF!+#REF!</f>
        <v>#REF!</v>
      </c>
      <c r="G124" s="51"/>
    </row>
    <row r="125" spans="1:7" hidden="1" x14ac:dyDescent="0.2">
      <c r="A125" s="16" t="s">
        <v>173</v>
      </c>
      <c r="B125" s="19" t="s">
        <v>195</v>
      </c>
      <c r="C125" s="253" t="e">
        <f>'1 Krõll'!#REF!+#REF!+#REF!+#REF!+#REF!+#REF!</f>
        <v>#REF!</v>
      </c>
      <c r="D125" s="253" t="e">
        <f>'1 Krõll'!#REF!+#REF!+#REF!+#REF!+#REF!+#REF!</f>
        <v>#REF!</v>
      </c>
      <c r="E125" s="253" t="e">
        <f>'1 Krõll'!#REF!+#REF!+#REF!+#REF!+#REF!+#REF!</f>
        <v>#REF!</v>
      </c>
      <c r="F125" s="253" t="e">
        <f>'1 Krõll'!#REF!+#REF!+#REF!+#REF!+#REF!+#REF!</f>
        <v>#REF!</v>
      </c>
      <c r="G125" s="51"/>
    </row>
    <row r="126" spans="1:7" hidden="1" x14ac:dyDescent="0.2">
      <c r="A126" s="16" t="s">
        <v>174</v>
      </c>
      <c r="B126" s="17" t="s">
        <v>136</v>
      </c>
      <c r="C126" s="253" t="e">
        <f>'1 Krõll'!#REF!+#REF!+#REF!+#REF!+#REF!+#REF!</f>
        <v>#REF!</v>
      </c>
      <c r="D126" s="253" t="e">
        <f>'1 Krõll'!#REF!+#REF!+#REF!+#REF!+#REF!+#REF!</f>
        <v>#REF!</v>
      </c>
      <c r="E126" s="253" t="e">
        <f>'1 Krõll'!#REF!+#REF!+#REF!+#REF!+#REF!+#REF!</f>
        <v>#REF!</v>
      </c>
      <c r="F126" s="253" t="e">
        <f>'1 Krõll'!#REF!+#REF!+#REF!+#REF!+#REF!+#REF!</f>
        <v>#REF!</v>
      </c>
      <c r="G126" s="51"/>
    </row>
    <row r="127" spans="1:7" hidden="1" x14ac:dyDescent="0.2">
      <c r="A127" s="17" t="s">
        <v>174</v>
      </c>
      <c r="B127" s="17" t="s">
        <v>197</v>
      </c>
      <c r="C127" s="253" t="e">
        <f>'1 Krõll'!#REF!+#REF!+#REF!+#REF!+#REF!+#REF!</f>
        <v>#REF!</v>
      </c>
      <c r="D127" s="253" t="e">
        <f>'1 Krõll'!#REF!+#REF!+#REF!+#REF!+#REF!+#REF!</f>
        <v>#REF!</v>
      </c>
      <c r="E127" s="253" t="e">
        <f>'1 Krõll'!#REF!+#REF!+#REF!+#REF!+#REF!+#REF!</f>
        <v>#REF!</v>
      </c>
      <c r="F127" s="253" t="e">
        <f>'1 Krõll'!#REF!+#REF!+#REF!+#REF!+#REF!+#REF!</f>
        <v>#REF!</v>
      </c>
      <c r="G127" s="51"/>
    </row>
    <row r="128" spans="1:7" x14ac:dyDescent="0.2">
      <c r="A128" s="16"/>
      <c r="B128" s="17" t="s">
        <v>191</v>
      </c>
      <c r="C128" s="253" t="e">
        <f>'1 Krõll'!#REF!+#REF!+#REF!+#REF!+#REF!+#REF!</f>
        <v>#REF!</v>
      </c>
      <c r="D128" s="253" t="e">
        <f>'1 Krõll'!#REF!+#REF!+#REF!+#REF!+#REF!+#REF!</f>
        <v>#REF!</v>
      </c>
      <c r="E128" s="253" t="e">
        <f>'1 Krõll'!#REF!+#REF!+#REF!+#REF!+#REF!+#REF!</f>
        <v>#REF!</v>
      </c>
      <c r="F128" s="253" t="e">
        <f>'1 Krõll'!#REF!+#REF!+#REF!+#REF!+#REF!+#REF!</f>
        <v>#REF!</v>
      </c>
      <c r="G128" s="51"/>
    </row>
    <row r="129" spans="1:7" hidden="1" x14ac:dyDescent="0.2">
      <c r="A129" s="16"/>
      <c r="B129" s="66" t="s">
        <v>192</v>
      </c>
      <c r="C129" s="102" t="e">
        <f>'1 Krõll'!#REF!+#REF!+#REF!+#REF!+#REF!+#REF!</f>
        <v>#REF!</v>
      </c>
      <c r="D129" s="102" t="e">
        <f>'1 Krõll'!#REF!+#REF!+#REF!+#REF!+#REF!+#REF!</f>
        <v>#REF!</v>
      </c>
      <c r="E129" s="102" t="e">
        <f>'1 Krõll'!#REF!+#REF!+#REF!+#REF!+#REF!+#REF!</f>
        <v>#REF!</v>
      </c>
      <c r="F129" s="102" t="e">
        <f>'1 Krõll'!#REF!+#REF!+#REF!+#REF!+#REF!+#REF!</f>
        <v>#REF!</v>
      </c>
      <c r="G129" s="51"/>
    </row>
    <row r="130" spans="1:7" hidden="1" x14ac:dyDescent="0.2">
      <c r="A130" s="16"/>
      <c r="B130" s="66"/>
      <c r="C130" s="102" t="e">
        <f>'1 Krõll'!#REF!+#REF!+#REF!+#REF!+#REF!+#REF!</f>
        <v>#REF!</v>
      </c>
      <c r="D130" s="102" t="e">
        <f>'1 Krõll'!#REF!+#REF!+#REF!+#REF!+#REF!+#REF!</f>
        <v>#REF!</v>
      </c>
      <c r="E130" s="102" t="e">
        <f>'1 Krõll'!#REF!+#REF!+#REF!+#REF!+#REF!+#REF!</f>
        <v>#REF!</v>
      </c>
      <c r="F130" s="102" t="e">
        <f>'1 Krõll'!#REF!+#REF!+#REF!+#REF!+#REF!+#REF!</f>
        <v>#REF!</v>
      </c>
      <c r="G130" s="51"/>
    </row>
    <row r="131" spans="1:7" hidden="1" x14ac:dyDescent="0.2">
      <c r="A131" s="16"/>
      <c r="B131" s="66"/>
      <c r="C131" s="102" t="e">
        <f>'1 Krõll'!#REF!+#REF!+#REF!+#REF!+#REF!+#REF!</f>
        <v>#REF!</v>
      </c>
      <c r="D131" s="102" t="e">
        <f>'1 Krõll'!#REF!+#REF!+#REF!+#REF!+#REF!+#REF!</f>
        <v>#REF!</v>
      </c>
      <c r="E131" s="102" t="e">
        <f>'1 Krõll'!#REF!+#REF!+#REF!+#REF!+#REF!+#REF!</f>
        <v>#REF!</v>
      </c>
      <c r="F131" s="102" t="e">
        <f>'1 Krõll'!#REF!+#REF!+#REF!+#REF!+#REF!+#REF!</f>
        <v>#REF!</v>
      </c>
      <c r="G131" s="51"/>
    </row>
    <row r="132" spans="1:7" hidden="1" x14ac:dyDescent="0.2">
      <c r="A132" s="16"/>
      <c r="B132" s="66"/>
      <c r="C132" s="102" t="e">
        <f>'1 Krõll'!#REF!+#REF!+#REF!+#REF!+#REF!+#REF!</f>
        <v>#REF!</v>
      </c>
      <c r="D132" s="102" t="e">
        <f>'1 Krõll'!#REF!+#REF!+#REF!+#REF!+#REF!+#REF!</f>
        <v>#REF!</v>
      </c>
      <c r="E132" s="102" t="e">
        <f>'1 Krõll'!#REF!+#REF!+#REF!+#REF!+#REF!+#REF!</f>
        <v>#REF!</v>
      </c>
      <c r="F132" s="102" t="e">
        <f>'1 Krõll'!#REF!+#REF!+#REF!+#REF!+#REF!+#REF!</f>
        <v>#REF!</v>
      </c>
      <c r="G132" s="51"/>
    </row>
    <row r="133" spans="1:7" x14ac:dyDescent="0.2">
      <c r="A133" s="33" t="s">
        <v>157</v>
      </c>
      <c r="B133" s="27" t="s">
        <v>150</v>
      </c>
      <c r="C133" s="49" t="e">
        <f>'1 Krõll'!#REF!+#REF!+#REF!+#REF!+#REF!+#REF!</f>
        <v>#REF!</v>
      </c>
      <c r="D133" s="49" t="e">
        <f>'1 Krõll'!#REF!+#REF!+#REF!+#REF!+#REF!+#REF!</f>
        <v>#REF!</v>
      </c>
      <c r="E133" s="49" t="e">
        <f>'1 Krõll'!#REF!+#REF!+#REF!+#REF!+#REF!+#REF!</f>
        <v>#REF!</v>
      </c>
      <c r="F133" s="49" t="e">
        <f>'1 Krõll'!#REF!+#REF!+#REF!+#REF!+#REF!+#REF!</f>
        <v>#REF!</v>
      </c>
      <c r="G133" s="34"/>
    </row>
    <row r="134" spans="1:7" hidden="1" x14ac:dyDescent="0.2">
      <c r="A134" s="16" t="s">
        <v>169</v>
      </c>
      <c r="B134" s="17" t="s">
        <v>151</v>
      </c>
      <c r="C134" s="49" t="e">
        <f>'1 Krõll'!#REF!+#REF!+#REF!+#REF!+#REF!+#REF!</f>
        <v>#REF!</v>
      </c>
      <c r="D134" s="49" t="e">
        <f>'1 Krõll'!#REF!+#REF!+#REF!+#REF!+#REF!+#REF!</f>
        <v>#REF!</v>
      </c>
      <c r="E134" s="49" t="e">
        <f>'1 Krõll'!#REF!+#REF!+#REF!+#REF!+#REF!+#REF!</f>
        <v>#REF!</v>
      </c>
      <c r="F134" s="49" t="e">
        <f>'1 Krõll'!#REF!+#REF!+#REF!+#REF!+#REF!+#REF!</f>
        <v>#REF!</v>
      </c>
      <c r="G134" s="51"/>
    </row>
    <row r="135" spans="1:7" hidden="1" x14ac:dyDescent="0.2">
      <c r="A135" s="16"/>
      <c r="B135" s="17"/>
      <c r="C135" s="49" t="e">
        <f>'1 Krõll'!#REF!+#REF!+#REF!+#REF!+#REF!+#REF!</f>
        <v>#REF!</v>
      </c>
      <c r="D135" s="49" t="e">
        <f>'1 Krõll'!#REF!+#REF!+#REF!+#REF!+#REF!+#REF!</f>
        <v>#REF!</v>
      </c>
      <c r="E135" s="49" t="e">
        <f>'1 Krõll'!#REF!+#REF!+#REF!+#REF!+#REF!+#REF!</f>
        <v>#REF!</v>
      </c>
      <c r="F135" s="49" t="e">
        <f>'1 Krõll'!#REF!+#REF!+#REF!+#REF!+#REF!+#REF!</f>
        <v>#REF!</v>
      </c>
      <c r="G135" s="51"/>
    </row>
    <row r="136" spans="1:7" hidden="1" x14ac:dyDescent="0.2">
      <c r="A136" s="35"/>
      <c r="C136" s="49"/>
      <c r="D136" s="49"/>
      <c r="E136" s="49"/>
      <c r="F136" s="49"/>
      <c r="G136" s="37"/>
    </row>
    <row r="137" spans="1:7" hidden="1" x14ac:dyDescent="0.2">
      <c r="A137" s="38"/>
      <c r="B137" s="32"/>
      <c r="C137" s="49"/>
      <c r="D137" s="32"/>
      <c r="E137" s="69"/>
    </row>
    <row r="138" spans="1:7" hidden="1" x14ac:dyDescent="0.2">
      <c r="C138" s="49"/>
    </row>
    <row r="139" spans="1:7" hidden="1" x14ac:dyDescent="0.2">
      <c r="A139" s="29"/>
      <c r="B139" s="32"/>
      <c r="C139" s="49"/>
      <c r="D139" s="32"/>
    </row>
    <row r="140" spans="1:7" hidden="1" x14ac:dyDescent="0.2">
      <c r="C140" s="49"/>
    </row>
    <row r="141" spans="1:7" x14ac:dyDescent="0.2">
      <c r="A141" s="73" t="s">
        <v>319</v>
      </c>
      <c r="B141" s="110"/>
      <c r="C141" s="104" t="e">
        <f>'1 Krõll'!#REF!+#REF!+#REF!+#REF!+#REF!+#REF!</f>
        <v>#REF!</v>
      </c>
      <c r="D141" s="104" t="e">
        <f>'1 Krõll'!#REF!+#REF!+#REF!+#REF!+#REF!+#REF!</f>
        <v>#REF!</v>
      </c>
      <c r="E141" s="104" t="e">
        <f>'1 Krõll'!#REF!+#REF!+#REF!+#REF!+#REF!+#REF!</f>
        <v>#REF!</v>
      </c>
      <c r="F141" s="104" t="e">
        <f>'1 Krõll'!#REF!+#REF!+#REF!+#REF!+#REF!+#REF!</f>
        <v>#REF!</v>
      </c>
    </row>
    <row r="142" spans="1:7" x14ac:dyDescent="0.2">
      <c r="A142" s="131" t="s">
        <v>189</v>
      </c>
      <c r="B142" s="132"/>
      <c r="C142" s="49" t="e">
        <f>'1 Krõll'!#REF!+#REF!+#REF!+#REF!+#REF!+#REF!</f>
        <v>#REF!</v>
      </c>
      <c r="D142" s="49" t="e">
        <f>'1 Krõll'!#REF!+#REF!+#REF!+#REF!+#REF!+#REF!</f>
        <v>#REF!</v>
      </c>
      <c r="E142" s="104" t="e">
        <f>'1 Krõll'!#REF!+#REF!+#REF!+#REF!+#REF!+#REF!</f>
        <v>#REF!</v>
      </c>
      <c r="F142" s="49" t="e">
        <f>'1 Krõll'!#REF!+#REF!+#REF!+#REF!+#REF!+#REF!</f>
        <v>#REF!</v>
      </c>
    </row>
    <row r="144" spans="1:7" x14ac:dyDescent="0.2">
      <c r="C144" s="36" t="s">
        <v>218</v>
      </c>
      <c r="G144" s="73"/>
    </row>
    <row r="149" spans="2:4" x14ac:dyDescent="0.2">
      <c r="B149" s="39"/>
      <c r="C149" s="39"/>
      <c r="D149" s="39"/>
    </row>
    <row r="150" spans="2:4" x14ac:dyDescent="0.2">
      <c r="B150" s="40"/>
      <c r="C150" s="40"/>
      <c r="D150" s="40"/>
    </row>
    <row r="158" spans="2:4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rintOptions gridLines="1"/>
  <pageMargins left="0" right="0" top="0" bottom="0" header="0" footer="0"/>
  <pageSetup paperSize="9" scale="75" orientation="portrait" r:id="rId1"/>
  <headerFooter alignWithMargins="0"/>
  <rowBreaks count="1" manualBreakCount="1">
    <brk id="84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4" sqref="A64:XFD64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1206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70"/>
      <c r="B7" s="570"/>
      <c r="C7" s="570"/>
      <c r="D7" s="570"/>
      <c r="E7" s="570"/>
      <c r="F7" s="570"/>
      <c r="G7" s="570"/>
      <c r="H7" s="570"/>
      <c r="I7" s="570"/>
      <c r="J7" s="570"/>
      <c r="K7" s="535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70"/>
      <c r="B10" s="570"/>
      <c r="C10" s="570"/>
      <c r="D10" s="570"/>
      <c r="E10" s="570"/>
      <c r="F10" s="570"/>
      <c r="G10" s="570"/>
      <c r="H10" s="570"/>
      <c r="I10" s="570"/>
      <c r="J10" s="570">
        <f t="shared" si="0"/>
        <v>0</v>
      </c>
      <c r="K10" s="535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18970.749999999996</v>
      </c>
      <c r="G14" s="548">
        <v>21619</v>
      </c>
      <c r="H14" s="548">
        <v>21996</v>
      </c>
      <c r="I14" s="548"/>
      <c r="J14" s="548">
        <f t="shared" si="0"/>
        <v>21996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18970.749999999996</v>
      </c>
      <c r="G20" s="556">
        <f t="shared" ref="G20:J20" si="3">SUM(G11:G19)</f>
        <v>21619</v>
      </c>
      <c r="H20" s="556">
        <f t="shared" si="3"/>
        <v>21996</v>
      </c>
      <c r="I20" s="556">
        <f t="shared" si="3"/>
        <v>0</v>
      </c>
      <c r="J20" s="556">
        <f t="shared" si="3"/>
        <v>21996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256.97000000000003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256.97000000000003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6209.97</v>
      </c>
      <c r="G32" s="548">
        <v>7134</v>
      </c>
      <c r="H32" s="548">
        <v>7259</v>
      </c>
      <c r="I32" s="548"/>
      <c r="J32" s="548">
        <f t="shared" si="0"/>
        <v>7259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6209.97</v>
      </c>
      <c r="G34" s="556">
        <f t="shared" ref="G34:J34" si="6">SUM(G29:G33)</f>
        <v>7134</v>
      </c>
      <c r="H34" s="556">
        <f t="shared" si="6"/>
        <v>7259</v>
      </c>
      <c r="I34" s="556">
        <f t="shared" si="6"/>
        <v>0</v>
      </c>
      <c r="J34" s="556">
        <f t="shared" si="6"/>
        <v>7259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188.18</v>
      </c>
      <c r="G39" s="548">
        <v>173</v>
      </c>
      <c r="H39" s="548">
        <v>176</v>
      </c>
      <c r="I39" s="548"/>
      <c r="J39" s="548">
        <f t="shared" si="0"/>
        <v>176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188.18</v>
      </c>
      <c r="G41" s="556">
        <f t="shared" ref="G41:J41" si="7">SUM(G35:G40)</f>
        <v>173</v>
      </c>
      <c r="H41" s="556">
        <f t="shared" si="7"/>
        <v>176</v>
      </c>
      <c r="I41" s="556">
        <f t="shared" si="7"/>
        <v>0</v>
      </c>
      <c r="J41" s="556">
        <f t="shared" si="7"/>
        <v>176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25625.869999999995</v>
      </c>
      <c r="G42" s="551">
        <f t="shared" ref="G42:J42" si="8">+G41+G34+G28+G22+G20</f>
        <v>28926</v>
      </c>
      <c r="H42" s="551">
        <f t="shared" si="8"/>
        <v>29431</v>
      </c>
      <c r="I42" s="551">
        <f t="shared" si="8"/>
        <v>0</v>
      </c>
      <c r="J42" s="551">
        <f t="shared" si="8"/>
        <v>29431</v>
      </c>
      <c r="K42" s="523"/>
    </row>
    <row r="43" spans="1:11" ht="8.25" customHeight="1" x14ac:dyDescent="0.2">
      <c r="A43" s="570"/>
      <c r="B43" s="570"/>
      <c r="C43" s="570"/>
      <c r="D43" s="570"/>
      <c r="E43" s="570"/>
      <c r="F43" s="570"/>
      <c r="G43" s="570"/>
      <c r="H43" s="570"/>
      <c r="I43" s="570"/>
      <c r="J43" s="570"/>
      <c r="K43" s="535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952.0100000000001</v>
      </c>
      <c r="G44" s="548">
        <v>482</v>
      </c>
      <c r="H44" s="548">
        <v>482</v>
      </c>
      <c r="I44" s="548"/>
      <c r="J44" s="548">
        <f t="shared" si="0"/>
        <v>482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0</v>
      </c>
      <c r="G45" s="548">
        <v>579</v>
      </c>
      <c r="H45" s="548">
        <v>579</v>
      </c>
      <c r="I45" s="548"/>
      <c r="J45" s="548">
        <f t="shared" si="0"/>
        <v>579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16.55</v>
      </c>
      <c r="G46" s="548">
        <v>145</v>
      </c>
      <c r="H46" s="548">
        <v>145</v>
      </c>
      <c r="I46" s="548"/>
      <c r="J46" s="548">
        <f t="shared" si="0"/>
        <v>145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89.300000000000011</v>
      </c>
      <c r="G47" s="548">
        <v>579</v>
      </c>
      <c r="H47" s="548">
        <v>579</v>
      </c>
      <c r="I47" s="548"/>
      <c r="J47" s="548">
        <f t="shared" si="0"/>
        <v>579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24.92</v>
      </c>
      <c r="G48" s="548">
        <v>39</v>
      </c>
      <c r="H48" s="548">
        <v>39</v>
      </c>
      <c r="I48" s="548"/>
      <c r="J48" s="548">
        <f t="shared" si="0"/>
        <v>39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96</v>
      </c>
      <c r="H50" s="548">
        <v>96</v>
      </c>
      <c r="I50" s="548"/>
      <c r="J50" s="548">
        <f t="shared" si="0"/>
        <v>96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0</v>
      </c>
      <c r="G51" s="548">
        <v>48</v>
      </c>
      <c r="H51" s="548">
        <v>48</v>
      </c>
      <c r="I51" s="548"/>
      <c r="J51" s="548">
        <f t="shared" si="0"/>
        <v>48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0</v>
      </c>
      <c r="G52" s="548">
        <v>96</v>
      </c>
      <c r="H52" s="548">
        <v>96</v>
      </c>
      <c r="I52" s="548"/>
      <c r="J52" s="548">
        <f t="shared" si="0"/>
        <v>96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1082.7800000000002</v>
      </c>
      <c r="G53" s="556">
        <f t="shared" ref="G53:J53" si="9">SUM(G44:G52)</f>
        <v>2064</v>
      </c>
      <c r="H53" s="556">
        <f t="shared" si="9"/>
        <v>2064</v>
      </c>
      <c r="I53" s="556">
        <f t="shared" si="9"/>
        <v>0</v>
      </c>
      <c r="J53" s="556">
        <f t="shared" si="9"/>
        <v>2064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96</v>
      </c>
      <c r="H54" s="548">
        <v>96</v>
      </c>
      <c r="I54" s="548"/>
      <c r="J54" s="548">
        <f t="shared" si="0"/>
        <v>96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482</v>
      </c>
      <c r="H55" s="548">
        <v>482</v>
      </c>
      <c r="I55" s="548"/>
      <c r="J55" s="548">
        <f t="shared" si="0"/>
        <v>482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578</v>
      </c>
      <c r="H56" s="556">
        <f t="shared" si="10"/>
        <v>578</v>
      </c>
      <c r="I56" s="556">
        <f t="shared" si="10"/>
        <v>0</v>
      </c>
      <c r="J56" s="556">
        <f t="shared" si="10"/>
        <v>578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542</v>
      </c>
      <c r="G57" s="548">
        <v>289</v>
      </c>
      <c r="H57" s="548">
        <v>289</v>
      </c>
      <c r="I57" s="548"/>
      <c r="J57" s="548">
        <f t="shared" si="0"/>
        <v>289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542</v>
      </c>
      <c r="G59" s="556">
        <f t="shared" ref="G59:J59" si="11">SUM(G57:G58)</f>
        <v>289</v>
      </c>
      <c r="H59" s="556">
        <f t="shared" si="11"/>
        <v>289</v>
      </c>
      <c r="I59" s="556">
        <f t="shared" si="11"/>
        <v>0</v>
      </c>
      <c r="J59" s="556">
        <f t="shared" si="11"/>
        <v>289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5114</v>
      </c>
      <c r="G62" s="548">
        <v>8544</v>
      </c>
      <c r="H62" s="548">
        <v>6544</v>
      </c>
      <c r="I62" s="548"/>
      <c r="J62" s="548">
        <f t="shared" si="0"/>
        <v>6544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9167.2099999999991</v>
      </c>
      <c r="G63" s="548">
        <v>11000</v>
      </c>
      <c r="H63" s="548">
        <v>13000</v>
      </c>
      <c r="I63" s="548"/>
      <c r="J63" s="548">
        <f t="shared" si="0"/>
        <v>13000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351.5200000000001</v>
      </c>
      <c r="G64" s="548">
        <v>1200</v>
      </c>
      <c r="H64" s="548">
        <v>1200</v>
      </c>
      <c r="I64" s="548"/>
      <c r="J64" s="548">
        <f t="shared" si="0"/>
        <v>1200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2491.09</v>
      </c>
      <c r="G65" s="548">
        <v>1200</v>
      </c>
      <c r="H65" s="548">
        <v>1200</v>
      </c>
      <c r="I65" s="548"/>
      <c r="J65" s="548">
        <f t="shared" si="0"/>
        <v>1200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1513.8000000000002</v>
      </c>
      <c r="G66" s="548">
        <v>2690</v>
      </c>
      <c r="H66" s="548">
        <v>1920</v>
      </c>
      <c r="I66" s="548"/>
      <c r="J66" s="548">
        <f t="shared" si="0"/>
        <v>1920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201.35</v>
      </c>
      <c r="G67" s="548">
        <v>96</v>
      </c>
      <c r="H67" s="548">
        <v>100</v>
      </c>
      <c r="I67" s="548"/>
      <c r="J67" s="548">
        <f t="shared" ref="J67:J129" si="12">+H67+I67</f>
        <v>100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9780</v>
      </c>
      <c r="G69" s="548">
        <v>10800</v>
      </c>
      <c r="H69" s="548">
        <v>10800</v>
      </c>
      <c r="I69" s="548"/>
      <c r="J69" s="548">
        <f t="shared" si="12"/>
        <v>10800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857.53000000000009</v>
      </c>
      <c r="G70" s="548">
        <v>769</v>
      </c>
      <c r="H70" s="548">
        <v>769</v>
      </c>
      <c r="I70" s="548"/>
      <c r="J70" s="548">
        <f t="shared" si="12"/>
        <v>769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29476.499999999996</v>
      </c>
      <c r="G71" s="556">
        <f>SUM(G60:G70)</f>
        <v>36299</v>
      </c>
      <c r="H71" s="556">
        <f>SUM(H60:H70)</f>
        <v>35533</v>
      </c>
      <c r="I71" s="556">
        <f>SUM(I60:I70)</f>
        <v>0</v>
      </c>
      <c r="J71" s="556">
        <f>SUM(J60:J70)</f>
        <v>35533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299.54000000000002</v>
      </c>
      <c r="G79" s="548">
        <v>482</v>
      </c>
      <c r="H79" s="548">
        <v>482</v>
      </c>
      <c r="I79" s="548"/>
      <c r="J79" s="548">
        <f t="shared" si="12"/>
        <v>482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374.8</v>
      </c>
      <c r="G83" s="548">
        <v>96</v>
      </c>
      <c r="H83" s="548">
        <v>96</v>
      </c>
      <c r="I83" s="548"/>
      <c r="J83" s="548">
        <f t="shared" si="12"/>
        <v>96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674.34</v>
      </c>
      <c r="G85" s="556">
        <v>578</v>
      </c>
      <c r="H85" s="556">
        <v>578</v>
      </c>
      <c r="I85" s="556"/>
      <c r="J85" s="556">
        <f t="shared" si="12"/>
        <v>578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96</v>
      </c>
      <c r="H86" s="548">
        <v>96</v>
      </c>
      <c r="I86" s="548"/>
      <c r="J86" s="548">
        <f t="shared" si="12"/>
        <v>96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58</v>
      </c>
      <c r="H87" s="548">
        <v>58</v>
      </c>
      <c r="I87" s="548"/>
      <c r="J87" s="548">
        <f t="shared" si="12"/>
        <v>58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460.77999999999992</v>
      </c>
      <c r="G89" s="548">
        <v>58</v>
      </c>
      <c r="H89" s="548">
        <v>58</v>
      </c>
      <c r="I89" s="548"/>
      <c r="J89" s="548">
        <f t="shared" si="12"/>
        <v>58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30</v>
      </c>
      <c r="G90" s="548">
        <v>96</v>
      </c>
      <c r="H90" s="548">
        <v>96</v>
      </c>
      <c r="I90" s="548"/>
      <c r="J90" s="548">
        <f t="shared" si="12"/>
        <v>96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490.77999999999992</v>
      </c>
      <c r="G92" s="556">
        <f t="shared" ref="G92:J92" si="14">SUM(G86:G91)</f>
        <v>308</v>
      </c>
      <c r="H92" s="556">
        <f t="shared" si="14"/>
        <v>308</v>
      </c>
      <c r="I92" s="556">
        <f t="shared" si="14"/>
        <v>0</v>
      </c>
      <c r="J92" s="556">
        <f t="shared" si="14"/>
        <v>308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684.32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300</v>
      </c>
      <c r="H94" s="548">
        <v>300</v>
      </c>
      <c r="I94" s="548"/>
      <c r="J94" s="548">
        <f t="shared" si="12"/>
        <v>300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300</v>
      </c>
      <c r="G95" s="548">
        <v>48</v>
      </c>
      <c r="H95" s="548">
        <v>48</v>
      </c>
      <c r="I95" s="548"/>
      <c r="J95" s="548">
        <f t="shared" si="12"/>
        <v>48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984.32</v>
      </c>
      <c r="G100" s="556">
        <f t="shared" ref="G100:J100" si="15">SUM(G93:G99)</f>
        <v>348</v>
      </c>
      <c r="H100" s="556">
        <f t="shared" si="15"/>
        <v>348</v>
      </c>
      <c r="I100" s="556">
        <f t="shared" si="15"/>
        <v>0</v>
      </c>
      <c r="J100" s="556">
        <f t="shared" si="15"/>
        <v>348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0</v>
      </c>
      <c r="G103" s="548">
        <v>289</v>
      </c>
      <c r="H103" s="548">
        <v>289</v>
      </c>
      <c r="I103" s="548"/>
      <c r="J103" s="548">
        <f t="shared" si="12"/>
        <v>289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48</v>
      </c>
      <c r="H104" s="548">
        <v>48</v>
      </c>
      <c r="I104" s="548"/>
      <c r="J104" s="548">
        <f t="shared" si="12"/>
        <v>48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0</v>
      </c>
      <c r="G108" s="556">
        <f t="shared" ref="G108:J108" si="16">SUM(G103:G107)</f>
        <v>337</v>
      </c>
      <c r="H108" s="556">
        <f t="shared" si="16"/>
        <v>337</v>
      </c>
      <c r="I108" s="556">
        <f t="shared" si="16"/>
        <v>0</v>
      </c>
      <c r="J108" s="556">
        <f t="shared" si="16"/>
        <v>337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22652.07</v>
      </c>
      <c r="G120" s="548">
        <v>18157</v>
      </c>
      <c r="H120" s="548">
        <v>12824</v>
      </c>
      <c r="I120" s="548"/>
      <c r="J120" s="548">
        <f t="shared" si="12"/>
        <v>12824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22652.07</v>
      </c>
      <c r="G122" s="556">
        <f t="shared" ref="G122:J122" si="18">SUM(G120:G121)</f>
        <v>18157</v>
      </c>
      <c r="H122" s="556">
        <f t="shared" si="18"/>
        <v>12824</v>
      </c>
      <c r="I122" s="556">
        <f t="shared" si="18"/>
        <v>0</v>
      </c>
      <c r="J122" s="556">
        <f t="shared" si="18"/>
        <v>12824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55902.789999999994</v>
      </c>
      <c r="G126" s="551">
        <f>+G125+G124+G123+G122+G119+G109+G108+G102+G101+G100+G92+G85+G78+G71+G60+G59+G56+G53</f>
        <v>58958</v>
      </c>
      <c r="H126" s="551">
        <f>+H125+H124+H123+H122+H119+H109+H108+H102+H101+H100+H92+H85+H78+H71+H60+H59+H56+H53</f>
        <v>52859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52859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81528.659999999989</v>
      </c>
      <c r="G127" s="551">
        <f>+G126+G42+G9+G6</f>
        <v>87884</v>
      </c>
      <c r="H127" s="551">
        <f>+H126+H42+H9+H6</f>
        <v>82290</v>
      </c>
      <c r="I127" s="551">
        <f>+I126+I42+I9+I6</f>
        <v>0</v>
      </c>
      <c r="J127" s="551">
        <f>+J126+J42+J9+J6</f>
        <v>82290</v>
      </c>
      <c r="K127" s="523"/>
    </row>
    <row r="128" spans="1:11" x14ac:dyDescent="0.2">
      <c r="A128" s="570"/>
      <c r="B128" s="570"/>
      <c r="C128" s="570"/>
      <c r="D128" s="570"/>
      <c r="E128" s="570"/>
      <c r="F128" s="570"/>
      <c r="G128" s="570"/>
      <c r="H128" s="570"/>
      <c r="I128" s="570"/>
      <c r="J128" s="570"/>
      <c r="K128" s="535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70"/>
      <c r="B133" s="570"/>
      <c r="C133" s="570"/>
      <c r="D133" s="570"/>
      <c r="E133" s="570"/>
      <c r="F133" s="570"/>
      <c r="G133" s="570"/>
      <c r="H133" s="570"/>
      <c r="I133" s="570"/>
      <c r="J133" s="570"/>
      <c r="K133" s="535"/>
    </row>
    <row r="134" spans="1:11" ht="25.5" customHeight="1" x14ac:dyDescent="0.2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535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342</v>
      </c>
      <c r="G145" s="548">
        <v>2500</v>
      </c>
      <c r="H145" s="548">
        <v>2500</v>
      </c>
      <c r="I145" s="548"/>
      <c r="J145" s="548">
        <f t="shared" si="20"/>
        <v>2500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4774.2</v>
      </c>
      <c r="G150" s="548">
        <v>2500</v>
      </c>
      <c r="H150" s="548">
        <v>2500</v>
      </c>
      <c r="I150" s="548"/>
      <c r="J150" s="548">
        <f t="shared" si="20"/>
        <v>2500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5116.2</v>
      </c>
      <c r="G160" s="556">
        <f t="shared" ref="G160:J160" si="22">SUM(G136:G159)</f>
        <v>5000</v>
      </c>
      <c r="H160" s="556">
        <f t="shared" si="22"/>
        <v>5000</v>
      </c>
      <c r="I160" s="556">
        <f t="shared" si="22"/>
        <v>0</v>
      </c>
      <c r="J160" s="556">
        <f t="shared" si="22"/>
        <v>5000</v>
      </c>
      <c r="K160" s="525"/>
    </row>
    <row r="161" spans="1:11" x14ac:dyDescent="0.2">
      <c r="A161" s="570"/>
      <c r="B161" s="570"/>
      <c r="C161" s="570"/>
      <c r="D161" s="570"/>
      <c r="E161" s="570"/>
      <c r="F161" s="570"/>
      <c r="G161" s="570"/>
      <c r="H161" s="570"/>
      <c r="I161" s="570"/>
      <c r="J161" s="570"/>
      <c r="K161" s="535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1725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649.20000000000005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200</v>
      </c>
      <c r="G170" s="548">
        <v>300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150</v>
      </c>
      <c r="G174" s="548">
        <v>350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4383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2724.2</v>
      </c>
      <c r="G179" s="556">
        <f t="shared" ref="G179:J179" si="23">SUM(G162:G178)</f>
        <v>5033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70"/>
      <c r="B180" s="570"/>
      <c r="C180" s="570"/>
      <c r="D180" s="570"/>
      <c r="E180" s="570"/>
      <c r="F180" s="570"/>
      <c r="G180" s="570"/>
      <c r="H180" s="570"/>
      <c r="I180" s="570"/>
      <c r="J180" s="570"/>
      <c r="K180" s="535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70"/>
      <c r="B184" s="570"/>
      <c r="C184" s="570"/>
      <c r="D184" s="570"/>
      <c r="E184" s="570"/>
      <c r="F184" s="570"/>
      <c r="G184" s="570"/>
      <c r="H184" s="570"/>
      <c r="I184" s="570"/>
      <c r="J184" s="570"/>
      <c r="K184" s="535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7840.4</v>
      </c>
      <c r="G185" s="551">
        <f t="shared" ref="G185:J185" si="25">+G183+G179+G160</f>
        <v>10033</v>
      </c>
      <c r="H185" s="551">
        <f t="shared" si="25"/>
        <v>5000</v>
      </c>
      <c r="I185" s="551">
        <f t="shared" si="25"/>
        <v>0</v>
      </c>
      <c r="J185" s="551">
        <f t="shared" si="25"/>
        <v>5000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1205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9"/>
      <c r="B7" s="569"/>
      <c r="C7" s="569"/>
      <c r="D7" s="569"/>
      <c r="E7" s="569"/>
      <c r="F7" s="569"/>
      <c r="G7" s="569"/>
      <c r="H7" s="569"/>
      <c r="I7" s="569"/>
      <c r="J7" s="569"/>
      <c r="K7" s="534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9"/>
      <c r="B10" s="569"/>
      <c r="C10" s="569"/>
      <c r="D10" s="569"/>
      <c r="E10" s="569"/>
      <c r="F10" s="569"/>
      <c r="G10" s="569"/>
      <c r="H10" s="569"/>
      <c r="I10" s="569"/>
      <c r="J10" s="569">
        <f t="shared" si="0"/>
        <v>0</v>
      </c>
      <c r="K10" s="534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157529.56999999998</v>
      </c>
      <c r="G14" s="548">
        <v>189567</v>
      </c>
      <c r="H14" s="548">
        <v>190176</v>
      </c>
      <c r="I14" s="548"/>
      <c r="J14" s="548">
        <f t="shared" si="0"/>
        <v>190176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157529.56999999998</v>
      </c>
      <c r="G20" s="556">
        <f t="shared" ref="G20:J20" si="3">SUM(G11:G19)</f>
        <v>189567</v>
      </c>
      <c r="H20" s="556">
        <f t="shared" si="3"/>
        <v>190176</v>
      </c>
      <c r="I20" s="556">
        <f t="shared" si="3"/>
        <v>0</v>
      </c>
      <c r="J20" s="556">
        <f t="shared" si="3"/>
        <v>190176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16007.68</v>
      </c>
      <c r="G21" s="559">
        <v>20625</v>
      </c>
      <c r="H21" s="559">
        <v>7000</v>
      </c>
      <c r="I21" s="559"/>
      <c r="J21" s="559">
        <f t="shared" si="0"/>
        <v>7000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16007.68</v>
      </c>
      <c r="G22" s="556">
        <f t="shared" ref="G22:J22" si="4">SUM(G21)</f>
        <v>20625</v>
      </c>
      <c r="H22" s="556">
        <f t="shared" si="4"/>
        <v>7000</v>
      </c>
      <c r="I22" s="556">
        <f t="shared" si="4"/>
        <v>0</v>
      </c>
      <c r="J22" s="556">
        <f t="shared" si="4"/>
        <v>7000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48719.66</v>
      </c>
      <c r="G32" s="548">
        <v>73096</v>
      </c>
      <c r="H32" s="548">
        <v>65055</v>
      </c>
      <c r="I32" s="548"/>
      <c r="J32" s="548">
        <f t="shared" si="0"/>
        <v>65055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48719.66</v>
      </c>
      <c r="G34" s="556">
        <f t="shared" ref="G34:J34" si="6">SUM(G29:G33)</f>
        <v>73096</v>
      </c>
      <c r="H34" s="556">
        <f t="shared" si="6"/>
        <v>65055</v>
      </c>
      <c r="I34" s="556">
        <f t="shared" si="6"/>
        <v>0</v>
      </c>
      <c r="J34" s="556">
        <f t="shared" si="6"/>
        <v>65055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200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1472.48</v>
      </c>
      <c r="G39" s="548">
        <v>1501</v>
      </c>
      <c r="H39" s="548">
        <v>1578</v>
      </c>
      <c r="I39" s="548"/>
      <c r="J39" s="548">
        <f t="shared" si="0"/>
        <v>1578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1472.48</v>
      </c>
      <c r="G41" s="556">
        <f t="shared" ref="G41:J41" si="7">SUM(G35:G40)</f>
        <v>1701</v>
      </c>
      <c r="H41" s="556">
        <f t="shared" si="7"/>
        <v>1578</v>
      </c>
      <c r="I41" s="556">
        <f t="shared" si="7"/>
        <v>0</v>
      </c>
      <c r="J41" s="556">
        <f t="shared" si="7"/>
        <v>1578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223729.38999999998</v>
      </c>
      <c r="G42" s="551">
        <f t="shared" ref="G42:J42" si="8">+G41+G34+G28+G22+G20</f>
        <v>284989</v>
      </c>
      <c r="H42" s="551">
        <f t="shared" si="8"/>
        <v>263809</v>
      </c>
      <c r="I42" s="551">
        <f t="shared" si="8"/>
        <v>0</v>
      </c>
      <c r="J42" s="551">
        <f t="shared" si="8"/>
        <v>263809</v>
      </c>
      <c r="K42" s="523"/>
    </row>
    <row r="43" spans="1:11" ht="8.25" customHeight="1" x14ac:dyDescent="0.2">
      <c r="A43" s="569"/>
      <c r="B43" s="569"/>
      <c r="C43" s="569"/>
      <c r="D43" s="569"/>
      <c r="E43" s="569"/>
      <c r="F43" s="569"/>
      <c r="G43" s="569"/>
      <c r="H43" s="569"/>
      <c r="I43" s="569"/>
      <c r="J43" s="569"/>
      <c r="K43" s="534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2135.41</v>
      </c>
      <c r="G44" s="548">
        <v>1930</v>
      </c>
      <c r="H44" s="548">
        <v>1930</v>
      </c>
      <c r="I44" s="548"/>
      <c r="J44" s="548">
        <f t="shared" si="0"/>
        <v>1930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113.2</v>
      </c>
      <c r="G45" s="548">
        <v>579</v>
      </c>
      <c r="H45" s="548">
        <v>579</v>
      </c>
      <c r="I45" s="548"/>
      <c r="J45" s="548">
        <f t="shared" si="0"/>
        <v>579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349.54999999999995</v>
      </c>
      <c r="G46" s="548">
        <v>386</v>
      </c>
      <c r="H46" s="548">
        <v>386</v>
      </c>
      <c r="I46" s="548"/>
      <c r="J46" s="548">
        <f t="shared" si="0"/>
        <v>386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1960.8799999999999</v>
      </c>
      <c r="G47" s="548">
        <v>2123</v>
      </c>
      <c r="H47" s="548">
        <v>2123</v>
      </c>
      <c r="I47" s="548"/>
      <c r="J47" s="548">
        <f t="shared" si="0"/>
        <v>2123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74.189999999999984</v>
      </c>
      <c r="G48" s="548">
        <v>96</v>
      </c>
      <c r="H48" s="548">
        <v>96</v>
      </c>
      <c r="I48" s="548"/>
      <c r="J48" s="548">
        <f t="shared" si="0"/>
        <v>96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43.8</v>
      </c>
      <c r="G49" s="548">
        <v>145</v>
      </c>
      <c r="H49" s="548">
        <v>145</v>
      </c>
      <c r="I49" s="548"/>
      <c r="J49" s="548">
        <f t="shared" si="0"/>
        <v>145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83.78</v>
      </c>
      <c r="G50" s="548">
        <v>96</v>
      </c>
      <c r="H50" s="548">
        <v>96</v>
      </c>
      <c r="I50" s="548"/>
      <c r="J50" s="548">
        <f t="shared" si="0"/>
        <v>96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1267.25</v>
      </c>
      <c r="G51" s="548">
        <v>193</v>
      </c>
      <c r="H51" s="548">
        <v>193</v>
      </c>
      <c r="I51" s="548"/>
      <c r="J51" s="548">
        <f t="shared" si="0"/>
        <v>193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403.32</v>
      </c>
      <c r="G52" s="548">
        <v>289</v>
      </c>
      <c r="H52" s="548">
        <v>289</v>
      </c>
      <c r="I52" s="548"/>
      <c r="J52" s="548">
        <f t="shared" si="0"/>
        <v>289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6431.3799999999992</v>
      </c>
      <c r="G53" s="556">
        <f t="shared" ref="G53:J53" si="9">SUM(G44:G52)</f>
        <v>5837</v>
      </c>
      <c r="H53" s="556">
        <f t="shared" si="9"/>
        <v>5837</v>
      </c>
      <c r="I53" s="556">
        <f t="shared" si="9"/>
        <v>0</v>
      </c>
      <c r="J53" s="556">
        <f t="shared" si="9"/>
        <v>5837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193</v>
      </c>
      <c r="H54" s="548">
        <v>193</v>
      </c>
      <c r="I54" s="548"/>
      <c r="J54" s="548">
        <f t="shared" si="0"/>
        <v>193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482</v>
      </c>
      <c r="H55" s="548">
        <v>482</v>
      </c>
      <c r="I55" s="548"/>
      <c r="J55" s="548">
        <f t="shared" si="0"/>
        <v>482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675</v>
      </c>
      <c r="H56" s="556">
        <f t="shared" si="10"/>
        <v>675</v>
      </c>
      <c r="I56" s="556">
        <f t="shared" si="10"/>
        <v>0</v>
      </c>
      <c r="J56" s="556">
        <f t="shared" si="10"/>
        <v>675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1025.5999999999999</v>
      </c>
      <c r="G57" s="548">
        <v>772</v>
      </c>
      <c r="H57" s="548">
        <v>772</v>
      </c>
      <c r="I57" s="548"/>
      <c r="J57" s="548">
        <f t="shared" si="0"/>
        <v>772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1025.5999999999999</v>
      </c>
      <c r="G59" s="556">
        <f t="shared" ref="G59:J59" si="11">SUM(G57:G58)</f>
        <v>772</v>
      </c>
      <c r="H59" s="556">
        <f t="shared" si="11"/>
        <v>772</v>
      </c>
      <c r="I59" s="556">
        <f t="shared" si="11"/>
        <v>0</v>
      </c>
      <c r="J59" s="556">
        <f t="shared" si="11"/>
        <v>772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131.33000000000001</v>
      </c>
      <c r="G61" s="548">
        <v>579</v>
      </c>
      <c r="H61" s="548">
        <v>579</v>
      </c>
      <c r="I61" s="548"/>
      <c r="J61" s="548">
        <f t="shared" si="0"/>
        <v>579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30750.000000000004</v>
      </c>
      <c r="G62" s="548">
        <v>35616</v>
      </c>
      <c r="H62" s="548">
        <v>35616</v>
      </c>
      <c r="I62" s="548"/>
      <c r="J62" s="548">
        <f t="shared" si="0"/>
        <v>35616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19713.899999999998</v>
      </c>
      <c r="G63" s="548">
        <v>19282</v>
      </c>
      <c r="H63" s="548">
        <v>19282</v>
      </c>
      <c r="I63" s="548"/>
      <c r="J63" s="548">
        <f t="shared" si="0"/>
        <v>19282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1725.9299999999998</v>
      </c>
      <c r="G64" s="548">
        <v>2798</v>
      </c>
      <c r="H64" s="548">
        <v>2798</v>
      </c>
      <c r="I64" s="548"/>
      <c r="J64" s="548">
        <f t="shared" si="0"/>
        <v>2798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11223.32</v>
      </c>
      <c r="G65" s="548">
        <v>6271</v>
      </c>
      <c r="H65" s="548">
        <v>6271</v>
      </c>
      <c r="I65" s="548"/>
      <c r="J65" s="548">
        <f t="shared" si="0"/>
        <v>6271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2125.88</v>
      </c>
      <c r="G66" s="548">
        <v>1737</v>
      </c>
      <c r="H66" s="548">
        <v>1737</v>
      </c>
      <c r="I66" s="548"/>
      <c r="J66" s="548">
        <f t="shared" si="0"/>
        <v>1737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7997.43</v>
      </c>
      <c r="G67" s="548">
        <v>2851</v>
      </c>
      <c r="H67" s="548">
        <v>1351</v>
      </c>
      <c r="I67" s="548"/>
      <c r="J67" s="548">
        <f t="shared" ref="J67:J129" si="12">+H67+I67</f>
        <v>1351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833.2</v>
      </c>
      <c r="G69" s="548">
        <v>772</v>
      </c>
      <c r="H69" s="548">
        <v>772</v>
      </c>
      <c r="I69" s="548"/>
      <c r="J69" s="548">
        <f t="shared" si="12"/>
        <v>772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-65388.26</v>
      </c>
      <c r="G70" s="548">
        <v>772</v>
      </c>
      <c r="H70" s="548">
        <v>772</v>
      </c>
      <c r="I70" s="548"/>
      <c r="J70" s="548">
        <f t="shared" si="12"/>
        <v>772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9112.7300000000032</v>
      </c>
      <c r="G71" s="556">
        <f>SUM(G60:G70)</f>
        <v>70678</v>
      </c>
      <c r="H71" s="556">
        <f>SUM(H60:H70)</f>
        <v>69178</v>
      </c>
      <c r="I71" s="556">
        <f>SUM(I60:I70)</f>
        <v>0</v>
      </c>
      <c r="J71" s="556">
        <f>SUM(J60:J70)</f>
        <v>69178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2.11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675</v>
      </c>
      <c r="H76" s="548">
        <v>675</v>
      </c>
      <c r="I76" s="548"/>
      <c r="J76" s="548">
        <f t="shared" si="12"/>
        <v>675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96</v>
      </c>
      <c r="H77" s="548">
        <v>96</v>
      </c>
      <c r="I77" s="548"/>
      <c r="J77" s="548">
        <f t="shared" si="12"/>
        <v>96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2.11</v>
      </c>
      <c r="G78" s="556">
        <f t="shared" ref="G78:J78" si="13">SUM(G72:G77)</f>
        <v>771</v>
      </c>
      <c r="H78" s="556">
        <f t="shared" si="13"/>
        <v>771</v>
      </c>
      <c r="I78" s="556">
        <f t="shared" si="13"/>
        <v>0</v>
      </c>
      <c r="J78" s="556">
        <f t="shared" si="13"/>
        <v>771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3408.2000000000003</v>
      </c>
      <c r="G79" s="548">
        <v>3377</v>
      </c>
      <c r="H79" s="548">
        <v>3377</v>
      </c>
      <c r="I79" s="548"/>
      <c r="J79" s="548">
        <f t="shared" si="12"/>
        <v>3377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493.15</v>
      </c>
      <c r="G80" s="548">
        <v>2316</v>
      </c>
      <c r="H80" s="548">
        <v>2316</v>
      </c>
      <c r="I80" s="548"/>
      <c r="J80" s="548">
        <f t="shared" si="12"/>
        <v>2316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7.87</v>
      </c>
      <c r="G81" s="548">
        <v>772</v>
      </c>
      <c r="H81" s="548">
        <v>772</v>
      </c>
      <c r="I81" s="548"/>
      <c r="J81" s="548">
        <f t="shared" si="12"/>
        <v>772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5927.96</v>
      </c>
      <c r="G82" s="548">
        <v>5548</v>
      </c>
      <c r="H82" s="548">
        <v>5548</v>
      </c>
      <c r="I82" s="548"/>
      <c r="J82" s="548">
        <f t="shared" si="12"/>
        <v>5548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604.4</v>
      </c>
      <c r="G83" s="548">
        <v>675</v>
      </c>
      <c r="H83" s="548">
        <v>675</v>
      </c>
      <c r="I83" s="548"/>
      <c r="J83" s="548">
        <f t="shared" si="12"/>
        <v>675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10441.58</v>
      </c>
      <c r="G85" s="556">
        <v>12688</v>
      </c>
      <c r="H85" s="556">
        <v>12688</v>
      </c>
      <c r="I85" s="556"/>
      <c r="J85" s="556">
        <f t="shared" si="12"/>
        <v>12688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540.9</v>
      </c>
      <c r="G86" s="548">
        <v>482</v>
      </c>
      <c r="H86" s="548">
        <v>482</v>
      </c>
      <c r="I86" s="548"/>
      <c r="J86" s="548">
        <f t="shared" si="12"/>
        <v>482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25</v>
      </c>
      <c r="G87" s="548">
        <v>193</v>
      </c>
      <c r="H87" s="548">
        <v>193</v>
      </c>
      <c r="I87" s="548"/>
      <c r="J87" s="548">
        <f t="shared" si="12"/>
        <v>193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78.17</v>
      </c>
      <c r="G89" s="548">
        <v>96</v>
      </c>
      <c r="H89" s="548">
        <v>96</v>
      </c>
      <c r="I89" s="548"/>
      <c r="J89" s="548">
        <f t="shared" si="12"/>
        <v>96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96</v>
      </c>
      <c r="H90" s="548">
        <v>96</v>
      </c>
      <c r="I90" s="548"/>
      <c r="J90" s="548">
        <f t="shared" si="12"/>
        <v>96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96</v>
      </c>
      <c r="H91" s="548">
        <v>96</v>
      </c>
      <c r="I91" s="548"/>
      <c r="J91" s="548">
        <f t="shared" si="12"/>
        <v>96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644.06999999999994</v>
      </c>
      <c r="G92" s="556">
        <f t="shared" ref="G92:J92" si="14">SUM(G86:G91)</f>
        <v>963</v>
      </c>
      <c r="H92" s="556">
        <f t="shared" si="14"/>
        <v>963</v>
      </c>
      <c r="I92" s="556">
        <f t="shared" si="14"/>
        <v>0</v>
      </c>
      <c r="J92" s="556">
        <f t="shared" si="14"/>
        <v>963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6461.84</v>
      </c>
      <c r="G93" s="548">
        <v>9120</v>
      </c>
      <c r="H93" s="548">
        <v>9120</v>
      </c>
      <c r="I93" s="548"/>
      <c r="J93" s="548">
        <f t="shared" si="12"/>
        <v>9120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5394.62</v>
      </c>
      <c r="G94" s="548">
        <v>2908</v>
      </c>
      <c r="H94" s="548">
        <v>2908</v>
      </c>
      <c r="I94" s="548"/>
      <c r="J94" s="548">
        <f t="shared" si="12"/>
        <v>2908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15.36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104.96000000000001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11976.779999999999</v>
      </c>
      <c r="G100" s="556">
        <f t="shared" ref="G100:J100" si="15">SUM(G93:G99)</f>
        <v>12028</v>
      </c>
      <c r="H100" s="556">
        <f t="shared" si="15"/>
        <v>12028</v>
      </c>
      <c r="I100" s="556">
        <f t="shared" si="15"/>
        <v>0</v>
      </c>
      <c r="J100" s="556">
        <f t="shared" si="15"/>
        <v>12028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56.95</v>
      </c>
      <c r="G103" s="548">
        <v>579</v>
      </c>
      <c r="H103" s="548">
        <v>579</v>
      </c>
      <c r="I103" s="548"/>
      <c r="J103" s="548">
        <f t="shared" si="12"/>
        <v>579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137.36000000000001</v>
      </c>
      <c r="G104" s="548">
        <v>193</v>
      </c>
      <c r="H104" s="548">
        <v>193</v>
      </c>
      <c r="I104" s="548"/>
      <c r="J104" s="548">
        <f t="shared" si="12"/>
        <v>193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25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219.31</v>
      </c>
      <c r="G108" s="556">
        <f t="shared" ref="G108:J108" si="16">SUM(G103:G107)</f>
        <v>772</v>
      </c>
      <c r="H108" s="556">
        <f t="shared" si="16"/>
        <v>772</v>
      </c>
      <c r="I108" s="556">
        <f t="shared" si="16"/>
        <v>0</v>
      </c>
      <c r="J108" s="556">
        <f t="shared" si="16"/>
        <v>772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120629.84</v>
      </c>
      <c r="G120" s="548">
        <v>51950</v>
      </c>
      <c r="H120" s="548">
        <v>47450</v>
      </c>
      <c r="I120" s="548"/>
      <c r="J120" s="548">
        <f t="shared" si="12"/>
        <v>47450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44112.31</v>
      </c>
      <c r="G121" s="548">
        <v>462712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164742.15</v>
      </c>
      <c r="G122" s="556">
        <f t="shared" ref="G122:J122" si="18">SUM(G120:G121)</f>
        <v>514662</v>
      </c>
      <c r="H122" s="556">
        <f t="shared" si="18"/>
        <v>47450</v>
      </c>
      <c r="I122" s="556">
        <f t="shared" si="18"/>
        <v>0</v>
      </c>
      <c r="J122" s="556">
        <f t="shared" si="18"/>
        <v>47450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204595.71</v>
      </c>
      <c r="G126" s="551">
        <f>+G125+G124+G123+G122+G119+G109+G108+G102+G101+G100+G92+G85+G78+G71+G60+G59+G56+G53</f>
        <v>619846</v>
      </c>
      <c r="H126" s="551">
        <f>+H125+H124+H123+H122+H119+H109+H108+H102+H101+H100+H92+H85+H78+H71+H60+H59+H56+H53</f>
        <v>151134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151134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428325.1</v>
      </c>
      <c r="G127" s="551">
        <f>+G126+G42+G9+G6</f>
        <v>904835</v>
      </c>
      <c r="H127" s="551">
        <f>+H126+H42+H9+H6</f>
        <v>414943</v>
      </c>
      <c r="I127" s="551">
        <f>+I126+I42+I9+I6</f>
        <v>0</v>
      </c>
      <c r="J127" s="551">
        <f>+J126+J42+J9+J6</f>
        <v>414943</v>
      </c>
      <c r="K127" s="523"/>
    </row>
    <row r="128" spans="1:11" x14ac:dyDescent="0.2">
      <c r="A128" s="569"/>
      <c r="B128" s="569"/>
      <c r="C128" s="569"/>
      <c r="D128" s="569"/>
      <c r="E128" s="569"/>
      <c r="F128" s="569"/>
      <c r="G128" s="569"/>
      <c r="H128" s="569"/>
      <c r="I128" s="569"/>
      <c r="J128" s="569"/>
      <c r="K128" s="534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9"/>
      <c r="B133" s="569"/>
      <c r="C133" s="569"/>
      <c r="D133" s="569"/>
      <c r="E133" s="569"/>
      <c r="F133" s="569"/>
      <c r="G133" s="569"/>
      <c r="H133" s="569"/>
      <c r="I133" s="569"/>
      <c r="J133" s="569"/>
      <c r="K133" s="534"/>
    </row>
    <row r="134" spans="1:11" ht="25.5" customHeight="1" x14ac:dyDescent="0.2">
      <c r="A134" s="569"/>
      <c r="B134" s="569"/>
      <c r="C134" s="569"/>
      <c r="D134" s="569"/>
      <c r="E134" s="569"/>
      <c r="F134" s="569"/>
      <c r="G134" s="569"/>
      <c r="H134" s="569"/>
      <c r="I134" s="569"/>
      <c r="J134" s="569"/>
      <c r="K134" s="534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25308.5</v>
      </c>
      <c r="G145" s="548">
        <v>26000</v>
      </c>
      <c r="H145" s="548">
        <v>26000</v>
      </c>
      <c r="I145" s="548"/>
      <c r="J145" s="548">
        <f t="shared" si="20"/>
        <v>26000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462712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6501.1399999999994</v>
      </c>
      <c r="G147" s="548">
        <v>5550</v>
      </c>
      <c r="H147" s="548">
        <v>5550</v>
      </c>
      <c r="I147" s="548"/>
      <c r="J147" s="548">
        <f t="shared" si="20"/>
        <v>5550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10718.33</v>
      </c>
      <c r="G149" s="548">
        <v>10300</v>
      </c>
      <c r="H149" s="548">
        <v>10300</v>
      </c>
      <c r="I149" s="548"/>
      <c r="J149" s="548">
        <f t="shared" si="20"/>
        <v>10300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41496.059999999983</v>
      </c>
      <c r="G150" s="548">
        <v>43000</v>
      </c>
      <c r="H150" s="548">
        <v>43000</v>
      </c>
      <c r="I150" s="548"/>
      <c r="J150" s="548">
        <f t="shared" si="20"/>
        <v>43000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3028.7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87052.729999999981</v>
      </c>
      <c r="G160" s="556">
        <f t="shared" ref="G160:J160" si="22">SUM(G136:G159)</f>
        <v>547562</v>
      </c>
      <c r="H160" s="556">
        <f t="shared" si="22"/>
        <v>84850</v>
      </c>
      <c r="I160" s="556">
        <f t="shared" si="22"/>
        <v>0</v>
      </c>
      <c r="J160" s="556">
        <f t="shared" si="22"/>
        <v>84850</v>
      </c>
      <c r="K160" s="525"/>
    </row>
    <row r="161" spans="1:11" x14ac:dyDescent="0.2">
      <c r="A161" s="569"/>
      <c r="B161" s="569"/>
      <c r="C161" s="569"/>
      <c r="D161" s="569"/>
      <c r="E161" s="569"/>
      <c r="F161" s="569"/>
      <c r="G161" s="569"/>
      <c r="H161" s="569"/>
      <c r="I161" s="569"/>
      <c r="J161" s="569"/>
      <c r="K161" s="534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80520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2350</v>
      </c>
      <c r="G170" s="548">
        <v>200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300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82870</v>
      </c>
      <c r="G179" s="556">
        <f t="shared" ref="G179:J179" si="23">SUM(G162:G178)</f>
        <v>500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9"/>
      <c r="B180" s="569"/>
      <c r="C180" s="569"/>
      <c r="D180" s="569"/>
      <c r="E180" s="569"/>
      <c r="F180" s="569"/>
      <c r="G180" s="569"/>
      <c r="H180" s="569"/>
      <c r="I180" s="569"/>
      <c r="J180" s="569"/>
      <c r="K180" s="534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10000</v>
      </c>
      <c r="G181" s="548">
        <v>8000</v>
      </c>
      <c r="H181" s="548">
        <v>8000</v>
      </c>
      <c r="I181" s="548"/>
      <c r="J181" s="548">
        <f t="shared" si="20"/>
        <v>8000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2557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12557</v>
      </c>
      <c r="G183" s="556">
        <f t="shared" ref="G183:J183" si="24">SUM(G181:G182)</f>
        <v>8000</v>
      </c>
      <c r="H183" s="556">
        <f t="shared" si="24"/>
        <v>8000</v>
      </c>
      <c r="I183" s="556">
        <f t="shared" si="24"/>
        <v>0</v>
      </c>
      <c r="J183" s="556">
        <f t="shared" si="24"/>
        <v>8000</v>
      </c>
      <c r="K183" s="525"/>
    </row>
    <row r="184" spans="1:11" x14ac:dyDescent="0.2">
      <c r="A184" s="569"/>
      <c r="B184" s="569"/>
      <c r="C184" s="569"/>
      <c r="D184" s="569"/>
      <c r="E184" s="569"/>
      <c r="F184" s="569"/>
      <c r="G184" s="569"/>
      <c r="H184" s="569"/>
      <c r="I184" s="569"/>
      <c r="J184" s="569"/>
      <c r="K184" s="534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182479.72999999998</v>
      </c>
      <c r="G185" s="551">
        <f t="shared" ref="G185:J185" si="25">+G183+G179+G160</f>
        <v>556062</v>
      </c>
      <c r="H185" s="551">
        <f t="shared" si="25"/>
        <v>92850</v>
      </c>
      <c r="I185" s="551">
        <f t="shared" si="25"/>
        <v>0</v>
      </c>
      <c r="J185" s="551">
        <f t="shared" si="25"/>
        <v>92850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877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8"/>
      <c r="B7" s="568"/>
      <c r="C7" s="568"/>
      <c r="D7" s="568"/>
      <c r="E7" s="568"/>
      <c r="F7" s="568"/>
      <c r="G7" s="568"/>
      <c r="H7" s="568"/>
      <c r="I7" s="568"/>
      <c r="J7" s="568"/>
      <c r="K7" s="533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8"/>
      <c r="B10" s="568"/>
      <c r="C10" s="568"/>
      <c r="D10" s="568"/>
      <c r="E10" s="568"/>
      <c r="F10" s="568"/>
      <c r="G10" s="568"/>
      <c r="H10" s="568"/>
      <c r="I10" s="568"/>
      <c r="J10" s="568">
        <f t="shared" si="0"/>
        <v>0</v>
      </c>
      <c r="K10" s="533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5874.9199999999992</v>
      </c>
      <c r="G14" s="548">
        <v>5544</v>
      </c>
      <c r="H14" s="548">
        <v>7110</v>
      </c>
      <c r="I14" s="548"/>
      <c r="J14" s="548">
        <f t="shared" si="0"/>
        <v>7110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5874.9199999999992</v>
      </c>
      <c r="G20" s="556">
        <f t="shared" ref="G20:J20" si="3">SUM(G11:G19)</f>
        <v>5544</v>
      </c>
      <c r="H20" s="556">
        <f t="shared" si="3"/>
        <v>7110</v>
      </c>
      <c r="I20" s="556">
        <f t="shared" si="3"/>
        <v>0</v>
      </c>
      <c r="J20" s="556">
        <f t="shared" si="3"/>
        <v>7110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1938.74</v>
      </c>
      <c r="G32" s="548">
        <v>1664</v>
      </c>
      <c r="H32" s="548">
        <v>2347</v>
      </c>
      <c r="I32" s="548"/>
      <c r="J32" s="548">
        <f t="shared" si="0"/>
        <v>2347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1938.74</v>
      </c>
      <c r="G34" s="556">
        <f t="shared" ref="G34:J34" si="6">SUM(G29:G33)</f>
        <v>1664</v>
      </c>
      <c r="H34" s="556">
        <f t="shared" si="6"/>
        <v>2347</v>
      </c>
      <c r="I34" s="556">
        <f t="shared" si="6"/>
        <v>0</v>
      </c>
      <c r="J34" s="556">
        <f t="shared" si="6"/>
        <v>2347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58.75</v>
      </c>
      <c r="G39" s="548">
        <v>51</v>
      </c>
      <c r="H39" s="548">
        <v>57</v>
      </c>
      <c r="I39" s="548"/>
      <c r="J39" s="548">
        <f t="shared" si="0"/>
        <v>57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58.75</v>
      </c>
      <c r="G41" s="556">
        <f t="shared" ref="G41:J41" si="7">SUM(G35:G40)</f>
        <v>51</v>
      </c>
      <c r="H41" s="556">
        <f t="shared" si="7"/>
        <v>57</v>
      </c>
      <c r="I41" s="556">
        <f t="shared" si="7"/>
        <v>0</v>
      </c>
      <c r="J41" s="556">
        <f t="shared" si="7"/>
        <v>57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7872.4099999999989</v>
      </c>
      <c r="G42" s="551">
        <f t="shared" ref="G42:J42" si="8">+G41+G34+G28+G22+G20</f>
        <v>7259</v>
      </c>
      <c r="H42" s="551">
        <f t="shared" si="8"/>
        <v>9514</v>
      </c>
      <c r="I42" s="551">
        <f t="shared" si="8"/>
        <v>0</v>
      </c>
      <c r="J42" s="551">
        <f t="shared" si="8"/>
        <v>9514</v>
      </c>
      <c r="K42" s="523"/>
    </row>
    <row r="43" spans="1:11" ht="8.25" customHeight="1" x14ac:dyDescent="0.2">
      <c r="A43" s="568"/>
      <c r="B43" s="568"/>
      <c r="C43" s="568"/>
      <c r="D43" s="568"/>
      <c r="E43" s="568"/>
      <c r="F43" s="568"/>
      <c r="G43" s="568"/>
      <c r="H43" s="568"/>
      <c r="I43" s="568"/>
      <c r="J43" s="568"/>
      <c r="K43" s="533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0</v>
      </c>
      <c r="G44" s="548">
        <v>0</v>
      </c>
      <c r="H44" s="548">
        <v>0</v>
      </c>
      <c r="I44" s="548"/>
      <c r="J44" s="548">
        <f t="shared" si="0"/>
        <v>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0</v>
      </c>
      <c r="G45" s="548">
        <v>0</v>
      </c>
      <c r="H45" s="548">
        <v>0</v>
      </c>
      <c r="I45" s="548"/>
      <c r="J45" s="548">
        <f t="shared" si="0"/>
        <v>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0</v>
      </c>
      <c r="G46" s="548">
        <v>0</v>
      </c>
      <c r="H46" s="548">
        <v>0</v>
      </c>
      <c r="I46" s="548"/>
      <c r="J46" s="548">
        <f t="shared" si="0"/>
        <v>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0</v>
      </c>
      <c r="G47" s="548">
        <v>0</v>
      </c>
      <c r="H47" s="548">
        <v>0</v>
      </c>
      <c r="I47" s="548"/>
      <c r="J47" s="548">
        <f t="shared" si="0"/>
        <v>0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0</v>
      </c>
      <c r="H48" s="548">
        <v>0</v>
      </c>
      <c r="I48" s="548"/>
      <c r="J48" s="548">
        <f t="shared" si="0"/>
        <v>0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0</v>
      </c>
      <c r="G51" s="548">
        <v>0</v>
      </c>
      <c r="H51" s="548">
        <v>0</v>
      </c>
      <c r="I51" s="548"/>
      <c r="J51" s="548">
        <f t="shared" si="0"/>
        <v>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0</v>
      </c>
      <c r="G52" s="548">
        <v>1500</v>
      </c>
      <c r="H52" s="548">
        <v>1500</v>
      </c>
      <c r="I52" s="548"/>
      <c r="J52" s="548">
        <f t="shared" si="0"/>
        <v>1500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0</v>
      </c>
      <c r="G53" s="556">
        <f t="shared" ref="G53:J53" si="9">SUM(G44:G52)</f>
        <v>1500</v>
      </c>
      <c r="H53" s="556">
        <f t="shared" si="9"/>
        <v>1500</v>
      </c>
      <c r="I53" s="556">
        <f t="shared" si="9"/>
        <v>0</v>
      </c>
      <c r="J53" s="556">
        <f t="shared" si="9"/>
        <v>1500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0</v>
      </c>
      <c r="G57" s="548">
        <v>0</v>
      </c>
      <c r="H57" s="548">
        <v>0</v>
      </c>
      <c r="I57" s="548"/>
      <c r="J57" s="548">
        <f t="shared" si="0"/>
        <v>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0</v>
      </c>
      <c r="G59" s="556">
        <f t="shared" ref="G59:J59" si="11">SUM(G57:G58)</f>
        <v>0</v>
      </c>
      <c r="H59" s="556">
        <f t="shared" si="11"/>
        <v>0</v>
      </c>
      <c r="I59" s="556">
        <f t="shared" si="11"/>
        <v>0</v>
      </c>
      <c r="J59" s="556">
        <f t="shared" si="11"/>
        <v>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0</v>
      </c>
      <c r="H62" s="548">
        <v>0</v>
      </c>
      <c r="I62" s="548"/>
      <c r="J62" s="548">
        <f t="shared" si="0"/>
        <v>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143.38</v>
      </c>
      <c r="G63" s="548">
        <v>0</v>
      </c>
      <c r="H63" s="548">
        <v>0</v>
      </c>
      <c r="I63" s="548"/>
      <c r="J63" s="548">
        <f t="shared" si="0"/>
        <v>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6.31</v>
      </c>
      <c r="G64" s="548">
        <v>0</v>
      </c>
      <c r="H64" s="548">
        <v>0</v>
      </c>
      <c r="I64" s="548"/>
      <c r="J64" s="548">
        <f t="shared" si="0"/>
        <v>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120.16000000000001</v>
      </c>
      <c r="G65" s="548">
        <v>223</v>
      </c>
      <c r="H65" s="548">
        <v>223</v>
      </c>
      <c r="I65" s="548"/>
      <c r="J65" s="548">
        <f t="shared" si="0"/>
        <v>223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184.80000000000004</v>
      </c>
      <c r="G66" s="548">
        <v>0</v>
      </c>
      <c r="H66" s="548">
        <v>0</v>
      </c>
      <c r="I66" s="548"/>
      <c r="J66" s="548">
        <f t="shared" si="0"/>
        <v>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4079.26</v>
      </c>
      <c r="G67" s="548">
        <v>0</v>
      </c>
      <c r="H67" s="548">
        <v>0</v>
      </c>
      <c r="I67" s="548"/>
      <c r="J67" s="548">
        <f t="shared" ref="J67:J129" si="12">+H67+I67</f>
        <v>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71.440000000000012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4605.3499999999995</v>
      </c>
      <c r="G71" s="556">
        <f>SUM(G60:G70)</f>
        <v>223</v>
      </c>
      <c r="H71" s="556">
        <f>SUM(H60:H70)</f>
        <v>223</v>
      </c>
      <c r="I71" s="556">
        <f>SUM(I60:I70)</f>
        <v>0</v>
      </c>
      <c r="J71" s="556">
        <f>SUM(J60:J70)</f>
        <v>223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0</v>
      </c>
      <c r="H83" s="548">
        <v>0</v>
      </c>
      <c r="I83" s="548"/>
      <c r="J83" s="548">
        <f t="shared" si="12"/>
        <v>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0</v>
      </c>
      <c r="G85" s="556">
        <v>0</v>
      </c>
      <c r="H85" s="556">
        <v>0</v>
      </c>
      <c r="I85" s="556"/>
      <c r="J85" s="556">
        <f t="shared" si="12"/>
        <v>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0</v>
      </c>
      <c r="G89" s="548">
        <v>0</v>
      </c>
      <c r="H89" s="548">
        <v>0</v>
      </c>
      <c r="I89" s="548"/>
      <c r="J89" s="548">
        <f t="shared" si="12"/>
        <v>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0</v>
      </c>
      <c r="G92" s="556">
        <f t="shared" ref="G92:J92" si="14">SUM(G86:G91)</f>
        <v>0</v>
      </c>
      <c r="H92" s="556">
        <f t="shared" si="14"/>
        <v>0</v>
      </c>
      <c r="I92" s="556">
        <f t="shared" si="14"/>
        <v>0</v>
      </c>
      <c r="J92" s="556">
        <f t="shared" si="14"/>
        <v>0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0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0</v>
      </c>
      <c r="G100" s="556">
        <f t="shared" ref="G100:J100" si="15">SUM(G93:G99)</f>
        <v>0</v>
      </c>
      <c r="H100" s="556">
        <f t="shared" si="15"/>
        <v>0</v>
      </c>
      <c r="I100" s="556">
        <f t="shared" si="15"/>
        <v>0</v>
      </c>
      <c r="J100" s="556">
        <f t="shared" si="15"/>
        <v>0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0</v>
      </c>
      <c r="G103" s="548">
        <v>0</v>
      </c>
      <c r="H103" s="548">
        <v>0</v>
      </c>
      <c r="I103" s="548"/>
      <c r="J103" s="548">
        <f t="shared" si="12"/>
        <v>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0</v>
      </c>
      <c r="H104" s="548">
        <v>0</v>
      </c>
      <c r="I104" s="548"/>
      <c r="J104" s="548">
        <f t="shared" si="12"/>
        <v>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0</v>
      </c>
      <c r="G108" s="556">
        <f t="shared" ref="G108:J108" si="16">SUM(G103:G107)</f>
        <v>0</v>
      </c>
      <c r="H108" s="556">
        <f t="shared" si="16"/>
        <v>0</v>
      </c>
      <c r="I108" s="556">
        <f t="shared" si="16"/>
        <v>0</v>
      </c>
      <c r="J108" s="556">
        <f t="shared" si="16"/>
        <v>0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69.599999999999994</v>
      </c>
      <c r="G120" s="548">
        <v>0</v>
      </c>
      <c r="H120" s="548">
        <v>0</v>
      </c>
      <c r="I120" s="548"/>
      <c r="J120" s="548">
        <f t="shared" si="12"/>
        <v>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69.599999999999994</v>
      </c>
      <c r="G122" s="556">
        <f t="shared" ref="G122:J122" si="18">SUM(G120:G121)</f>
        <v>0</v>
      </c>
      <c r="H122" s="556">
        <f t="shared" si="18"/>
        <v>0</v>
      </c>
      <c r="I122" s="556">
        <f t="shared" si="18"/>
        <v>0</v>
      </c>
      <c r="J122" s="556">
        <f t="shared" si="18"/>
        <v>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4674.95</v>
      </c>
      <c r="G126" s="551">
        <f>+G125+G124+G123+G122+G119+G109+G108+G102+G101+G100+G92+G85+G78+G71+G60+G59+G56+G53</f>
        <v>1723</v>
      </c>
      <c r="H126" s="551">
        <f>+H125+H124+H123+H122+H119+H109+H108+H102+H101+H100+H92+H85+H78+H71+H60+H59+H56+H53</f>
        <v>1723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1723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12547.359999999999</v>
      </c>
      <c r="G127" s="551">
        <f>+G126+G42+G9+G6</f>
        <v>8982</v>
      </c>
      <c r="H127" s="551">
        <f>+H126+H42+H9+H6</f>
        <v>11237</v>
      </c>
      <c r="I127" s="551">
        <f>+I126+I42+I9+I6</f>
        <v>0</v>
      </c>
      <c r="J127" s="551">
        <f>+J126+J42+J9+J6</f>
        <v>11237</v>
      </c>
      <c r="K127" s="523"/>
    </row>
    <row r="128" spans="1:11" x14ac:dyDescent="0.2">
      <c r="A128" s="568"/>
      <c r="B128" s="568"/>
      <c r="C128" s="568"/>
      <c r="D128" s="568"/>
      <c r="E128" s="568"/>
      <c r="F128" s="568"/>
      <c r="G128" s="568"/>
      <c r="H128" s="568"/>
      <c r="I128" s="568"/>
      <c r="J128" s="568"/>
      <c r="K128" s="533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8"/>
      <c r="B133" s="568"/>
      <c r="C133" s="568"/>
      <c r="D133" s="568"/>
      <c r="E133" s="568"/>
      <c r="F133" s="568"/>
      <c r="G133" s="568"/>
      <c r="H133" s="568"/>
      <c r="I133" s="568"/>
      <c r="J133" s="568"/>
      <c r="K133" s="533"/>
    </row>
    <row r="134" spans="1:11" ht="25.5" customHeight="1" x14ac:dyDescent="0.2">
      <c r="A134" s="568"/>
      <c r="B134" s="568"/>
      <c r="C134" s="568"/>
      <c r="D134" s="568"/>
      <c r="E134" s="568"/>
      <c r="F134" s="568"/>
      <c r="G134" s="568"/>
      <c r="H134" s="568"/>
      <c r="I134" s="568"/>
      <c r="J134" s="568"/>
      <c r="K134" s="533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815.5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2655</v>
      </c>
      <c r="G145" s="548">
        <v>2500</v>
      </c>
      <c r="H145" s="548">
        <v>2500</v>
      </c>
      <c r="I145" s="548"/>
      <c r="J145" s="548">
        <f t="shared" si="20"/>
        <v>2500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3470.5</v>
      </c>
      <c r="G160" s="556">
        <f t="shared" ref="G160:J160" si="22">SUM(G136:G159)</f>
        <v>2500</v>
      </c>
      <c r="H160" s="556">
        <f t="shared" si="22"/>
        <v>2500</v>
      </c>
      <c r="I160" s="556">
        <f t="shared" si="22"/>
        <v>0</v>
      </c>
      <c r="J160" s="556">
        <f t="shared" si="22"/>
        <v>2500</v>
      </c>
      <c r="K160" s="525"/>
    </row>
    <row r="161" spans="1:11" x14ac:dyDescent="0.2">
      <c r="A161" s="568"/>
      <c r="B161" s="568"/>
      <c r="C161" s="568"/>
      <c r="D161" s="568"/>
      <c r="E161" s="568"/>
      <c r="F161" s="568"/>
      <c r="G161" s="568"/>
      <c r="H161" s="568"/>
      <c r="I161" s="568"/>
      <c r="J161" s="568"/>
      <c r="K161" s="533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8"/>
      <c r="B180" s="568"/>
      <c r="C180" s="568"/>
      <c r="D180" s="568"/>
      <c r="E180" s="568"/>
      <c r="F180" s="568"/>
      <c r="G180" s="568"/>
      <c r="H180" s="568"/>
      <c r="I180" s="568"/>
      <c r="J180" s="568"/>
      <c r="K180" s="533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8"/>
      <c r="B184" s="568"/>
      <c r="C184" s="568"/>
      <c r="D184" s="568"/>
      <c r="E184" s="568"/>
      <c r="F184" s="568"/>
      <c r="G184" s="568"/>
      <c r="H184" s="568"/>
      <c r="I184" s="568"/>
      <c r="J184" s="568"/>
      <c r="K184" s="533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3470.5</v>
      </c>
      <c r="G185" s="551">
        <f t="shared" ref="G185:J185" si="25">+G183+G179+G160</f>
        <v>2500</v>
      </c>
      <c r="H185" s="551">
        <f t="shared" si="25"/>
        <v>2500</v>
      </c>
      <c r="I185" s="551">
        <f t="shared" si="25"/>
        <v>0</v>
      </c>
      <c r="J185" s="551">
        <f t="shared" si="25"/>
        <v>2500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878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7"/>
      <c r="B7" s="567"/>
      <c r="C7" s="567"/>
      <c r="D7" s="567"/>
      <c r="E7" s="567"/>
      <c r="F7" s="567"/>
      <c r="G7" s="567"/>
      <c r="H7" s="567"/>
      <c r="I7" s="567"/>
      <c r="J7" s="567"/>
      <c r="K7" s="532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7"/>
      <c r="B10" s="567"/>
      <c r="C10" s="567"/>
      <c r="D10" s="567"/>
      <c r="E10" s="567"/>
      <c r="F10" s="567"/>
      <c r="G10" s="567"/>
      <c r="H10" s="567"/>
      <c r="I10" s="567"/>
      <c r="J10" s="567">
        <f t="shared" si="0"/>
        <v>0</v>
      </c>
      <c r="K10" s="532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0</v>
      </c>
      <c r="G14" s="548">
        <v>0</v>
      </c>
      <c r="H14" s="548">
        <v>0</v>
      </c>
      <c r="I14" s="548"/>
      <c r="J14" s="548">
        <f t="shared" si="0"/>
        <v>0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0</v>
      </c>
      <c r="G20" s="556">
        <f t="shared" ref="G20:J20" si="3">SUM(G11:G19)</f>
        <v>0</v>
      </c>
      <c r="H20" s="556">
        <f t="shared" si="3"/>
        <v>0</v>
      </c>
      <c r="I20" s="556">
        <f t="shared" si="3"/>
        <v>0</v>
      </c>
      <c r="J20" s="556">
        <f t="shared" si="3"/>
        <v>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0</v>
      </c>
      <c r="G32" s="548">
        <v>0</v>
      </c>
      <c r="H32" s="548">
        <v>0</v>
      </c>
      <c r="I32" s="548"/>
      <c r="J32" s="548">
        <f t="shared" si="0"/>
        <v>0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0</v>
      </c>
      <c r="G34" s="556">
        <f t="shared" ref="G34:J34" si="6">SUM(G29:G33)</f>
        <v>0</v>
      </c>
      <c r="H34" s="556">
        <f t="shared" si="6"/>
        <v>0</v>
      </c>
      <c r="I34" s="556">
        <f t="shared" si="6"/>
        <v>0</v>
      </c>
      <c r="J34" s="556">
        <f t="shared" si="6"/>
        <v>0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0</v>
      </c>
      <c r="G39" s="548">
        <v>0</v>
      </c>
      <c r="H39" s="548">
        <v>0</v>
      </c>
      <c r="I39" s="548"/>
      <c r="J39" s="548">
        <f t="shared" si="0"/>
        <v>0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0</v>
      </c>
      <c r="G41" s="556">
        <f t="shared" ref="G41:J41" si="7">SUM(G35:G40)</f>
        <v>0</v>
      </c>
      <c r="H41" s="556">
        <f t="shared" si="7"/>
        <v>0</v>
      </c>
      <c r="I41" s="556">
        <f t="shared" si="7"/>
        <v>0</v>
      </c>
      <c r="J41" s="556">
        <f t="shared" si="7"/>
        <v>0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0</v>
      </c>
      <c r="G42" s="551">
        <f t="shared" ref="G42:J42" si="8">+G41+G34+G28+G22+G20</f>
        <v>0</v>
      </c>
      <c r="H42" s="551">
        <f t="shared" si="8"/>
        <v>0</v>
      </c>
      <c r="I42" s="551">
        <f t="shared" si="8"/>
        <v>0</v>
      </c>
      <c r="J42" s="551">
        <f t="shared" si="8"/>
        <v>0</v>
      </c>
      <c r="K42" s="523"/>
    </row>
    <row r="43" spans="1:11" ht="8.25" customHeight="1" x14ac:dyDescent="0.2">
      <c r="A43" s="567"/>
      <c r="B43" s="567"/>
      <c r="C43" s="567"/>
      <c r="D43" s="567"/>
      <c r="E43" s="567"/>
      <c r="F43" s="567"/>
      <c r="G43" s="567"/>
      <c r="H43" s="567"/>
      <c r="I43" s="567"/>
      <c r="J43" s="567"/>
      <c r="K43" s="532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0</v>
      </c>
      <c r="G44" s="548">
        <v>0</v>
      </c>
      <c r="H44" s="548">
        <v>0</v>
      </c>
      <c r="I44" s="548"/>
      <c r="J44" s="548">
        <f t="shared" si="0"/>
        <v>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0</v>
      </c>
      <c r="G45" s="548">
        <v>0</v>
      </c>
      <c r="H45" s="548">
        <v>0</v>
      </c>
      <c r="I45" s="548"/>
      <c r="J45" s="548">
        <f t="shared" si="0"/>
        <v>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0</v>
      </c>
      <c r="G46" s="548">
        <v>0</v>
      </c>
      <c r="H46" s="548">
        <v>0</v>
      </c>
      <c r="I46" s="548"/>
      <c r="J46" s="548">
        <f t="shared" si="0"/>
        <v>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0</v>
      </c>
      <c r="G47" s="548">
        <v>0</v>
      </c>
      <c r="H47" s="548">
        <v>0</v>
      </c>
      <c r="I47" s="548"/>
      <c r="J47" s="548">
        <f t="shared" si="0"/>
        <v>0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0</v>
      </c>
      <c r="H48" s="548">
        <v>0</v>
      </c>
      <c r="I48" s="548"/>
      <c r="J48" s="548">
        <f t="shared" si="0"/>
        <v>0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0</v>
      </c>
      <c r="G51" s="548">
        <v>0</v>
      </c>
      <c r="H51" s="548">
        <v>0</v>
      </c>
      <c r="I51" s="548"/>
      <c r="J51" s="548">
        <f t="shared" si="0"/>
        <v>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0</v>
      </c>
      <c r="G52" s="548">
        <v>0</v>
      </c>
      <c r="H52" s="548">
        <v>0</v>
      </c>
      <c r="I52" s="548"/>
      <c r="J52" s="548">
        <f t="shared" si="0"/>
        <v>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0</v>
      </c>
      <c r="G53" s="556">
        <f t="shared" ref="G53:J53" si="9">SUM(G44:G52)</f>
        <v>0</v>
      </c>
      <c r="H53" s="556">
        <f t="shared" si="9"/>
        <v>0</v>
      </c>
      <c r="I53" s="556">
        <f t="shared" si="9"/>
        <v>0</v>
      </c>
      <c r="J53" s="556">
        <f t="shared" si="9"/>
        <v>0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0</v>
      </c>
      <c r="G57" s="548">
        <v>0</v>
      </c>
      <c r="H57" s="548">
        <v>0</v>
      </c>
      <c r="I57" s="548"/>
      <c r="J57" s="548">
        <f t="shared" si="0"/>
        <v>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0</v>
      </c>
      <c r="G59" s="556">
        <f t="shared" ref="G59:J59" si="11">SUM(G57:G58)</f>
        <v>0</v>
      </c>
      <c r="H59" s="556">
        <f t="shared" si="11"/>
        <v>0</v>
      </c>
      <c r="I59" s="556">
        <f t="shared" si="11"/>
        <v>0</v>
      </c>
      <c r="J59" s="556">
        <f t="shared" si="11"/>
        <v>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0</v>
      </c>
      <c r="H62" s="548">
        <v>0</v>
      </c>
      <c r="I62" s="548"/>
      <c r="J62" s="548">
        <f t="shared" si="0"/>
        <v>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0</v>
      </c>
      <c r="G63" s="548">
        <v>0</v>
      </c>
      <c r="H63" s="548">
        <v>0</v>
      </c>
      <c r="I63" s="548"/>
      <c r="J63" s="548">
        <f t="shared" si="0"/>
        <v>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0</v>
      </c>
      <c r="G64" s="548">
        <v>0</v>
      </c>
      <c r="H64" s="548">
        <v>0</v>
      </c>
      <c r="I64" s="548"/>
      <c r="J64" s="548">
        <f t="shared" si="0"/>
        <v>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6.6</v>
      </c>
      <c r="G65" s="548">
        <v>0</v>
      </c>
      <c r="H65" s="548">
        <v>0</v>
      </c>
      <c r="I65" s="548"/>
      <c r="J65" s="548">
        <f t="shared" si="0"/>
        <v>0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0</v>
      </c>
      <c r="G66" s="548">
        <v>0</v>
      </c>
      <c r="H66" s="548">
        <v>0</v>
      </c>
      <c r="I66" s="548"/>
      <c r="J66" s="548">
        <f t="shared" si="0"/>
        <v>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0</v>
      </c>
      <c r="G67" s="548">
        <v>0</v>
      </c>
      <c r="H67" s="548">
        <v>0</v>
      </c>
      <c r="I67" s="548"/>
      <c r="J67" s="548">
        <f t="shared" ref="J67:J129" si="12">+H67+I67</f>
        <v>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1047.6500000000001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1054.25</v>
      </c>
      <c r="G71" s="556">
        <f>SUM(G60:G70)</f>
        <v>0</v>
      </c>
      <c r="H71" s="556">
        <f>SUM(H60:H70)</f>
        <v>0</v>
      </c>
      <c r="I71" s="556">
        <f>SUM(I60:I70)</f>
        <v>0</v>
      </c>
      <c r="J71" s="556">
        <f>SUM(J60:J70)</f>
        <v>0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2311.4500000000003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164.16000000000003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831.20999999999992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650.96000000000026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51.22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521.37000000000012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4530.3700000000008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0</v>
      </c>
      <c r="H83" s="548">
        <v>0</v>
      </c>
      <c r="I83" s="548"/>
      <c r="J83" s="548">
        <f t="shared" si="12"/>
        <v>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0</v>
      </c>
      <c r="G85" s="556">
        <v>0</v>
      </c>
      <c r="H85" s="556">
        <v>0</v>
      </c>
      <c r="I85" s="556"/>
      <c r="J85" s="556">
        <f t="shared" si="12"/>
        <v>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0</v>
      </c>
      <c r="G89" s="548">
        <v>0</v>
      </c>
      <c r="H89" s="548">
        <v>0</v>
      </c>
      <c r="I89" s="548"/>
      <c r="J89" s="548">
        <f t="shared" si="12"/>
        <v>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0</v>
      </c>
      <c r="G92" s="556">
        <f t="shared" ref="G92:J92" si="14">SUM(G86:G91)</f>
        <v>0</v>
      </c>
      <c r="H92" s="556">
        <f t="shared" si="14"/>
        <v>0</v>
      </c>
      <c r="I92" s="556">
        <f t="shared" si="14"/>
        <v>0</v>
      </c>
      <c r="J92" s="556">
        <f t="shared" si="14"/>
        <v>0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3166.27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3166.27</v>
      </c>
      <c r="G100" s="556">
        <f t="shared" ref="G100:J100" si="15">SUM(G93:G99)</f>
        <v>0</v>
      </c>
      <c r="H100" s="556">
        <f t="shared" si="15"/>
        <v>0</v>
      </c>
      <c r="I100" s="556">
        <f t="shared" si="15"/>
        <v>0</v>
      </c>
      <c r="J100" s="556">
        <f t="shared" si="15"/>
        <v>0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0</v>
      </c>
      <c r="G103" s="548">
        <v>0</v>
      </c>
      <c r="H103" s="548">
        <v>0</v>
      </c>
      <c r="I103" s="548"/>
      <c r="J103" s="548">
        <f t="shared" si="12"/>
        <v>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0</v>
      </c>
      <c r="H104" s="548">
        <v>0</v>
      </c>
      <c r="I104" s="548"/>
      <c r="J104" s="548">
        <f t="shared" si="12"/>
        <v>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0</v>
      </c>
      <c r="G108" s="556">
        <f t="shared" ref="G108:J108" si="16">SUM(G103:G107)</f>
        <v>0</v>
      </c>
      <c r="H108" s="556">
        <f t="shared" si="16"/>
        <v>0</v>
      </c>
      <c r="I108" s="556">
        <f t="shared" si="16"/>
        <v>0</v>
      </c>
      <c r="J108" s="556">
        <f t="shared" si="16"/>
        <v>0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64.8</v>
      </c>
      <c r="G120" s="548">
        <v>10000</v>
      </c>
      <c r="H120" s="548">
        <v>10000</v>
      </c>
      <c r="I120" s="548"/>
      <c r="J120" s="548">
        <f t="shared" si="12"/>
        <v>10000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64.8</v>
      </c>
      <c r="G122" s="556">
        <f t="shared" ref="G122:J122" si="18">SUM(G120:G121)</f>
        <v>10000</v>
      </c>
      <c r="H122" s="556">
        <f t="shared" si="18"/>
        <v>10000</v>
      </c>
      <c r="I122" s="556">
        <f t="shared" si="18"/>
        <v>0</v>
      </c>
      <c r="J122" s="556">
        <f t="shared" si="18"/>
        <v>10000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8815.69</v>
      </c>
      <c r="G126" s="551">
        <f>+G125+G124+G123+G122+G119+G109+G108+G102+G101+G100+G92+G85+G78+G71+G60+G59+G56+G53</f>
        <v>10000</v>
      </c>
      <c r="H126" s="551">
        <f>+H125+H124+H123+H122+H119+H109+H108+H102+H101+H100+H92+H85+H78+H71+H60+H59+H56+H53</f>
        <v>10000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10000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8815.69</v>
      </c>
      <c r="G127" s="551">
        <f>+G126+G42+G9+G6</f>
        <v>10000</v>
      </c>
      <c r="H127" s="551">
        <f>+H126+H42+H9+H6</f>
        <v>10000</v>
      </c>
      <c r="I127" s="551">
        <f>+I126+I42+I9+I6</f>
        <v>0</v>
      </c>
      <c r="J127" s="551">
        <f>+J126+J42+J9+J6</f>
        <v>10000</v>
      </c>
      <c r="K127" s="523"/>
    </row>
    <row r="128" spans="1:11" x14ac:dyDescent="0.2">
      <c r="A128" s="567"/>
      <c r="B128" s="567"/>
      <c r="C128" s="567"/>
      <c r="D128" s="567"/>
      <c r="E128" s="567"/>
      <c r="F128" s="567"/>
      <c r="G128" s="567"/>
      <c r="H128" s="567"/>
      <c r="I128" s="567"/>
      <c r="J128" s="567"/>
      <c r="K128" s="532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7"/>
      <c r="B133" s="567"/>
      <c r="C133" s="567"/>
      <c r="D133" s="567"/>
      <c r="E133" s="567"/>
      <c r="F133" s="567"/>
      <c r="G133" s="567"/>
      <c r="H133" s="567"/>
      <c r="I133" s="567"/>
      <c r="J133" s="567"/>
      <c r="K133" s="532"/>
    </row>
    <row r="134" spans="1:11" ht="25.5" customHeight="1" x14ac:dyDescent="0.2">
      <c r="A134" s="567"/>
      <c r="B134" s="567"/>
      <c r="C134" s="567"/>
      <c r="D134" s="567"/>
      <c r="E134" s="567"/>
      <c r="F134" s="567"/>
      <c r="G134" s="567"/>
      <c r="H134" s="567"/>
      <c r="I134" s="567"/>
      <c r="J134" s="567"/>
      <c r="K134" s="532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6635.9999999999991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10000</v>
      </c>
      <c r="H151" s="548">
        <v>10000</v>
      </c>
      <c r="I151" s="548"/>
      <c r="J151" s="548">
        <f t="shared" si="20"/>
        <v>10000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6635.9999999999991</v>
      </c>
      <c r="G160" s="556">
        <f t="shared" ref="G160:J160" si="22">SUM(G136:G159)</f>
        <v>10000</v>
      </c>
      <c r="H160" s="556">
        <f t="shared" si="22"/>
        <v>10000</v>
      </c>
      <c r="I160" s="556">
        <f t="shared" si="22"/>
        <v>0</v>
      </c>
      <c r="J160" s="556">
        <f t="shared" si="22"/>
        <v>10000</v>
      </c>
      <c r="K160" s="525"/>
    </row>
    <row r="161" spans="1:11" x14ac:dyDescent="0.2">
      <c r="A161" s="567"/>
      <c r="B161" s="567"/>
      <c r="C161" s="567"/>
      <c r="D161" s="567"/>
      <c r="E161" s="567"/>
      <c r="F161" s="567"/>
      <c r="G161" s="567"/>
      <c r="H161" s="567"/>
      <c r="I161" s="567"/>
      <c r="J161" s="567"/>
      <c r="K161" s="532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7"/>
      <c r="B180" s="567"/>
      <c r="C180" s="567"/>
      <c r="D180" s="567"/>
      <c r="E180" s="567"/>
      <c r="F180" s="567"/>
      <c r="G180" s="567"/>
      <c r="H180" s="567"/>
      <c r="I180" s="567"/>
      <c r="J180" s="567"/>
      <c r="K180" s="532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7"/>
      <c r="B184" s="567"/>
      <c r="C184" s="567"/>
      <c r="D184" s="567"/>
      <c r="E184" s="567"/>
      <c r="F184" s="567"/>
      <c r="G184" s="567"/>
      <c r="H184" s="567"/>
      <c r="I184" s="567"/>
      <c r="J184" s="567"/>
      <c r="K184" s="532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6635.9999999999991</v>
      </c>
      <c r="G185" s="551">
        <f t="shared" ref="G185:J185" si="25">+G183+G179+G160</f>
        <v>10000</v>
      </c>
      <c r="H185" s="551">
        <f t="shared" si="25"/>
        <v>10000</v>
      </c>
      <c r="I185" s="551">
        <f t="shared" si="25"/>
        <v>0</v>
      </c>
      <c r="J185" s="551">
        <f t="shared" si="25"/>
        <v>10000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683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31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18</v>
      </c>
      <c r="G8" s="548">
        <v>18</v>
      </c>
      <c r="H8" s="548">
        <v>18</v>
      </c>
      <c r="I8" s="548"/>
      <c r="J8" s="548">
        <f t="shared" si="0"/>
        <v>18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18</v>
      </c>
      <c r="G9" s="551">
        <f t="shared" ref="G9:J9" si="2">SUM(G8)</f>
        <v>18</v>
      </c>
      <c r="H9" s="551">
        <f t="shared" si="2"/>
        <v>18</v>
      </c>
      <c r="I9" s="551">
        <f t="shared" si="2"/>
        <v>0</v>
      </c>
      <c r="J9" s="551">
        <f t="shared" si="2"/>
        <v>18</v>
      </c>
      <c r="K9" s="523"/>
    </row>
    <row r="10" spans="1:11" ht="8.25" customHeight="1" x14ac:dyDescent="0.2">
      <c r="A10" s="566"/>
      <c r="B10" s="566"/>
      <c r="C10" s="566"/>
      <c r="D10" s="566"/>
      <c r="E10" s="566"/>
      <c r="F10" s="566"/>
      <c r="G10" s="566"/>
      <c r="H10" s="566"/>
      <c r="I10" s="566"/>
      <c r="J10" s="566">
        <f t="shared" si="0"/>
        <v>0</v>
      </c>
      <c r="K10" s="531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24379.560000000009</v>
      </c>
      <c r="G14" s="548">
        <v>24235</v>
      </c>
      <c r="H14" s="548">
        <v>24924</v>
      </c>
      <c r="I14" s="548"/>
      <c r="J14" s="548">
        <f t="shared" si="0"/>
        <v>24924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24379.560000000009</v>
      </c>
      <c r="G20" s="556">
        <f t="shared" ref="G20:J20" si="3">SUM(G11:G19)</f>
        <v>24235</v>
      </c>
      <c r="H20" s="556">
        <f t="shared" si="3"/>
        <v>24924</v>
      </c>
      <c r="I20" s="556">
        <f t="shared" si="3"/>
        <v>0</v>
      </c>
      <c r="J20" s="556">
        <f t="shared" si="3"/>
        <v>24924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6508.6799999999985</v>
      </c>
      <c r="G21" s="559">
        <v>12360</v>
      </c>
      <c r="H21" s="559">
        <v>12360</v>
      </c>
      <c r="I21" s="559"/>
      <c r="J21" s="559">
        <f t="shared" si="0"/>
        <v>12360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6508.6799999999985</v>
      </c>
      <c r="G22" s="556">
        <f t="shared" ref="G22:J22" si="4">SUM(G21)</f>
        <v>12360</v>
      </c>
      <c r="H22" s="556">
        <f t="shared" si="4"/>
        <v>12360</v>
      </c>
      <c r="I22" s="556">
        <f t="shared" si="4"/>
        <v>0</v>
      </c>
      <c r="J22" s="556">
        <f t="shared" si="4"/>
        <v>12360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10849.53</v>
      </c>
      <c r="G32" s="548">
        <v>11897</v>
      </c>
      <c r="H32" s="548">
        <v>12304</v>
      </c>
      <c r="I32" s="548"/>
      <c r="J32" s="548">
        <f t="shared" si="0"/>
        <v>12304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10849.53</v>
      </c>
      <c r="G34" s="556">
        <f t="shared" ref="G34:J34" si="6">SUM(G29:G33)</f>
        <v>11897</v>
      </c>
      <c r="H34" s="556">
        <f t="shared" si="6"/>
        <v>12304</v>
      </c>
      <c r="I34" s="556">
        <f t="shared" si="6"/>
        <v>0</v>
      </c>
      <c r="J34" s="556">
        <f t="shared" si="6"/>
        <v>12304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322.79000000000002</v>
      </c>
      <c r="G39" s="548">
        <v>304</v>
      </c>
      <c r="H39" s="548">
        <v>298</v>
      </c>
      <c r="I39" s="548"/>
      <c r="J39" s="548">
        <f t="shared" si="0"/>
        <v>298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322.79000000000002</v>
      </c>
      <c r="G41" s="556">
        <f t="shared" ref="G41:J41" si="7">SUM(G35:G40)</f>
        <v>304</v>
      </c>
      <c r="H41" s="556">
        <f t="shared" si="7"/>
        <v>298</v>
      </c>
      <c r="I41" s="556">
        <f t="shared" si="7"/>
        <v>0</v>
      </c>
      <c r="J41" s="556">
        <f t="shared" si="7"/>
        <v>298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42060.560000000012</v>
      </c>
      <c r="G42" s="551">
        <f t="shared" ref="G42:J42" si="8">+G41+G34+G28+G22+G20</f>
        <v>48796</v>
      </c>
      <c r="H42" s="551">
        <f t="shared" si="8"/>
        <v>49886</v>
      </c>
      <c r="I42" s="551">
        <f t="shared" si="8"/>
        <v>0</v>
      </c>
      <c r="J42" s="551">
        <f t="shared" si="8"/>
        <v>49886</v>
      </c>
      <c r="K42" s="523"/>
    </row>
    <row r="43" spans="1:11" ht="8.25" customHeight="1" x14ac:dyDescent="0.2">
      <c r="A43" s="566"/>
      <c r="B43" s="566"/>
      <c r="C43" s="566"/>
      <c r="D43" s="566"/>
      <c r="E43" s="566"/>
      <c r="F43" s="566"/>
      <c r="G43" s="566"/>
      <c r="H43" s="566"/>
      <c r="I43" s="566"/>
      <c r="J43" s="566"/>
      <c r="K43" s="531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51.94</v>
      </c>
      <c r="G44" s="548">
        <v>93</v>
      </c>
      <c r="H44" s="548">
        <v>93</v>
      </c>
      <c r="I44" s="548"/>
      <c r="J44" s="548">
        <f t="shared" si="0"/>
        <v>93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146.44999999999999</v>
      </c>
      <c r="G45" s="548">
        <v>123</v>
      </c>
      <c r="H45" s="548">
        <v>123</v>
      </c>
      <c r="I45" s="548"/>
      <c r="J45" s="548">
        <f t="shared" si="0"/>
        <v>123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183.5</v>
      </c>
      <c r="G46" s="548">
        <v>152</v>
      </c>
      <c r="H46" s="548">
        <v>152</v>
      </c>
      <c r="I46" s="548"/>
      <c r="J46" s="548">
        <f t="shared" si="0"/>
        <v>152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261.7</v>
      </c>
      <c r="G47" s="548">
        <v>431</v>
      </c>
      <c r="H47" s="548">
        <v>431</v>
      </c>
      <c r="I47" s="548"/>
      <c r="J47" s="548">
        <f t="shared" si="0"/>
        <v>431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2.75</v>
      </c>
      <c r="G48" s="548">
        <v>31</v>
      </c>
      <c r="H48" s="548">
        <v>31</v>
      </c>
      <c r="I48" s="548"/>
      <c r="J48" s="548">
        <f t="shared" si="0"/>
        <v>31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52</v>
      </c>
      <c r="H49" s="548">
        <v>52</v>
      </c>
      <c r="I49" s="548"/>
      <c r="J49" s="548">
        <f t="shared" si="0"/>
        <v>52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46.230000000000004</v>
      </c>
      <c r="G51" s="548">
        <v>62</v>
      </c>
      <c r="H51" s="548">
        <v>62</v>
      </c>
      <c r="I51" s="548"/>
      <c r="J51" s="548">
        <f t="shared" si="0"/>
        <v>62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25.240000000000002</v>
      </c>
      <c r="G52" s="548">
        <v>93</v>
      </c>
      <c r="H52" s="548">
        <v>93</v>
      </c>
      <c r="I52" s="548"/>
      <c r="J52" s="548">
        <f t="shared" si="0"/>
        <v>93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717.81</v>
      </c>
      <c r="G53" s="556">
        <f t="shared" ref="G53:J53" si="9">SUM(G44:G52)</f>
        <v>1037</v>
      </c>
      <c r="H53" s="556">
        <f t="shared" si="9"/>
        <v>1037</v>
      </c>
      <c r="I53" s="556">
        <f t="shared" si="9"/>
        <v>0</v>
      </c>
      <c r="J53" s="556">
        <f t="shared" si="9"/>
        <v>1037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69</v>
      </c>
      <c r="H54" s="548">
        <v>69</v>
      </c>
      <c r="I54" s="548"/>
      <c r="J54" s="548">
        <f t="shared" si="0"/>
        <v>69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396</v>
      </c>
      <c r="G55" s="548">
        <v>187</v>
      </c>
      <c r="H55" s="548">
        <v>187</v>
      </c>
      <c r="I55" s="548"/>
      <c r="J55" s="548">
        <f t="shared" si="0"/>
        <v>187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396</v>
      </c>
      <c r="G56" s="556">
        <f t="shared" ref="G56:J56" si="10">SUM(G54:G55)</f>
        <v>256</v>
      </c>
      <c r="H56" s="556">
        <f t="shared" si="10"/>
        <v>256</v>
      </c>
      <c r="I56" s="556">
        <f t="shared" si="10"/>
        <v>0</v>
      </c>
      <c r="J56" s="556">
        <f t="shared" si="10"/>
        <v>256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370</v>
      </c>
      <c r="G57" s="548">
        <v>0</v>
      </c>
      <c r="H57" s="548">
        <v>0</v>
      </c>
      <c r="I57" s="548"/>
      <c r="J57" s="548">
        <f t="shared" si="0"/>
        <v>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370</v>
      </c>
      <c r="G59" s="556">
        <f t="shared" ref="G59:J59" si="11">SUM(G57:G58)</f>
        <v>0</v>
      </c>
      <c r="H59" s="556">
        <f t="shared" si="11"/>
        <v>0</v>
      </c>
      <c r="I59" s="556">
        <f t="shared" si="11"/>
        <v>0</v>
      </c>
      <c r="J59" s="556">
        <f t="shared" si="11"/>
        <v>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0</v>
      </c>
      <c r="H62" s="548">
        <v>0</v>
      </c>
      <c r="I62" s="548"/>
      <c r="J62" s="548">
        <f t="shared" si="0"/>
        <v>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3698.0399999999995</v>
      </c>
      <c r="G63" s="548">
        <v>3763</v>
      </c>
      <c r="H63" s="548">
        <v>3763</v>
      </c>
      <c r="I63" s="548"/>
      <c r="J63" s="548">
        <f t="shared" si="0"/>
        <v>3763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21.46</v>
      </c>
      <c r="G64" s="548">
        <v>62</v>
      </c>
      <c r="H64" s="548">
        <v>62</v>
      </c>
      <c r="I64" s="548"/>
      <c r="J64" s="548">
        <f t="shared" si="0"/>
        <v>62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1374.28</v>
      </c>
      <c r="G65" s="548">
        <v>1219</v>
      </c>
      <c r="H65" s="548">
        <v>1219</v>
      </c>
      <c r="I65" s="548"/>
      <c r="J65" s="548">
        <f t="shared" si="0"/>
        <v>1219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966.35999999999979</v>
      </c>
      <c r="G66" s="548">
        <v>966</v>
      </c>
      <c r="H66" s="548">
        <v>966</v>
      </c>
      <c r="I66" s="548"/>
      <c r="J66" s="548">
        <f t="shared" si="0"/>
        <v>966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115</v>
      </c>
      <c r="G67" s="548">
        <v>309</v>
      </c>
      <c r="H67" s="548">
        <v>309</v>
      </c>
      <c r="I67" s="548"/>
      <c r="J67" s="548">
        <f t="shared" ref="J67:J129" si="12">+H67+I67</f>
        <v>309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0</v>
      </c>
      <c r="G69" s="548">
        <v>0</v>
      </c>
      <c r="H69" s="548">
        <v>0</v>
      </c>
      <c r="I69" s="548"/>
      <c r="J69" s="548">
        <f t="shared" si="12"/>
        <v>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108.86000000000001</v>
      </c>
      <c r="G70" s="548">
        <v>123</v>
      </c>
      <c r="H70" s="548">
        <v>123</v>
      </c>
      <c r="I70" s="548"/>
      <c r="J70" s="548">
        <f t="shared" si="12"/>
        <v>123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6283.9999999999991</v>
      </c>
      <c r="G71" s="556">
        <f>SUM(G60:G70)</f>
        <v>6442</v>
      </c>
      <c r="H71" s="556">
        <f>SUM(H60:H70)</f>
        <v>6442</v>
      </c>
      <c r="I71" s="556">
        <f>SUM(I60:I70)</f>
        <v>0</v>
      </c>
      <c r="J71" s="556">
        <f>SUM(J60:J70)</f>
        <v>6442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328.72</v>
      </c>
      <c r="G83" s="548">
        <v>383</v>
      </c>
      <c r="H83" s="548">
        <v>383</v>
      </c>
      <c r="I83" s="548"/>
      <c r="J83" s="548">
        <f t="shared" si="12"/>
        <v>383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328.72</v>
      </c>
      <c r="G85" s="556">
        <v>383</v>
      </c>
      <c r="H85" s="556">
        <v>383</v>
      </c>
      <c r="I85" s="556"/>
      <c r="J85" s="556">
        <f t="shared" si="12"/>
        <v>383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176.8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448.9799999999999</v>
      </c>
      <c r="G89" s="548">
        <v>491</v>
      </c>
      <c r="H89" s="548">
        <v>491</v>
      </c>
      <c r="I89" s="548"/>
      <c r="J89" s="548">
        <f t="shared" si="12"/>
        <v>491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21</v>
      </c>
      <c r="H90" s="548">
        <v>21</v>
      </c>
      <c r="I90" s="548"/>
      <c r="J90" s="548">
        <f t="shared" si="12"/>
        <v>21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625.78</v>
      </c>
      <c r="G92" s="556">
        <f t="shared" ref="G92:J92" si="14">SUM(G86:G91)</f>
        <v>512</v>
      </c>
      <c r="H92" s="556">
        <f t="shared" si="14"/>
        <v>512</v>
      </c>
      <c r="I92" s="556">
        <f t="shared" si="14"/>
        <v>0</v>
      </c>
      <c r="J92" s="556">
        <f t="shared" si="14"/>
        <v>512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1265.5900000000001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115.9</v>
      </c>
      <c r="G94" s="548">
        <v>1713</v>
      </c>
      <c r="H94" s="548">
        <v>1713</v>
      </c>
      <c r="I94" s="548"/>
      <c r="J94" s="548">
        <f t="shared" si="12"/>
        <v>1713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42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0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1423.4900000000002</v>
      </c>
      <c r="G100" s="556">
        <f t="shared" ref="G100:J100" si="15">SUM(G93:G99)</f>
        <v>1713</v>
      </c>
      <c r="H100" s="556">
        <f t="shared" si="15"/>
        <v>1713</v>
      </c>
      <c r="I100" s="556">
        <f t="shared" si="15"/>
        <v>0</v>
      </c>
      <c r="J100" s="556">
        <f t="shared" si="15"/>
        <v>1713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74.990000000000009</v>
      </c>
      <c r="G103" s="548">
        <v>95</v>
      </c>
      <c r="H103" s="548">
        <v>95</v>
      </c>
      <c r="I103" s="548"/>
      <c r="J103" s="548">
        <f t="shared" si="12"/>
        <v>95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13</v>
      </c>
      <c r="H104" s="548">
        <v>13</v>
      </c>
      <c r="I104" s="548"/>
      <c r="J104" s="548">
        <f t="shared" si="12"/>
        <v>13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74.990000000000009</v>
      </c>
      <c r="G108" s="556">
        <f t="shared" ref="G108:J108" si="16">SUM(G103:G107)</f>
        <v>108</v>
      </c>
      <c r="H108" s="556">
        <f t="shared" si="16"/>
        <v>108</v>
      </c>
      <c r="I108" s="556">
        <f t="shared" si="16"/>
        <v>0</v>
      </c>
      <c r="J108" s="556">
        <f t="shared" si="16"/>
        <v>108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>+H109+I109</f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5659.9400000000014</v>
      </c>
      <c r="G120" s="548">
        <v>7602</v>
      </c>
      <c r="H120" s="548">
        <v>1542</v>
      </c>
      <c r="I120" s="548"/>
      <c r="J120" s="548">
        <f t="shared" si="12"/>
        <v>1542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5659.9400000000014</v>
      </c>
      <c r="G122" s="556">
        <f t="shared" ref="G122:J122" si="18">SUM(G120:G121)</f>
        <v>7602</v>
      </c>
      <c r="H122" s="556">
        <f t="shared" si="18"/>
        <v>1542</v>
      </c>
      <c r="I122" s="556">
        <f t="shared" si="18"/>
        <v>0</v>
      </c>
      <c r="J122" s="556">
        <f t="shared" si="18"/>
        <v>1542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67.949999999999989</v>
      </c>
      <c r="G125" s="556">
        <v>62</v>
      </c>
      <c r="H125" s="556">
        <v>62</v>
      </c>
      <c r="I125" s="556"/>
      <c r="J125" s="556">
        <f t="shared" si="12"/>
        <v>62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15948.679999999998</v>
      </c>
      <c r="G126" s="551">
        <f>+G125+G124+G123+G122+G119+G109+G108+G102+G101+G100+G92+G85+G78+G71+G60+G59+G56+G53</f>
        <v>18115</v>
      </c>
      <c r="H126" s="551">
        <f>+H125+H124+H123+H122+H119+H109+H108+H102+H101+H100+H92+H85+H78+H71+H60+H59+H56+H53</f>
        <v>12055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12055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58027.240000000013</v>
      </c>
      <c r="G127" s="551">
        <f>+G126+G42+G9+G6</f>
        <v>66929</v>
      </c>
      <c r="H127" s="551">
        <f>+H126+H42+H9+H6</f>
        <v>61959</v>
      </c>
      <c r="I127" s="551">
        <f>+I126+I42+I9+I6</f>
        <v>0</v>
      </c>
      <c r="J127" s="551">
        <f>+J126+J42+J9+J6</f>
        <v>61959</v>
      </c>
      <c r="K127" s="523"/>
    </row>
    <row r="128" spans="1:11" x14ac:dyDescent="0.2">
      <c r="A128" s="566"/>
      <c r="B128" s="566"/>
      <c r="C128" s="566"/>
      <c r="D128" s="566"/>
      <c r="E128" s="566"/>
      <c r="F128" s="566"/>
      <c r="G128" s="566"/>
      <c r="H128" s="566"/>
      <c r="I128" s="566"/>
      <c r="J128" s="566"/>
      <c r="K128" s="531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6"/>
      <c r="B133" s="566"/>
      <c r="C133" s="566"/>
      <c r="D133" s="566"/>
      <c r="E133" s="566"/>
      <c r="F133" s="566"/>
      <c r="G133" s="566"/>
      <c r="H133" s="566"/>
      <c r="I133" s="566"/>
      <c r="J133" s="566"/>
      <c r="K133" s="531"/>
    </row>
    <row r="134" spans="1:11" ht="25.5" customHeight="1" x14ac:dyDescent="0.2">
      <c r="A134" s="566"/>
      <c r="B134" s="566"/>
      <c r="C134" s="566"/>
      <c r="D134" s="566"/>
      <c r="E134" s="566"/>
      <c r="F134" s="566"/>
      <c r="G134" s="566"/>
      <c r="H134" s="566"/>
      <c r="I134" s="566"/>
      <c r="J134" s="566"/>
      <c r="K134" s="531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4049.5</v>
      </c>
      <c r="G145" s="548">
        <v>6333</v>
      </c>
      <c r="H145" s="548">
        <v>6333</v>
      </c>
      <c r="I145" s="548"/>
      <c r="J145" s="548">
        <f t="shared" si="20"/>
        <v>6333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4049.5</v>
      </c>
      <c r="G160" s="556">
        <f t="shared" ref="G160:J160" si="22">SUM(G136:G159)</f>
        <v>6333</v>
      </c>
      <c r="H160" s="556">
        <f t="shared" si="22"/>
        <v>6333</v>
      </c>
      <c r="I160" s="556">
        <f t="shared" si="22"/>
        <v>0</v>
      </c>
      <c r="J160" s="556">
        <f t="shared" si="22"/>
        <v>6333</v>
      </c>
      <c r="K160" s="525"/>
    </row>
    <row r="161" spans="1:11" x14ac:dyDescent="0.2">
      <c r="A161" s="566"/>
      <c r="B161" s="566"/>
      <c r="C161" s="566"/>
      <c r="D161" s="566"/>
      <c r="E161" s="566"/>
      <c r="F161" s="566"/>
      <c r="G161" s="566"/>
      <c r="H161" s="566"/>
      <c r="I161" s="566"/>
      <c r="J161" s="566"/>
      <c r="K161" s="531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474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4653</v>
      </c>
      <c r="G170" s="548">
        <v>6060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5127</v>
      </c>
      <c r="G179" s="556">
        <f t="shared" ref="G179:J179" si="23">SUM(G162:G178)</f>
        <v>6060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6"/>
      <c r="B180" s="566"/>
      <c r="C180" s="566"/>
      <c r="D180" s="566"/>
      <c r="E180" s="566"/>
      <c r="F180" s="566"/>
      <c r="G180" s="566"/>
      <c r="H180" s="566"/>
      <c r="I180" s="566"/>
      <c r="J180" s="566"/>
      <c r="K180" s="531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6"/>
      <c r="B184" s="566"/>
      <c r="C184" s="566"/>
      <c r="D184" s="566"/>
      <c r="E184" s="566"/>
      <c r="F184" s="566"/>
      <c r="G184" s="566"/>
      <c r="H184" s="566"/>
      <c r="I184" s="566"/>
      <c r="J184" s="566"/>
      <c r="K184" s="531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9176.5</v>
      </c>
      <c r="G185" s="551">
        <f t="shared" ref="G185:J185" si="25">+G183+G179+G160</f>
        <v>12393</v>
      </c>
      <c r="H185" s="551">
        <f t="shared" si="25"/>
        <v>6333</v>
      </c>
      <c r="I185" s="551">
        <f t="shared" si="25"/>
        <v>0</v>
      </c>
      <c r="J185" s="551">
        <f t="shared" si="25"/>
        <v>6333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684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5"/>
      <c r="B7" s="565"/>
      <c r="C7" s="565"/>
      <c r="D7" s="565"/>
      <c r="E7" s="565"/>
      <c r="F7" s="565"/>
      <c r="G7" s="565"/>
      <c r="H7" s="565"/>
      <c r="I7" s="565"/>
      <c r="J7" s="565"/>
      <c r="K7" s="530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5"/>
      <c r="B10" s="565"/>
      <c r="C10" s="565"/>
      <c r="D10" s="565"/>
      <c r="E10" s="565"/>
      <c r="F10" s="565"/>
      <c r="G10" s="565"/>
      <c r="H10" s="565"/>
      <c r="I10" s="565"/>
      <c r="J10" s="565">
        <f t="shared" si="0"/>
        <v>0</v>
      </c>
      <c r="K10" s="530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187665.58999999991</v>
      </c>
      <c r="G14" s="548">
        <v>188057</v>
      </c>
      <c r="H14" s="548">
        <v>202260</v>
      </c>
      <c r="I14" s="548"/>
      <c r="J14" s="548">
        <f t="shared" si="0"/>
        <v>202260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77.42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187743.00999999992</v>
      </c>
      <c r="G20" s="556">
        <f t="shared" ref="G20:J20" si="3">SUM(G11:G19)</f>
        <v>188057</v>
      </c>
      <c r="H20" s="556">
        <f t="shared" si="3"/>
        <v>202260</v>
      </c>
      <c r="I20" s="556">
        <f t="shared" si="3"/>
        <v>0</v>
      </c>
      <c r="J20" s="556">
        <f t="shared" si="3"/>
        <v>202260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883.45</v>
      </c>
      <c r="G21" s="559">
        <v>688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883.45</v>
      </c>
      <c r="G22" s="556">
        <f t="shared" ref="G22:J22" si="4">SUM(G21)</f>
        <v>688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559.24</v>
      </c>
      <c r="G23" s="548">
        <v>560</v>
      </c>
      <c r="H23" s="548">
        <v>559</v>
      </c>
      <c r="I23" s="548"/>
      <c r="J23" s="548">
        <f t="shared" si="0"/>
        <v>559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65.66</v>
      </c>
      <c r="G25" s="548">
        <v>425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261.02999999999997</v>
      </c>
      <c r="G26" s="548">
        <v>407</v>
      </c>
      <c r="H26" s="548">
        <v>231</v>
      </c>
      <c r="I26" s="548"/>
      <c r="J26" s="548">
        <f t="shared" si="0"/>
        <v>231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166.1</v>
      </c>
      <c r="G27" s="548">
        <v>247</v>
      </c>
      <c r="H27" s="548">
        <v>140</v>
      </c>
      <c r="I27" s="548"/>
      <c r="J27" s="548">
        <f t="shared" si="0"/>
        <v>140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1052.03</v>
      </c>
      <c r="G28" s="556">
        <f t="shared" ref="G28:J28" si="5">SUM(G23:G27)</f>
        <v>1639</v>
      </c>
      <c r="H28" s="556">
        <f t="shared" si="5"/>
        <v>930</v>
      </c>
      <c r="I28" s="556">
        <f t="shared" si="5"/>
        <v>0</v>
      </c>
      <c r="J28" s="556">
        <f t="shared" si="5"/>
        <v>930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62237.8</v>
      </c>
      <c r="G32" s="548">
        <v>62178</v>
      </c>
      <c r="H32" s="548">
        <v>66746</v>
      </c>
      <c r="I32" s="548"/>
      <c r="J32" s="548">
        <f t="shared" si="0"/>
        <v>66746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62237.8</v>
      </c>
      <c r="G34" s="556">
        <f t="shared" ref="G34:J34" si="6">SUM(G29:G33)</f>
        <v>62178</v>
      </c>
      <c r="H34" s="556">
        <f t="shared" si="6"/>
        <v>66746</v>
      </c>
      <c r="I34" s="556">
        <f t="shared" si="6"/>
        <v>0</v>
      </c>
      <c r="J34" s="556">
        <f t="shared" si="6"/>
        <v>66746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1881.64</v>
      </c>
      <c r="G39" s="548">
        <v>1567</v>
      </c>
      <c r="H39" s="548">
        <v>1618</v>
      </c>
      <c r="I39" s="548"/>
      <c r="J39" s="548">
        <f t="shared" si="0"/>
        <v>1618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1881.64</v>
      </c>
      <c r="G41" s="556">
        <f t="shared" ref="G41:J41" si="7">SUM(G35:G40)</f>
        <v>1567</v>
      </c>
      <c r="H41" s="556">
        <f t="shared" si="7"/>
        <v>1618</v>
      </c>
      <c r="I41" s="556">
        <f t="shared" si="7"/>
        <v>0</v>
      </c>
      <c r="J41" s="556">
        <f t="shared" si="7"/>
        <v>1618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253797.92999999993</v>
      </c>
      <c r="G42" s="551">
        <f t="shared" ref="G42:J42" si="8">+G41+G34+G28+G22+G20</f>
        <v>254129</v>
      </c>
      <c r="H42" s="551">
        <f t="shared" si="8"/>
        <v>271554</v>
      </c>
      <c r="I42" s="551">
        <f t="shared" si="8"/>
        <v>0</v>
      </c>
      <c r="J42" s="551">
        <f t="shared" si="8"/>
        <v>271554</v>
      </c>
      <c r="K42" s="523"/>
    </row>
    <row r="43" spans="1:11" ht="8.25" customHeight="1" x14ac:dyDescent="0.2">
      <c r="A43" s="565"/>
      <c r="B43" s="565"/>
      <c r="C43" s="565"/>
      <c r="D43" s="565"/>
      <c r="E43" s="565"/>
      <c r="F43" s="565"/>
      <c r="G43" s="565"/>
      <c r="H43" s="565"/>
      <c r="I43" s="565"/>
      <c r="J43" s="565"/>
      <c r="K43" s="530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3195.3199999999993</v>
      </c>
      <c r="G44" s="548">
        <v>3406</v>
      </c>
      <c r="H44" s="548">
        <v>3406</v>
      </c>
      <c r="I44" s="548"/>
      <c r="J44" s="548">
        <f t="shared" si="0"/>
        <v>3406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0</v>
      </c>
      <c r="G45" s="548">
        <v>0</v>
      </c>
      <c r="H45" s="548">
        <v>0</v>
      </c>
      <c r="I45" s="548"/>
      <c r="J45" s="548">
        <f t="shared" si="0"/>
        <v>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2264.5</v>
      </c>
      <c r="G46" s="548">
        <v>1117</v>
      </c>
      <c r="H46" s="548">
        <v>1117</v>
      </c>
      <c r="I46" s="548"/>
      <c r="J46" s="548">
        <f t="shared" si="0"/>
        <v>1117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1184</v>
      </c>
      <c r="G47" s="548">
        <v>987</v>
      </c>
      <c r="H47" s="548">
        <v>987</v>
      </c>
      <c r="I47" s="548"/>
      <c r="J47" s="548">
        <f t="shared" si="0"/>
        <v>987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157.97999999999999</v>
      </c>
      <c r="G48" s="548">
        <v>146</v>
      </c>
      <c r="H48" s="548">
        <v>146</v>
      </c>
      <c r="I48" s="548"/>
      <c r="J48" s="548">
        <f t="shared" si="0"/>
        <v>146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140.29</v>
      </c>
      <c r="G49" s="548">
        <v>123</v>
      </c>
      <c r="H49" s="548">
        <v>123</v>
      </c>
      <c r="I49" s="548"/>
      <c r="J49" s="548">
        <f t="shared" si="0"/>
        <v>123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57.53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56.490000000000009</v>
      </c>
      <c r="G51" s="548">
        <v>483</v>
      </c>
      <c r="H51" s="548">
        <v>483</v>
      </c>
      <c r="I51" s="548"/>
      <c r="J51" s="548">
        <f t="shared" si="0"/>
        <v>483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416.35</v>
      </c>
      <c r="G52" s="548">
        <v>309</v>
      </c>
      <c r="H52" s="548">
        <v>18</v>
      </c>
      <c r="I52" s="548"/>
      <c r="J52" s="548">
        <f t="shared" si="0"/>
        <v>18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7472.4599999999991</v>
      </c>
      <c r="G53" s="556">
        <f t="shared" ref="G53:J53" si="9">SUM(G44:G52)</f>
        <v>6571</v>
      </c>
      <c r="H53" s="556">
        <f t="shared" si="9"/>
        <v>6280</v>
      </c>
      <c r="I53" s="556">
        <f t="shared" si="9"/>
        <v>0</v>
      </c>
      <c r="J53" s="556">
        <f t="shared" si="9"/>
        <v>6280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752.75999999999976</v>
      </c>
      <c r="G54" s="548">
        <v>432</v>
      </c>
      <c r="H54" s="548">
        <v>432</v>
      </c>
      <c r="I54" s="548"/>
      <c r="J54" s="548">
        <f t="shared" si="0"/>
        <v>432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-1.5987211554602254E-14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752.75999999999976</v>
      </c>
      <c r="G56" s="556">
        <f t="shared" ref="G56:J56" si="10">SUM(G54:G55)</f>
        <v>432</v>
      </c>
      <c r="H56" s="556">
        <f t="shared" si="10"/>
        <v>432</v>
      </c>
      <c r="I56" s="556">
        <f t="shared" si="10"/>
        <v>0</v>
      </c>
      <c r="J56" s="556">
        <f t="shared" si="10"/>
        <v>432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1963.29</v>
      </c>
      <c r="G57" s="548">
        <v>508</v>
      </c>
      <c r="H57" s="548">
        <v>1776</v>
      </c>
      <c r="I57" s="548"/>
      <c r="J57" s="548">
        <f t="shared" si="0"/>
        <v>1776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723.3</v>
      </c>
      <c r="G58" s="548">
        <v>384</v>
      </c>
      <c r="H58" s="548">
        <v>384</v>
      </c>
      <c r="I58" s="548"/>
      <c r="J58" s="548">
        <f t="shared" si="0"/>
        <v>384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2686.59</v>
      </c>
      <c r="G59" s="556">
        <f t="shared" ref="G59:J59" si="11">SUM(G57:G58)</f>
        <v>892</v>
      </c>
      <c r="H59" s="556">
        <f t="shared" si="11"/>
        <v>2160</v>
      </c>
      <c r="I59" s="556">
        <f t="shared" si="11"/>
        <v>0</v>
      </c>
      <c r="J59" s="556">
        <f t="shared" si="11"/>
        <v>2160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31032.349999999977</v>
      </c>
      <c r="G62" s="548">
        <v>32309</v>
      </c>
      <c r="H62" s="548">
        <v>32309</v>
      </c>
      <c r="I62" s="548"/>
      <c r="J62" s="548">
        <f t="shared" si="0"/>
        <v>32309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36554.239999999991</v>
      </c>
      <c r="G63" s="548">
        <v>35266</v>
      </c>
      <c r="H63" s="548">
        <v>35266</v>
      </c>
      <c r="I63" s="548"/>
      <c r="J63" s="548">
        <f t="shared" si="0"/>
        <v>35266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820.89</v>
      </c>
      <c r="G64" s="548">
        <v>836</v>
      </c>
      <c r="H64" s="548">
        <v>836</v>
      </c>
      <c r="I64" s="548"/>
      <c r="J64" s="548">
        <f t="shared" si="0"/>
        <v>836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16057.280000000004</v>
      </c>
      <c r="G65" s="548">
        <v>13758</v>
      </c>
      <c r="H65" s="548">
        <v>13758</v>
      </c>
      <c r="I65" s="548"/>
      <c r="J65" s="548">
        <f t="shared" si="0"/>
        <v>13758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3851.1600000000003</v>
      </c>
      <c r="G66" s="548">
        <v>3842</v>
      </c>
      <c r="H66" s="548">
        <v>3842</v>
      </c>
      <c r="I66" s="548"/>
      <c r="J66" s="548">
        <f t="shared" si="0"/>
        <v>3842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2767.5699999999997</v>
      </c>
      <c r="G67" s="548">
        <v>7951</v>
      </c>
      <c r="H67" s="548">
        <v>7951</v>
      </c>
      <c r="I67" s="548"/>
      <c r="J67" s="548">
        <f t="shared" ref="J67:J129" si="12">+H67+I67</f>
        <v>7951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645.20000000000005</v>
      </c>
      <c r="G69" s="548">
        <v>1224</v>
      </c>
      <c r="H69" s="548">
        <v>1224</v>
      </c>
      <c r="I69" s="548"/>
      <c r="J69" s="548">
        <f t="shared" si="12"/>
        <v>1224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68022.399999999994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159751.08999999997</v>
      </c>
      <c r="G71" s="556">
        <f>SUM(G60:G70)</f>
        <v>95186</v>
      </c>
      <c r="H71" s="556">
        <f>SUM(H60:H70)</f>
        <v>95186</v>
      </c>
      <c r="I71" s="556">
        <f>SUM(I60:I70)</f>
        <v>0</v>
      </c>
      <c r="J71" s="556">
        <f>SUM(J60:J70)</f>
        <v>95186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905.1</v>
      </c>
      <c r="G83" s="548">
        <v>989</v>
      </c>
      <c r="H83" s="548">
        <v>989</v>
      </c>
      <c r="I83" s="548"/>
      <c r="J83" s="548">
        <f t="shared" si="12"/>
        <v>989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905.1</v>
      </c>
      <c r="G85" s="556">
        <v>989</v>
      </c>
      <c r="H85" s="556">
        <v>989</v>
      </c>
      <c r="I85" s="556"/>
      <c r="J85" s="556">
        <f t="shared" si="12"/>
        <v>989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1083.79</v>
      </c>
      <c r="G86" s="548">
        <v>2795</v>
      </c>
      <c r="H86" s="548">
        <v>2402</v>
      </c>
      <c r="I86" s="548"/>
      <c r="J86" s="548">
        <f t="shared" si="12"/>
        <v>2402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5398.3800000000019</v>
      </c>
      <c r="G87" s="548">
        <v>4701</v>
      </c>
      <c r="H87" s="548">
        <v>4701</v>
      </c>
      <c r="I87" s="548"/>
      <c r="J87" s="548">
        <f t="shared" si="12"/>
        <v>4701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0</v>
      </c>
      <c r="G89" s="548">
        <v>725</v>
      </c>
      <c r="H89" s="548">
        <v>725</v>
      </c>
      <c r="I89" s="548"/>
      <c r="J89" s="548">
        <f t="shared" si="12"/>
        <v>725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119.6</v>
      </c>
      <c r="G90" s="548">
        <v>135</v>
      </c>
      <c r="H90" s="548">
        <v>135</v>
      </c>
      <c r="I90" s="548"/>
      <c r="J90" s="548">
        <f t="shared" si="12"/>
        <v>135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81</v>
      </c>
      <c r="G91" s="548">
        <v>77</v>
      </c>
      <c r="H91" s="548">
        <v>77</v>
      </c>
      <c r="I91" s="548"/>
      <c r="J91" s="548">
        <f t="shared" si="12"/>
        <v>77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6682.7700000000023</v>
      </c>
      <c r="G92" s="556">
        <f t="shared" ref="G92:J92" si="14">SUM(G86:G91)</f>
        <v>8433</v>
      </c>
      <c r="H92" s="556">
        <f t="shared" si="14"/>
        <v>8040</v>
      </c>
      <c r="I92" s="556">
        <f t="shared" si="14"/>
        <v>0</v>
      </c>
      <c r="J92" s="556">
        <f t="shared" si="14"/>
        <v>8040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2779</v>
      </c>
      <c r="G93" s="548">
        <v>1188</v>
      </c>
      <c r="H93" s="548">
        <v>1188</v>
      </c>
      <c r="I93" s="548"/>
      <c r="J93" s="548">
        <f t="shared" si="12"/>
        <v>1188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687.52</v>
      </c>
      <c r="G94" s="548">
        <v>1256</v>
      </c>
      <c r="H94" s="548">
        <v>1256</v>
      </c>
      <c r="I94" s="548"/>
      <c r="J94" s="548">
        <f t="shared" si="12"/>
        <v>1256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1195.6799999999998</v>
      </c>
      <c r="G95" s="548">
        <v>579</v>
      </c>
      <c r="H95" s="548">
        <v>579</v>
      </c>
      <c r="I95" s="548"/>
      <c r="J95" s="548">
        <f t="shared" si="12"/>
        <v>579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497.27</v>
      </c>
      <c r="G96" s="548">
        <v>1143</v>
      </c>
      <c r="H96" s="548">
        <v>1143</v>
      </c>
      <c r="I96" s="548"/>
      <c r="J96" s="548">
        <f t="shared" si="12"/>
        <v>1143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96</v>
      </c>
      <c r="H97" s="548">
        <v>96</v>
      </c>
      <c r="I97" s="548"/>
      <c r="J97" s="548">
        <f t="shared" si="12"/>
        <v>96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1079.81</v>
      </c>
      <c r="G99" s="548">
        <v>1409</v>
      </c>
      <c r="H99" s="548">
        <v>1409</v>
      </c>
      <c r="I99" s="548"/>
      <c r="J99" s="548">
        <f t="shared" si="12"/>
        <v>1409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6239.2799999999988</v>
      </c>
      <c r="G100" s="556">
        <f t="shared" ref="G100:J100" si="15">SUM(G93:G99)</f>
        <v>5671</v>
      </c>
      <c r="H100" s="556">
        <f t="shared" si="15"/>
        <v>5671</v>
      </c>
      <c r="I100" s="556">
        <f t="shared" si="15"/>
        <v>0</v>
      </c>
      <c r="J100" s="556">
        <f t="shared" si="15"/>
        <v>5671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0</v>
      </c>
      <c r="G103" s="548">
        <v>127</v>
      </c>
      <c r="H103" s="548">
        <v>127</v>
      </c>
      <c r="I103" s="548"/>
      <c r="J103" s="548">
        <f t="shared" si="12"/>
        <v>127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64</v>
      </c>
      <c r="G104" s="548">
        <v>127</v>
      </c>
      <c r="H104" s="548">
        <v>127</v>
      </c>
      <c r="I104" s="548"/>
      <c r="J104" s="548">
        <f t="shared" si="12"/>
        <v>127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270</v>
      </c>
      <c r="G106" s="548">
        <v>450</v>
      </c>
      <c r="H106" s="548">
        <v>450</v>
      </c>
      <c r="I106" s="548"/>
      <c r="J106" s="548">
        <f t="shared" si="12"/>
        <v>450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334</v>
      </c>
      <c r="G108" s="556">
        <f t="shared" ref="G108:J108" si="16">SUM(G103:G107)</f>
        <v>704</v>
      </c>
      <c r="H108" s="556">
        <f t="shared" si="16"/>
        <v>704</v>
      </c>
      <c r="I108" s="556">
        <f t="shared" si="16"/>
        <v>0</v>
      </c>
      <c r="J108" s="556">
        <f t="shared" si="16"/>
        <v>704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116354.83</v>
      </c>
      <c r="G109" s="556">
        <v>118594</v>
      </c>
      <c r="H109" s="556">
        <v>117500</v>
      </c>
      <c r="I109" s="556"/>
      <c r="J109" s="556">
        <f t="shared" si="12"/>
        <v>117500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1069.0100000000002</v>
      </c>
      <c r="G116" s="548">
        <v>1811</v>
      </c>
      <c r="H116" s="548">
        <v>1440</v>
      </c>
      <c r="I116" s="548"/>
      <c r="J116" s="548">
        <f t="shared" si="12"/>
        <v>1440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1069.0100000000002</v>
      </c>
      <c r="G119" s="556">
        <f t="shared" ref="G119:J119" si="17">SUM(G110:G118)</f>
        <v>1811</v>
      </c>
      <c r="H119" s="556">
        <f t="shared" si="17"/>
        <v>1440</v>
      </c>
      <c r="I119" s="556">
        <f t="shared" si="17"/>
        <v>0</v>
      </c>
      <c r="J119" s="556">
        <f t="shared" si="17"/>
        <v>1440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6897.6199999999981</v>
      </c>
      <c r="G120" s="548">
        <v>6950</v>
      </c>
      <c r="H120" s="548">
        <v>6149</v>
      </c>
      <c r="I120" s="548"/>
      <c r="J120" s="548">
        <f t="shared" si="12"/>
        <v>6149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6897.6199999999981</v>
      </c>
      <c r="G122" s="556">
        <f t="shared" ref="G122:J122" si="18">SUM(G120:G121)</f>
        <v>6950</v>
      </c>
      <c r="H122" s="556">
        <f t="shared" si="18"/>
        <v>6149</v>
      </c>
      <c r="I122" s="556">
        <f t="shared" si="18"/>
        <v>0</v>
      </c>
      <c r="J122" s="556">
        <f t="shared" si="18"/>
        <v>6149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1687.1499999999999</v>
      </c>
      <c r="G125" s="556">
        <v>1735</v>
      </c>
      <c r="H125" s="556">
        <v>1735</v>
      </c>
      <c r="I125" s="556"/>
      <c r="J125" s="556">
        <f t="shared" si="12"/>
        <v>1735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310832.66000000003</v>
      </c>
      <c r="G126" s="551">
        <f>+G125+G124+G123+G122+G119+G109+G108+G102+G101+G100+G92+G85+G78+G71+G60+G59+G56+G53</f>
        <v>247968</v>
      </c>
      <c r="H126" s="551">
        <f>+H125+H124+H123+H122+H119+H109+H108+H102+H101+H100+H92+H85+H78+H71+H60+H59+H56+H53</f>
        <v>246286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246286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564630.59</v>
      </c>
      <c r="G127" s="551">
        <f>+G126+G42+G9+G6</f>
        <v>502097</v>
      </c>
      <c r="H127" s="551">
        <f>+H126+H42+H9+H6</f>
        <v>517840</v>
      </c>
      <c r="I127" s="551">
        <f>+I126+I42+I9+I6</f>
        <v>0</v>
      </c>
      <c r="J127" s="551">
        <f>+J126+J42+J9+J6</f>
        <v>517840</v>
      </c>
      <c r="K127" s="523"/>
    </row>
    <row r="128" spans="1:11" x14ac:dyDescent="0.2">
      <c r="A128" s="565"/>
      <c r="B128" s="565"/>
      <c r="C128" s="565"/>
      <c r="D128" s="565"/>
      <c r="E128" s="565"/>
      <c r="F128" s="565"/>
      <c r="G128" s="565"/>
      <c r="H128" s="565"/>
      <c r="I128" s="565"/>
      <c r="J128" s="565"/>
      <c r="K128" s="530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5"/>
      <c r="B133" s="565"/>
      <c r="C133" s="565"/>
      <c r="D133" s="565"/>
      <c r="E133" s="565"/>
      <c r="F133" s="565"/>
      <c r="G133" s="565"/>
      <c r="H133" s="565"/>
      <c r="I133" s="565"/>
      <c r="J133" s="565"/>
      <c r="K133" s="530"/>
    </row>
    <row r="134" spans="1:11" ht="25.5" customHeight="1" x14ac:dyDescent="0.2">
      <c r="A134" s="565"/>
      <c r="B134" s="565"/>
      <c r="C134" s="565"/>
      <c r="D134" s="565"/>
      <c r="E134" s="565"/>
      <c r="F134" s="565"/>
      <c r="G134" s="565"/>
      <c r="H134" s="565"/>
      <c r="I134" s="565"/>
      <c r="J134" s="565"/>
      <c r="K134" s="530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6483.3799999999992</v>
      </c>
      <c r="G147" s="548">
        <v>6315</v>
      </c>
      <c r="H147" s="548">
        <v>6315</v>
      </c>
      <c r="I147" s="548"/>
      <c r="J147" s="548">
        <f t="shared" si="20"/>
        <v>6315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4871.6500000000005</v>
      </c>
      <c r="G148" s="548">
        <v>3956</v>
      </c>
      <c r="H148" s="548">
        <v>3956</v>
      </c>
      <c r="I148" s="548"/>
      <c r="J148" s="548">
        <f t="shared" si="20"/>
        <v>3956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10248.89</v>
      </c>
      <c r="G149" s="548">
        <v>10267</v>
      </c>
      <c r="H149" s="548">
        <v>10267</v>
      </c>
      <c r="I149" s="548"/>
      <c r="J149" s="548">
        <f t="shared" si="20"/>
        <v>10267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2999.1200000000008</v>
      </c>
      <c r="G150" s="548">
        <v>2556</v>
      </c>
      <c r="H150" s="548">
        <v>2556</v>
      </c>
      <c r="I150" s="548"/>
      <c r="J150" s="548">
        <f t="shared" si="20"/>
        <v>2556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660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25263.040000000001</v>
      </c>
      <c r="G160" s="556">
        <f t="shared" ref="G160:J160" si="22">SUM(G136:G159)</f>
        <v>23094</v>
      </c>
      <c r="H160" s="556">
        <f t="shared" si="22"/>
        <v>23094</v>
      </c>
      <c r="I160" s="556">
        <f t="shared" si="22"/>
        <v>0</v>
      </c>
      <c r="J160" s="556">
        <f t="shared" si="22"/>
        <v>23094</v>
      </c>
      <c r="K160" s="525"/>
    </row>
    <row r="161" spans="1:11" x14ac:dyDescent="0.2">
      <c r="A161" s="565"/>
      <c r="B161" s="565"/>
      <c r="C161" s="565"/>
      <c r="D161" s="565"/>
      <c r="E161" s="565"/>
      <c r="F161" s="565"/>
      <c r="G161" s="565"/>
      <c r="H161" s="565"/>
      <c r="I161" s="565"/>
      <c r="J161" s="565"/>
      <c r="K161" s="530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119597</v>
      </c>
      <c r="G167" s="548">
        <v>117500</v>
      </c>
      <c r="H167" s="548">
        <v>117500</v>
      </c>
      <c r="I167" s="548"/>
      <c r="J167" s="548">
        <f t="shared" si="20"/>
        <v>117500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1650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290</v>
      </c>
      <c r="G170" s="548">
        <v>60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700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692.94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3586.44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126516.38</v>
      </c>
      <c r="G179" s="556">
        <f t="shared" ref="G179:J179" si="23">SUM(G162:G178)</f>
        <v>117560</v>
      </c>
      <c r="H179" s="556">
        <f t="shared" si="23"/>
        <v>117500</v>
      </c>
      <c r="I179" s="556">
        <f t="shared" si="23"/>
        <v>0</v>
      </c>
      <c r="J179" s="556">
        <f t="shared" si="23"/>
        <v>117500</v>
      </c>
      <c r="K179" s="525"/>
    </row>
    <row r="180" spans="1:11" x14ac:dyDescent="0.2">
      <c r="A180" s="565"/>
      <c r="B180" s="565"/>
      <c r="C180" s="565"/>
      <c r="D180" s="565"/>
      <c r="E180" s="565"/>
      <c r="F180" s="565"/>
      <c r="G180" s="565"/>
      <c r="H180" s="565"/>
      <c r="I180" s="565"/>
      <c r="J180" s="565"/>
      <c r="K180" s="530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5"/>
      <c r="B184" s="565"/>
      <c r="C184" s="565"/>
      <c r="D184" s="565"/>
      <c r="E184" s="565"/>
      <c r="F184" s="565"/>
      <c r="G184" s="565"/>
      <c r="H184" s="565"/>
      <c r="I184" s="565"/>
      <c r="J184" s="565"/>
      <c r="K184" s="530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151779.42000000001</v>
      </c>
      <c r="G185" s="551">
        <f t="shared" ref="G185:J185" si="25">+G183+G179+G160</f>
        <v>140654</v>
      </c>
      <c r="H185" s="551">
        <f t="shared" si="25"/>
        <v>140594</v>
      </c>
      <c r="I185" s="551">
        <f t="shared" si="25"/>
        <v>0</v>
      </c>
      <c r="J185" s="551">
        <f t="shared" si="25"/>
        <v>140594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821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4"/>
      <c r="B7" s="564"/>
      <c r="C7" s="564"/>
      <c r="D7" s="564"/>
      <c r="E7" s="564"/>
      <c r="F7" s="564"/>
      <c r="G7" s="564"/>
      <c r="H7" s="564"/>
      <c r="I7" s="564"/>
      <c r="J7" s="564"/>
      <c r="K7" s="529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4"/>
      <c r="B10" s="564"/>
      <c r="C10" s="564"/>
      <c r="D10" s="564"/>
      <c r="E10" s="564"/>
      <c r="F10" s="564"/>
      <c r="G10" s="564"/>
      <c r="H10" s="564"/>
      <c r="I10" s="564"/>
      <c r="J10" s="564">
        <f t="shared" si="0"/>
        <v>0</v>
      </c>
      <c r="K10" s="529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27556.309999999998</v>
      </c>
      <c r="G14" s="548">
        <v>29069</v>
      </c>
      <c r="H14" s="548">
        <v>27564</v>
      </c>
      <c r="I14" s="548"/>
      <c r="J14" s="548">
        <f t="shared" si="0"/>
        <v>27564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27556.309999999998</v>
      </c>
      <c r="G20" s="556">
        <f t="shared" ref="G20:J20" si="3">SUM(G11:G19)</f>
        <v>29069</v>
      </c>
      <c r="H20" s="556">
        <f t="shared" si="3"/>
        <v>27564</v>
      </c>
      <c r="I20" s="556">
        <f t="shared" si="3"/>
        <v>0</v>
      </c>
      <c r="J20" s="556">
        <f t="shared" si="3"/>
        <v>27564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723.70999999999992</v>
      </c>
      <c r="G21" s="559">
        <v>1851</v>
      </c>
      <c r="H21" s="559">
        <v>1500</v>
      </c>
      <c r="I21" s="559"/>
      <c r="J21" s="559">
        <f t="shared" si="0"/>
        <v>1500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723.70999999999992</v>
      </c>
      <c r="G22" s="556">
        <f t="shared" ref="G22:J22" si="4">SUM(G21)</f>
        <v>1851</v>
      </c>
      <c r="H22" s="556">
        <f t="shared" si="4"/>
        <v>1500</v>
      </c>
      <c r="I22" s="556">
        <f t="shared" si="4"/>
        <v>0</v>
      </c>
      <c r="J22" s="556">
        <f t="shared" si="4"/>
        <v>1500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122.64999999999999</v>
      </c>
      <c r="G23" s="548">
        <v>129</v>
      </c>
      <c r="H23" s="548">
        <v>101</v>
      </c>
      <c r="I23" s="548"/>
      <c r="J23" s="548">
        <f t="shared" si="0"/>
        <v>101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38.010000000000005</v>
      </c>
      <c r="G26" s="548">
        <v>53</v>
      </c>
      <c r="H26" s="548">
        <v>55</v>
      </c>
      <c r="I26" s="548"/>
      <c r="J26" s="548">
        <f t="shared" si="0"/>
        <v>55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24.189999999999998</v>
      </c>
      <c r="G27" s="548">
        <v>32</v>
      </c>
      <c r="H27" s="548">
        <v>33</v>
      </c>
      <c r="I27" s="548"/>
      <c r="J27" s="548">
        <f t="shared" si="0"/>
        <v>33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184.85</v>
      </c>
      <c r="G28" s="556">
        <f t="shared" ref="G28:J28" si="5">SUM(G23:G27)</f>
        <v>214</v>
      </c>
      <c r="H28" s="556">
        <f t="shared" si="5"/>
        <v>189</v>
      </c>
      <c r="I28" s="556">
        <f t="shared" si="5"/>
        <v>0</v>
      </c>
      <c r="J28" s="556">
        <f t="shared" si="5"/>
        <v>189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9684.14</v>
      </c>
      <c r="G32" s="548">
        <v>10254</v>
      </c>
      <c r="H32" s="548">
        <v>9591</v>
      </c>
      <c r="I32" s="548"/>
      <c r="J32" s="548">
        <f t="shared" si="0"/>
        <v>9591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9684.14</v>
      </c>
      <c r="G34" s="556">
        <f t="shared" ref="G34:J34" si="6">SUM(G29:G33)</f>
        <v>10254</v>
      </c>
      <c r="H34" s="556">
        <f t="shared" si="6"/>
        <v>9591</v>
      </c>
      <c r="I34" s="556">
        <f t="shared" si="6"/>
        <v>0</v>
      </c>
      <c r="J34" s="556">
        <f t="shared" si="6"/>
        <v>9591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293.45</v>
      </c>
      <c r="G39" s="548">
        <v>249</v>
      </c>
      <c r="H39" s="548">
        <v>232</v>
      </c>
      <c r="I39" s="548"/>
      <c r="J39" s="548">
        <f t="shared" si="0"/>
        <v>232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293.45</v>
      </c>
      <c r="G41" s="556">
        <f t="shared" ref="G41:J41" si="7">SUM(G35:G40)</f>
        <v>249</v>
      </c>
      <c r="H41" s="556">
        <f t="shared" si="7"/>
        <v>232</v>
      </c>
      <c r="I41" s="556">
        <f t="shared" si="7"/>
        <v>0</v>
      </c>
      <c r="J41" s="556">
        <f t="shared" si="7"/>
        <v>232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38442.46</v>
      </c>
      <c r="G42" s="551">
        <f t="shared" ref="G42:J42" si="8">+G41+G34+G28+G22+G20</f>
        <v>41637</v>
      </c>
      <c r="H42" s="551">
        <f t="shared" si="8"/>
        <v>39076</v>
      </c>
      <c r="I42" s="551">
        <f t="shared" si="8"/>
        <v>0</v>
      </c>
      <c r="J42" s="551">
        <f t="shared" si="8"/>
        <v>39076</v>
      </c>
      <c r="K42" s="523"/>
    </row>
    <row r="43" spans="1:11" ht="8.25" customHeight="1" x14ac:dyDescent="0.2">
      <c r="A43" s="564"/>
      <c r="B43" s="564"/>
      <c r="C43" s="564"/>
      <c r="D43" s="564"/>
      <c r="E43" s="564"/>
      <c r="F43" s="564"/>
      <c r="G43" s="564"/>
      <c r="H43" s="564"/>
      <c r="I43" s="564"/>
      <c r="J43" s="564"/>
      <c r="K43" s="529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294.04999999999995</v>
      </c>
      <c r="G44" s="548">
        <v>123</v>
      </c>
      <c r="H44" s="548">
        <v>123</v>
      </c>
      <c r="I44" s="548"/>
      <c r="J44" s="548">
        <f t="shared" si="0"/>
        <v>123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6.9</v>
      </c>
      <c r="G45" s="548">
        <v>0</v>
      </c>
      <c r="H45" s="548">
        <v>0</v>
      </c>
      <c r="I45" s="548"/>
      <c r="J45" s="548">
        <f t="shared" si="0"/>
        <v>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825.15</v>
      </c>
      <c r="G46" s="548">
        <v>0</v>
      </c>
      <c r="H46" s="548">
        <v>0</v>
      </c>
      <c r="I46" s="548"/>
      <c r="J46" s="548">
        <f t="shared" si="0"/>
        <v>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81.480000000000018</v>
      </c>
      <c r="G47" s="548">
        <v>240</v>
      </c>
      <c r="H47" s="548">
        <v>240</v>
      </c>
      <c r="I47" s="548"/>
      <c r="J47" s="548">
        <f t="shared" si="0"/>
        <v>240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13</v>
      </c>
      <c r="H48" s="548">
        <v>13</v>
      </c>
      <c r="I48" s="548"/>
      <c r="J48" s="548">
        <f t="shared" si="0"/>
        <v>13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0</v>
      </c>
      <c r="G51" s="548">
        <v>0</v>
      </c>
      <c r="H51" s="548">
        <v>0</v>
      </c>
      <c r="I51" s="548"/>
      <c r="J51" s="548">
        <f t="shared" si="0"/>
        <v>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131.96000000000004</v>
      </c>
      <c r="G52" s="548">
        <v>347</v>
      </c>
      <c r="H52" s="548">
        <v>347</v>
      </c>
      <c r="I52" s="548"/>
      <c r="J52" s="548">
        <f t="shared" si="0"/>
        <v>347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1339.54</v>
      </c>
      <c r="G53" s="556">
        <f t="shared" ref="G53:J53" si="9">SUM(G44:G52)</f>
        <v>723</v>
      </c>
      <c r="H53" s="556">
        <f t="shared" si="9"/>
        <v>723</v>
      </c>
      <c r="I53" s="556">
        <f t="shared" si="9"/>
        <v>0</v>
      </c>
      <c r="J53" s="556">
        <f t="shared" si="9"/>
        <v>723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18.5</v>
      </c>
      <c r="G54" s="548">
        <v>39</v>
      </c>
      <c r="H54" s="548">
        <v>39</v>
      </c>
      <c r="I54" s="548"/>
      <c r="J54" s="548">
        <f t="shared" si="0"/>
        <v>39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18.5</v>
      </c>
      <c r="G56" s="556">
        <f t="shared" ref="G56:J56" si="10">SUM(G54:G55)</f>
        <v>39</v>
      </c>
      <c r="H56" s="556">
        <f t="shared" si="10"/>
        <v>39</v>
      </c>
      <c r="I56" s="556">
        <f t="shared" si="10"/>
        <v>0</v>
      </c>
      <c r="J56" s="556">
        <f t="shared" si="10"/>
        <v>39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0</v>
      </c>
      <c r="G57" s="548">
        <v>123</v>
      </c>
      <c r="H57" s="548">
        <v>123</v>
      </c>
      <c r="I57" s="548"/>
      <c r="J57" s="548">
        <f t="shared" si="0"/>
        <v>123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0</v>
      </c>
      <c r="G59" s="556">
        <f t="shared" ref="G59:J59" si="11">SUM(G57:G58)</f>
        <v>123</v>
      </c>
      <c r="H59" s="556">
        <f t="shared" si="11"/>
        <v>123</v>
      </c>
      <c r="I59" s="556">
        <f t="shared" si="11"/>
        <v>0</v>
      </c>
      <c r="J59" s="556">
        <f t="shared" si="11"/>
        <v>123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803.55</v>
      </c>
      <c r="G62" s="548">
        <v>1157</v>
      </c>
      <c r="H62" s="548">
        <v>1157</v>
      </c>
      <c r="I62" s="548"/>
      <c r="J62" s="548">
        <f t="shared" si="0"/>
        <v>1157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3385.98</v>
      </c>
      <c r="G63" s="548">
        <v>4248</v>
      </c>
      <c r="H63" s="548">
        <v>4248</v>
      </c>
      <c r="I63" s="548"/>
      <c r="J63" s="548">
        <f t="shared" si="0"/>
        <v>4248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34.559999999999995</v>
      </c>
      <c r="G64" s="548">
        <v>74</v>
      </c>
      <c r="H64" s="548">
        <v>74</v>
      </c>
      <c r="I64" s="548"/>
      <c r="J64" s="548">
        <f t="shared" si="0"/>
        <v>74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330.69000000000005</v>
      </c>
      <c r="G65" s="548">
        <v>490</v>
      </c>
      <c r="H65" s="548">
        <v>490</v>
      </c>
      <c r="I65" s="548"/>
      <c r="J65" s="548">
        <f t="shared" si="0"/>
        <v>490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1216.21</v>
      </c>
      <c r="G66" s="548">
        <v>1049</v>
      </c>
      <c r="H66" s="548">
        <v>1049</v>
      </c>
      <c r="I66" s="548"/>
      <c r="J66" s="548">
        <f t="shared" si="0"/>
        <v>1049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1396.28</v>
      </c>
      <c r="G67" s="548">
        <v>222</v>
      </c>
      <c r="H67" s="548">
        <v>222</v>
      </c>
      <c r="I67" s="548"/>
      <c r="J67" s="548">
        <f t="shared" ref="J67:J129" si="12">+H67+I67</f>
        <v>222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12000</v>
      </c>
      <c r="G69" s="548">
        <v>15000</v>
      </c>
      <c r="H69" s="548">
        <v>15000</v>
      </c>
      <c r="I69" s="548"/>
      <c r="J69" s="548">
        <f t="shared" si="12"/>
        <v>15000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198.35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19365.62</v>
      </c>
      <c r="G71" s="556">
        <f>SUM(G60:G70)</f>
        <v>22240</v>
      </c>
      <c r="H71" s="556">
        <f>SUM(H60:H70)</f>
        <v>22240</v>
      </c>
      <c r="I71" s="556">
        <f>SUM(I60:I70)</f>
        <v>0</v>
      </c>
      <c r="J71" s="556">
        <f>SUM(J60:J70)</f>
        <v>22240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0</v>
      </c>
      <c r="G79" s="548">
        <v>0</v>
      </c>
      <c r="H79" s="548">
        <v>0</v>
      </c>
      <c r="I79" s="548"/>
      <c r="J79" s="548">
        <f t="shared" si="12"/>
        <v>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0</v>
      </c>
      <c r="H80" s="548">
        <v>0</v>
      </c>
      <c r="I80" s="548"/>
      <c r="J80" s="548">
        <f t="shared" si="12"/>
        <v>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0</v>
      </c>
      <c r="H81" s="548">
        <v>0</v>
      </c>
      <c r="I81" s="548"/>
      <c r="J81" s="548">
        <f t="shared" si="12"/>
        <v>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0</v>
      </c>
      <c r="H82" s="548">
        <v>0</v>
      </c>
      <c r="I82" s="548"/>
      <c r="J82" s="548">
        <f t="shared" si="12"/>
        <v>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0</v>
      </c>
      <c r="H83" s="548">
        <v>0</v>
      </c>
      <c r="I83" s="548"/>
      <c r="J83" s="548">
        <f t="shared" si="12"/>
        <v>0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0</v>
      </c>
      <c r="G85" s="556">
        <v>0</v>
      </c>
      <c r="H85" s="556">
        <v>0</v>
      </c>
      <c r="I85" s="556"/>
      <c r="J85" s="556">
        <f t="shared" si="12"/>
        <v>0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546.3599999999999</v>
      </c>
      <c r="G89" s="548">
        <v>581</v>
      </c>
      <c r="H89" s="548">
        <v>581</v>
      </c>
      <c r="I89" s="548"/>
      <c r="J89" s="548">
        <f t="shared" si="12"/>
        <v>581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0</v>
      </c>
      <c r="G91" s="548">
        <v>0</v>
      </c>
      <c r="H91" s="548">
        <v>0</v>
      </c>
      <c r="I91" s="548"/>
      <c r="J91" s="548">
        <f t="shared" si="12"/>
        <v>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546.3599999999999</v>
      </c>
      <c r="G92" s="556">
        <f t="shared" ref="G92:J92" si="14">SUM(G86:G91)</f>
        <v>581</v>
      </c>
      <c r="H92" s="556">
        <f t="shared" si="14"/>
        <v>581</v>
      </c>
      <c r="I92" s="556">
        <f t="shared" si="14"/>
        <v>0</v>
      </c>
      <c r="J92" s="556">
        <f t="shared" si="14"/>
        <v>581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559.13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39.9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320.05</v>
      </c>
      <c r="G99" s="548">
        <v>579</v>
      </c>
      <c r="H99" s="548">
        <v>579</v>
      </c>
      <c r="I99" s="548"/>
      <c r="J99" s="548">
        <f t="shared" si="12"/>
        <v>579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919.07999999999993</v>
      </c>
      <c r="G100" s="556">
        <f t="shared" ref="G100:J100" si="15">SUM(G93:G99)</f>
        <v>579</v>
      </c>
      <c r="H100" s="556">
        <f t="shared" si="15"/>
        <v>579</v>
      </c>
      <c r="I100" s="556">
        <f t="shared" si="15"/>
        <v>0</v>
      </c>
      <c r="J100" s="556">
        <f t="shared" si="15"/>
        <v>579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0</v>
      </c>
      <c r="G103" s="548">
        <v>0</v>
      </c>
      <c r="H103" s="548">
        <v>0</v>
      </c>
      <c r="I103" s="548"/>
      <c r="J103" s="548">
        <f t="shared" si="12"/>
        <v>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0</v>
      </c>
      <c r="H104" s="548">
        <v>0</v>
      </c>
      <c r="I104" s="548"/>
      <c r="J104" s="548">
        <f t="shared" si="12"/>
        <v>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0</v>
      </c>
      <c r="G106" s="548">
        <v>0</v>
      </c>
      <c r="H106" s="548">
        <v>0</v>
      </c>
      <c r="I106" s="548"/>
      <c r="J106" s="548">
        <f t="shared" si="12"/>
        <v>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0</v>
      </c>
      <c r="G108" s="556">
        <f t="shared" ref="G108:J108" si="16">SUM(G103:G107)</f>
        <v>0</v>
      </c>
      <c r="H108" s="556">
        <f t="shared" si="16"/>
        <v>0</v>
      </c>
      <c r="I108" s="556">
        <f t="shared" si="16"/>
        <v>0</v>
      </c>
      <c r="J108" s="556">
        <f t="shared" si="16"/>
        <v>0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5285.02</v>
      </c>
      <c r="G120" s="548">
        <v>7750</v>
      </c>
      <c r="H120" s="548">
        <v>3250</v>
      </c>
      <c r="I120" s="548"/>
      <c r="J120" s="548">
        <f t="shared" si="12"/>
        <v>3250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5285.02</v>
      </c>
      <c r="G122" s="556">
        <f t="shared" ref="G122:J122" si="18">SUM(G120:G121)</f>
        <v>7750</v>
      </c>
      <c r="H122" s="556">
        <f t="shared" si="18"/>
        <v>3250</v>
      </c>
      <c r="I122" s="556">
        <f t="shared" si="18"/>
        <v>0</v>
      </c>
      <c r="J122" s="556">
        <f t="shared" si="18"/>
        <v>3250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27474.12</v>
      </c>
      <c r="G126" s="551">
        <f>+G125+G124+G123+G122+G119+G109+G108+G102+G101+G100+G92+G85+G78+G71+G60+G59+G56+G53</f>
        <v>32035</v>
      </c>
      <c r="H126" s="551">
        <f>+H125+H124+H123+H122+H119+H109+H108+H102+H101+H100+H92+H85+H78+H71+H60+H59+H56+H53</f>
        <v>27535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27535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65916.58</v>
      </c>
      <c r="G127" s="551">
        <f>+G126+G42+G9+G6</f>
        <v>73672</v>
      </c>
      <c r="H127" s="551">
        <f>+H126+H42+H9+H6</f>
        <v>66611</v>
      </c>
      <c r="I127" s="551">
        <f>+I126+I42+I9+I6</f>
        <v>0</v>
      </c>
      <c r="J127" s="551">
        <f>+J126+J42+J9+J6</f>
        <v>66611</v>
      </c>
      <c r="K127" s="523"/>
    </row>
    <row r="128" spans="1:11" x14ac:dyDescent="0.2">
      <c r="A128" s="564"/>
      <c r="B128" s="564"/>
      <c r="C128" s="564"/>
      <c r="D128" s="564"/>
      <c r="E128" s="564"/>
      <c r="F128" s="564"/>
      <c r="G128" s="564"/>
      <c r="H128" s="564"/>
      <c r="I128" s="564"/>
      <c r="J128" s="564"/>
      <c r="K128" s="529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4"/>
      <c r="B133" s="564"/>
      <c r="C133" s="564"/>
      <c r="D133" s="564"/>
      <c r="E133" s="564"/>
      <c r="F133" s="564"/>
      <c r="G133" s="564"/>
      <c r="H133" s="564"/>
      <c r="I133" s="564"/>
      <c r="J133" s="564"/>
      <c r="K133" s="529"/>
    </row>
    <row r="134" spans="1:11" ht="25.5" customHeight="1" x14ac:dyDescent="0.2">
      <c r="A134" s="564"/>
      <c r="B134" s="564"/>
      <c r="C134" s="564"/>
      <c r="D134" s="564"/>
      <c r="E134" s="564"/>
      <c r="F134" s="564"/>
      <c r="G134" s="564"/>
      <c r="H134" s="564"/>
      <c r="I134" s="564"/>
      <c r="J134" s="564"/>
      <c r="K134" s="529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6410.5</v>
      </c>
      <c r="G145" s="548">
        <v>3200</v>
      </c>
      <c r="H145" s="548">
        <v>3200</v>
      </c>
      <c r="I145" s="548"/>
      <c r="J145" s="548">
        <f t="shared" si="20"/>
        <v>3200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440</v>
      </c>
      <c r="G147" s="548">
        <v>750</v>
      </c>
      <c r="H147" s="548">
        <v>750</v>
      </c>
      <c r="I147" s="548"/>
      <c r="J147" s="548">
        <f t="shared" si="20"/>
        <v>750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732.83999999999992</v>
      </c>
      <c r="G150" s="548">
        <v>660</v>
      </c>
      <c r="H150" s="548">
        <v>660</v>
      </c>
      <c r="I150" s="548"/>
      <c r="J150" s="548">
        <f t="shared" si="20"/>
        <v>660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1459.87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9043.2099999999991</v>
      </c>
      <c r="G160" s="556">
        <f t="shared" ref="G160:J160" si="22">SUM(G136:G159)</f>
        <v>4610</v>
      </c>
      <c r="H160" s="556">
        <f t="shared" si="22"/>
        <v>4610</v>
      </c>
      <c r="I160" s="556">
        <f t="shared" si="22"/>
        <v>0</v>
      </c>
      <c r="J160" s="556">
        <f t="shared" si="22"/>
        <v>4610</v>
      </c>
      <c r="K160" s="525"/>
    </row>
    <row r="161" spans="1:11" x14ac:dyDescent="0.2">
      <c r="A161" s="564"/>
      <c r="B161" s="564"/>
      <c r="C161" s="564"/>
      <c r="D161" s="564"/>
      <c r="E161" s="564"/>
      <c r="F161" s="564"/>
      <c r="G161" s="564"/>
      <c r="H161" s="564"/>
      <c r="I161" s="564"/>
      <c r="J161" s="564"/>
      <c r="K161" s="529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3000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3970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812.9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4782.8999999999996</v>
      </c>
      <c r="G179" s="556">
        <f t="shared" ref="G179:J179" si="23">SUM(G162:G178)</f>
        <v>3000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4"/>
      <c r="B180" s="564"/>
      <c r="C180" s="564"/>
      <c r="D180" s="564"/>
      <c r="E180" s="564"/>
      <c r="F180" s="564"/>
      <c r="G180" s="564"/>
      <c r="H180" s="564"/>
      <c r="I180" s="564"/>
      <c r="J180" s="564"/>
      <c r="K180" s="529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4"/>
      <c r="B184" s="564"/>
      <c r="C184" s="564"/>
      <c r="D184" s="564"/>
      <c r="E184" s="564"/>
      <c r="F184" s="564"/>
      <c r="G184" s="564"/>
      <c r="H184" s="564"/>
      <c r="I184" s="564"/>
      <c r="J184" s="564"/>
      <c r="K184" s="529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13826.109999999999</v>
      </c>
      <c r="G185" s="551">
        <f t="shared" ref="G185:J185" si="25">+G183+G179+G160</f>
        <v>7610</v>
      </c>
      <c r="H185" s="551">
        <f t="shared" si="25"/>
        <v>4610</v>
      </c>
      <c r="I185" s="551">
        <f t="shared" si="25"/>
        <v>0</v>
      </c>
      <c r="J185" s="551">
        <f t="shared" si="25"/>
        <v>4610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57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685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3"/>
      <c r="B7" s="563"/>
      <c r="C7" s="563"/>
      <c r="D7" s="563"/>
      <c r="E7" s="563"/>
      <c r="F7" s="563"/>
      <c r="G7" s="563"/>
      <c r="H7" s="563"/>
      <c r="I7" s="563"/>
      <c r="J7" s="563"/>
      <c r="K7" s="528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3"/>
      <c r="B10" s="563"/>
      <c r="C10" s="563"/>
      <c r="D10" s="563"/>
      <c r="E10" s="563"/>
      <c r="F10" s="563"/>
      <c r="G10" s="563"/>
      <c r="H10" s="563"/>
      <c r="I10" s="563"/>
      <c r="J10" s="563">
        <f t="shared" si="0"/>
        <v>0</v>
      </c>
      <c r="K10" s="528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154358.07999999996</v>
      </c>
      <c r="G14" s="548">
        <v>172022</v>
      </c>
      <c r="H14" s="548">
        <v>182886</v>
      </c>
      <c r="I14" s="548"/>
      <c r="J14" s="548">
        <f t="shared" si="0"/>
        <v>182886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100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154458.07999999996</v>
      </c>
      <c r="G20" s="556">
        <f t="shared" ref="G20:J20" si="3">SUM(G11:G19)</f>
        <v>172022</v>
      </c>
      <c r="H20" s="556">
        <f t="shared" si="3"/>
        <v>182886</v>
      </c>
      <c r="I20" s="556">
        <f t="shared" si="3"/>
        <v>0</v>
      </c>
      <c r="J20" s="556">
        <f t="shared" si="3"/>
        <v>182886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539.04</v>
      </c>
      <c r="G21" s="559">
        <v>0</v>
      </c>
      <c r="H21" s="559">
        <v>0</v>
      </c>
      <c r="I21" s="559"/>
      <c r="J21" s="559">
        <f t="shared" si="0"/>
        <v>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539.04</v>
      </c>
      <c r="G22" s="556">
        <f t="shared" ref="G22:J22" si="4">SUM(G21)</f>
        <v>0</v>
      </c>
      <c r="H22" s="556">
        <f t="shared" si="4"/>
        <v>0</v>
      </c>
      <c r="I22" s="556">
        <f t="shared" si="4"/>
        <v>0</v>
      </c>
      <c r="J22" s="556">
        <f t="shared" si="4"/>
        <v>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51207.31</v>
      </c>
      <c r="G32" s="548">
        <v>56144</v>
      </c>
      <c r="H32" s="548">
        <v>60352</v>
      </c>
      <c r="I32" s="548"/>
      <c r="J32" s="548">
        <f t="shared" si="0"/>
        <v>60352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51207.31</v>
      </c>
      <c r="G34" s="556">
        <f t="shared" ref="G34:J34" si="6">SUM(G29:G33)</f>
        <v>56144</v>
      </c>
      <c r="H34" s="556">
        <f t="shared" si="6"/>
        <v>60352</v>
      </c>
      <c r="I34" s="556">
        <f t="shared" si="6"/>
        <v>0</v>
      </c>
      <c r="J34" s="556">
        <f t="shared" si="6"/>
        <v>60352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1506.45</v>
      </c>
      <c r="G39" s="548">
        <v>1389</v>
      </c>
      <c r="H39" s="548">
        <v>1463</v>
      </c>
      <c r="I39" s="548"/>
      <c r="J39" s="548">
        <f t="shared" si="0"/>
        <v>1463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1506.45</v>
      </c>
      <c r="G41" s="556">
        <f t="shared" ref="G41:J41" si="7">SUM(G35:G40)</f>
        <v>1389</v>
      </c>
      <c r="H41" s="556">
        <f t="shared" si="7"/>
        <v>1463</v>
      </c>
      <c r="I41" s="556">
        <f t="shared" si="7"/>
        <v>0</v>
      </c>
      <c r="J41" s="556">
        <f t="shared" si="7"/>
        <v>1463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207710.87999999995</v>
      </c>
      <c r="G42" s="551">
        <f t="shared" ref="G42:J42" si="8">+G41+G34+G28+G22+G20</f>
        <v>229555</v>
      </c>
      <c r="H42" s="551">
        <f t="shared" si="8"/>
        <v>244701</v>
      </c>
      <c r="I42" s="551">
        <f t="shared" si="8"/>
        <v>0</v>
      </c>
      <c r="J42" s="551">
        <f t="shared" si="8"/>
        <v>244701</v>
      </c>
      <c r="K42" s="523"/>
    </row>
    <row r="43" spans="1:11" ht="8.25" customHeight="1" x14ac:dyDescent="0.2">
      <c r="A43" s="563"/>
      <c r="B43" s="563"/>
      <c r="C43" s="563"/>
      <c r="D43" s="563"/>
      <c r="E43" s="563"/>
      <c r="F43" s="563"/>
      <c r="G43" s="563"/>
      <c r="H43" s="563"/>
      <c r="I43" s="563"/>
      <c r="J43" s="563"/>
      <c r="K43" s="528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827.44</v>
      </c>
      <c r="G44" s="548">
        <v>768</v>
      </c>
      <c r="H44" s="548">
        <v>768</v>
      </c>
      <c r="I44" s="548"/>
      <c r="J44" s="548">
        <f t="shared" si="0"/>
        <v>768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1061.1299999999999</v>
      </c>
      <c r="G45" s="548">
        <v>508</v>
      </c>
      <c r="H45" s="548">
        <v>508</v>
      </c>
      <c r="I45" s="548"/>
      <c r="J45" s="548">
        <f t="shared" si="0"/>
        <v>508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269.26</v>
      </c>
      <c r="G46" s="548">
        <v>358</v>
      </c>
      <c r="H46" s="548">
        <v>358</v>
      </c>
      <c r="I46" s="548"/>
      <c r="J46" s="548">
        <f t="shared" si="0"/>
        <v>358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809.74999999999989</v>
      </c>
      <c r="G47" s="548">
        <v>768</v>
      </c>
      <c r="H47" s="548">
        <v>768</v>
      </c>
      <c r="I47" s="548"/>
      <c r="J47" s="548">
        <f t="shared" si="0"/>
        <v>768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62</v>
      </c>
      <c r="H48" s="548">
        <v>62</v>
      </c>
      <c r="I48" s="548"/>
      <c r="J48" s="548">
        <f t="shared" si="0"/>
        <v>62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38.9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38.6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92.679999999999993</v>
      </c>
      <c r="G51" s="548">
        <v>62</v>
      </c>
      <c r="H51" s="548">
        <v>62</v>
      </c>
      <c r="I51" s="548"/>
      <c r="J51" s="548">
        <f t="shared" si="0"/>
        <v>62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1526.3400000000001</v>
      </c>
      <c r="G52" s="548">
        <v>3839</v>
      </c>
      <c r="H52" s="548">
        <v>3839</v>
      </c>
      <c r="I52" s="548"/>
      <c r="J52" s="548">
        <f t="shared" si="0"/>
        <v>3839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4664.1000000000004</v>
      </c>
      <c r="G53" s="556">
        <f t="shared" ref="G53:J53" si="9">SUM(G44:G52)</f>
        <v>6365</v>
      </c>
      <c r="H53" s="556">
        <f t="shared" si="9"/>
        <v>6365</v>
      </c>
      <c r="I53" s="556">
        <f t="shared" si="9"/>
        <v>0</v>
      </c>
      <c r="J53" s="556">
        <f t="shared" si="9"/>
        <v>6365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62</v>
      </c>
      <c r="H54" s="548">
        <v>62</v>
      </c>
      <c r="I54" s="548"/>
      <c r="J54" s="548">
        <f t="shared" si="0"/>
        <v>62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62</v>
      </c>
      <c r="H56" s="556">
        <f t="shared" si="10"/>
        <v>62</v>
      </c>
      <c r="I56" s="556">
        <f t="shared" si="10"/>
        <v>0</v>
      </c>
      <c r="J56" s="556">
        <f t="shared" si="10"/>
        <v>62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1119.5999999999999</v>
      </c>
      <c r="G57" s="548">
        <v>1238</v>
      </c>
      <c r="H57" s="548">
        <v>1238</v>
      </c>
      <c r="I57" s="548"/>
      <c r="J57" s="548">
        <f t="shared" si="0"/>
        <v>1238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257.35000000000002</v>
      </c>
      <c r="G58" s="548">
        <v>62</v>
      </c>
      <c r="H58" s="548">
        <v>62</v>
      </c>
      <c r="I58" s="548"/>
      <c r="J58" s="548">
        <f t="shared" si="0"/>
        <v>62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1376.9499999999998</v>
      </c>
      <c r="G59" s="556">
        <f t="shared" ref="G59:J59" si="11">SUM(G57:G58)</f>
        <v>1300</v>
      </c>
      <c r="H59" s="556">
        <f t="shared" si="11"/>
        <v>1300</v>
      </c>
      <c r="I59" s="556">
        <f t="shared" si="11"/>
        <v>0</v>
      </c>
      <c r="J59" s="556">
        <f t="shared" si="11"/>
        <v>1300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999</v>
      </c>
      <c r="H61" s="548">
        <v>999</v>
      </c>
      <c r="I61" s="548"/>
      <c r="J61" s="548">
        <f t="shared" si="0"/>
        <v>999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19600</v>
      </c>
      <c r="H62" s="548">
        <v>19600</v>
      </c>
      <c r="I62" s="548"/>
      <c r="J62" s="548">
        <f t="shared" si="0"/>
        <v>19600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21828.63</v>
      </c>
      <c r="G63" s="548">
        <v>31641</v>
      </c>
      <c r="H63" s="548">
        <v>31641</v>
      </c>
      <c r="I63" s="548"/>
      <c r="J63" s="548">
        <f t="shared" si="0"/>
        <v>31641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2896.3</v>
      </c>
      <c r="G64" s="548">
        <v>5160</v>
      </c>
      <c r="H64" s="548">
        <v>5160</v>
      </c>
      <c r="I64" s="548"/>
      <c r="J64" s="548">
        <f t="shared" si="0"/>
        <v>5160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5743.170000000001</v>
      </c>
      <c r="G65" s="548">
        <v>6593</v>
      </c>
      <c r="H65" s="548">
        <v>6593</v>
      </c>
      <c r="I65" s="548"/>
      <c r="J65" s="548">
        <f t="shared" si="0"/>
        <v>6593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296.03999999999991</v>
      </c>
      <c r="G66" s="548">
        <v>340</v>
      </c>
      <c r="H66" s="548">
        <v>340</v>
      </c>
      <c r="I66" s="548"/>
      <c r="J66" s="548">
        <f t="shared" si="0"/>
        <v>340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542.16</v>
      </c>
      <c r="G67" s="548">
        <v>6617</v>
      </c>
      <c r="H67" s="548">
        <v>6617</v>
      </c>
      <c r="I67" s="548"/>
      <c r="J67" s="548">
        <f t="shared" ref="J67:J129" si="12">+H67+I67</f>
        <v>6617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154</v>
      </c>
      <c r="H68" s="548">
        <v>154</v>
      </c>
      <c r="I68" s="548"/>
      <c r="J68" s="548">
        <f t="shared" si="12"/>
        <v>154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41280</v>
      </c>
      <c r="G69" s="548">
        <v>53176</v>
      </c>
      <c r="H69" s="548">
        <v>53176</v>
      </c>
      <c r="I69" s="548"/>
      <c r="J69" s="548">
        <f t="shared" si="12"/>
        <v>53176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50.5</v>
      </c>
      <c r="G70" s="548">
        <v>216</v>
      </c>
      <c r="H70" s="548">
        <v>216</v>
      </c>
      <c r="I70" s="548"/>
      <c r="J70" s="548">
        <f t="shared" si="12"/>
        <v>216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72636.800000000003</v>
      </c>
      <c r="G71" s="556">
        <f>SUM(G60:G70)</f>
        <v>124496</v>
      </c>
      <c r="H71" s="556">
        <f>SUM(H60:H70)</f>
        <v>124496</v>
      </c>
      <c r="I71" s="556">
        <f>SUM(I60:I70)</f>
        <v>0</v>
      </c>
      <c r="J71" s="556">
        <f>SUM(J60:J70)</f>
        <v>124496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0</v>
      </c>
      <c r="H74" s="548">
        <v>0</v>
      </c>
      <c r="I74" s="548"/>
      <c r="J74" s="548">
        <f t="shared" si="12"/>
        <v>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0</v>
      </c>
      <c r="H75" s="548">
        <v>0</v>
      </c>
      <c r="I75" s="548"/>
      <c r="J75" s="548">
        <f t="shared" si="12"/>
        <v>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0</v>
      </c>
      <c r="H76" s="548">
        <v>0</v>
      </c>
      <c r="I76" s="548"/>
      <c r="J76" s="548">
        <f t="shared" si="12"/>
        <v>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0</v>
      </c>
      <c r="H77" s="548">
        <v>0</v>
      </c>
      <c r="I77" s="548"/>
      <c r="J77" s="548">
        <f t="shared" si="12"/>
        <v>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0</v>
      </c>
      <c r="H78" s="556">
        <f t="shared" si="13"/>
        <v>0</v>
      </c>
      <c r="I78" s="556">
        <f t="shared" si="13"/>
        <v>0</v>
      </c>
      <c r="J78" s="556">
        <f t="shared" si="13"/>
        <v>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5597.05</v>
      </c>
      <c r="G79" s="548">
        <v>5933</v>
      </c>
      <c r="H79" s="548">
        <v>5933</v>
      </c>
      <c r="I79" s="548"/>
      <c r="J79" s="548">
        <f t="shared" si="12"/>
        <v>5933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2366.0899999999997</v>
      </c>
      <c r="G80" s="548">
        <v>1440</v>
      </c>
      <c r="H80" s="548">
        <v>1440</v>
      </c>
      <c r="I80" s="548"/>
      <c r="J80" s="548">
        <f t="shared" si="12"/>
        <v>1440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999.99</v>
      </c>
      <c r="G81" s="548">
        <v>960</v>
      </c>
      <c r="H81" s="548">
        <v>960</v>
      </c>
      <c r="I81" s="548"/>
      <c r="J81" s="548">
        <f t="shared" si="12"/>
        <v>960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10613.519999999995</v>
      </c>
      <c r="G82" s="548">
        <v>10614</v>
      </c>
      <c r="H82" s="548">
        <v>10614</v>
      </c>
      <c r="I82" s="548"/>
      <c r="J82" s="548">
        <f t="shared" si="12"/>
        <v>10614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741</v>
      </c>
      <c r="H83" s="548">
        <v>741</v>
      </c>
      <c r="I83" s="548"/>
      <c r="J83" s="548">
        <f t="shared" si="12"/>
        <v>741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0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19576.649999999994</v>
      </c>
      <c r="G85" s="556">
        <v>19688</v>
      </c>
      <c r="H85" s="556">
        <v>19688</v>
      </c>
      <c r="I85" s="556"/>
      <c r="J85" s="556">
        <f t="shared" si="12"/>
        <v>19688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32.1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228</v>
      </c>
      <c r="H87" s="548">
        <v>228</v>
      </c>
      <c r="I87" s="548"/>
      <c r="J87" s="548">
        <f t="shared" si="12"/>
        <v>228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444.39</v>
      </c>
      <c r="G89" s="548">
        <v>522</v>
      </c>
      <c r="H89" s="548">
        <v>522</v>
      </c>
      <c r="I89" s="548"/>
      <c r="J89" s="548">
        <f t="shared" si="12"/>
        <v>522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0</v>
      </c>
      <c r="H90" s="548">
        <v>0</v>
      </c>
      <c r="I90" s="548"/>
      <c r="J90" s="548">
        <f t="shared" si="12"/>
        <v>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197.70000000000002</v>
      </c>
      <c r="G91" s="548">
        <v>96</v>
      </c>
      <c r="H91" s="548">
        <v>96</v>
      </c>
      <c r="I91" s="548"/>
      <c r="J91" s="548">
        <f t="shared" si="12"/>
        <v>96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674.19</v>
      </c>
      <c r="G92" s="556">
        <f t="shared" ref="G92:J92" si="14">SUM(G86:G91)</f>
        <v>846</v>
      </c>
      <c r="H92" s="556">
        <f t="shared" si="14"/>
        <v>846</v>
      </c>
      <c r="I92" s="556">
        <f t="shared" si="14"/>
        <v>0</v>
      </c>
      <c r="J92" s="556">
        <f t="shared" si="14"/>
        <v>846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1849.7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497.36</v>
      </c>
      <c r="G94" s="548">
        <v>740</v>
      </c>
      <c r="H94" s="548">
        <v>740</v>
      </c>
      <c r="I94" s="548"/>
      <c r="J94" s="548">
        <f t="shared" si="12"/>
        <v>740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1626.48</v>
      </c>
      <c r="G95" s="548">
        <v>2002</v>
      </c>
      <c r="H95" s="548">
        <v>2002</v>
      </c>
      <c r="I95" s="548"/>
      <c r="J95" s="548">
        <f t="shared" si="12"/>
        <v>2002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0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234.6</v>
      </c>
      <c r="G99" s="548">
        <v>0</v>
      </c>
      <c r="H99" s="548">
        <v>0</v>
      </c>
      <c r="I99" s="548"/>
      <c r="J99" s="548">
        <f t="shared" si="12"/>
        <v>0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4208.1400000000003</v>
      </c>
      <c r="G100" s="556">
        <f t="shared" ref="G100:J100" si="15">SUM(G93:G99)</f>
        <v>2742</v>
      </c>
      <c r="H100" s="556">
        <f t="shared" si="15"/>
        <v>2742</v>
      </c>
      <c r="I100" s="556">
        <f t="shared" si="15"/>
        <v>0</v>
      </c>
      <c r="J100" s="556">
        <f t="shared" si="15"/>
        <v>2742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38448.039999999979</v>
      </c>
      <c r="G102" s="556">
        <v>37178</v>
      </c>
      <c r="H102" s="556">
        <v>37178</v>
      </c>
      <c r="I102" s="556"/>
      <c r="J102" s="556">
        <f t="shared" si="12"/>
        <v>37178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327.54000000000002</v>
      </c>
      <c r="G103" s="548">
        <v>480</v>
      </c>
      <c r="H103" s="548">
        <v>480</v>
      </c>
      <c r="I103" s="548"/>
      <c r="J103" s="548">
        <f t="shared" si="12"/>
        <v>480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308.26</v>
      </c>
      <c r="G104" s="548">
        <v>301</v>
      </c>
      <c r="H104" s="548">
        <v>301</v>
      </c>
      <c r="I104" s="548"/>
      <c r="J104" s="548">
        <f t="shared" si="12"/>
        <v>301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0</v>
      </c>
      <c r="G105" s="548">
        <v>0</v>
      </c>
      <c r="H105" s="548">
        <v>0</v>
      </c>
      <c r="I105" s="548"/>
      <c r="J105" s="548">
        <f t="shared" si="12"/>
        <v>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78.72</v>
      </c>
      <c r="G106" s="548">
        <v>288</v>
      </c>
      <c r="H106" s="548">
        <v>288</v>
      </c>
      <c r="I106" s="548"/>
      <c r="J106" s="548">
        <f t="shared" si="12"/>
        <v>288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714.52</v>
      </c>
      <c r="G108" s="556">
        <f t="shared" ref="G108:J108" si="16">SUM(G103:G107)</f>
        <v>1069</v>
      </c>
      <c r="H108" s="556">
        <f t="shared" si="16"/>
        <v>1069</v>
      </c>
      <c r="I108" s="556">
        <f t="shared" si="16"/>
        <v>0</v>
      </c>
      <c r="J108" s="556">
        <f t="shared" si="16"/>
        <v>1069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0</v>
      </c>
      <c r="G120" s="548">
        <v>0</v>
      </c>
      <c r="H120" s="548">
        <v>0</v>
      </c>
      <c r="I120" s="548"/>
      <c r="J120" s="548">
        <f t="shared" si="12"/>
        <v>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0</v>
      </c>
      <c r="G122" s="556">
        <f t="shared" ref="G122:J122" si="18">SUM(G120:G121)</f>
        <v>0</v>
      </c>
      <c r="H122" s="556">
        <f t="shared" si="18"/>
        <v>0</v>
      </c>
      <c r="I122" s="556">
        <f t="shared" si="18"/>
        <v>0</v>
      </c>
      <c r="J122" s="556">
        <f t="shared" si="18"/>
        <v>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38.94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142338.32999999999</v>
      </c>
      <c r="G126" s="551">
        <f>+G125+G124+G123+G122+G119+G109+G108+G102+G101+G100+G92+G85+G78+G71+G60+G59+G56+G53</f>
        <v>193746</v>
      </c>
      <c r="H126" s="551">
        <f>+H125+H124+H123+H122+H119+H109+H108+H102+H101+H100+H92+H85+H78+H71+H60+H59+H56+H53</f>
        <v>193746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193746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350049.20999999996</v>
      </c>
      <c r="G127" s="551">
        <f>+G126+G42+G9+G6</f>
        <v>423301</v>
      </c>
      <c r="H127" s="551">
        <f>+H126+H42+H9+H6</f>
        <v>438447</v>
      </c>
      <c r="I127" s="551">
        <f>+I126+I42+I9+I6</f>
        <v>0</v>
      </c>
      <c r="J127" s="551">
        <f>+J126+J42+J9+J6</f>
        <v>438447</v>
      </c>
      <c r="K127" s="523"/>
    </row>
    <row r="128" spans="1:11" x14ac:dyDescent="0.2">
      <c r="A128" s="563"/>
      <c r="B128" s="563"/>
      <c r="C128" s="563"/>
      <c r="D128" s="563"/>
      <c r="E128" s="563"/>
      <c r="F128" s="563"/>
      <c r="G128" s="563"/>
      <c r="H128" s="563"/>
      <c r="I128" s="563"/>
      <c r="J128" s="563"/>
      <c r="K128" s="528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3"/>
      <c r="B133" s="563"/>
      <c r="C133" s="563"/>
      <c r="D133" s="563"/>
      <c r="E133" s="563"/>
      <c r="F133" s="563"/>
      <c r="G133" s="563"/>
      <c r="H133" s="563"/>
      <c r="I133" s="563"/>
      <c r="J133" s="563"/>
      <c r="K133" s="528"/>
    </row>
    <row r="134" spans="1:11" ht="25.5" customHeight="1" x14ac:dyDescent="0.2">
      <c r="A134" s="563"/>
      <c r="B134" s="563"/>
      <c r="C134" s="563"/>
      <c r="D134" s="563"/>
      <c r="E134" s="563"/>
      <c r="F134" s="563"/>
      <c r="G134" s="563"/>
      <c r="H134" s="563"/>
      <c r="I134" s="563"/>
      <c r="J134" s="563"/>
      <c r="K134" s="528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66383</v>
      </c>
      <c r="G156" s="548">
        <v>60000</v>
      </c>
      <c r="H156" s="548">
        <v>60000</v>
      </c>
      <c r="I156" s="548"/>
      <c r="J156" s="548">
        <f t="shared" si="20"/>
        <v>60000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1010.6000000000001</v>
      </c>
      <c r="G157" s="548">
        <v>800</v>
      </c>
      <c r="H157" s="548">
        <v>1300</v>
      </c>
      <c r="I157" s="548"/>
      <c r="J157" s="548">
        <f t="shared" si="20"/>
        <v>1300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38474.76999999999</v>
      </c>
      <c r="G158" s="548">
        <v>67202</v>
      </c>
      <c r="H158" s="548">
        <v>67202</v>
      </c>
      <c r="I158" s="548"/>
      <c r="J158" s="548">
        <f t="shared" si="20"/>
        <v>67202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0</v>
      </c>
      <c r="H159" s="548">
        <v>0</v>
      </c>
      <c r="I159" s="548"/>
      <c r="J159" s="548">
        <f t="shared" si="20"/>
        <v>0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105868.37</v>
      </c>
      <c r="G160" s="556">
        <f t="shared" ref="G160:J160" si="22">SUM(G136:G159)</f>
        <v>128002</v>
      </c>
      <c r="H160" s="556">
        <f t="shared" si="22"/>
        <v>128502</v>
      </c>
      <c r="I160" s="556">
        <f t="shared" si="22"/>
        <v>0</v>
      </c>
      <c r="J160" s="556">
        <f t="shared" si="22"/>
        <v>128502</v>
      </c>
      <c r="K160" s="525"/>
    </row>
    <row r="161" spans="1:11" x14ac:dyDescent="0.2">
      <c r="A161" s="563"/>
      <c r="B161" s="563"/>
      <c r="C161" s="563"/>
      <c r="D161" s="563"/>
      <c r="E161" s="563"/>
      <c r="F161" s="563"/>
      <c r="G161" s="563"/>
      <c r="H161" s="563"/>
      <c r="I161" s="563"/>
      <c r="J161" s="563"/>
      <c r="K161" s="528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3"/>
      <c r="B180" s="563"/>
      <c r="C180" s="563"/>
      <c r="D180" s="563"/>
      <c r="E180" s="563"/>
      <c r="F180" s="563"/>
      <c r="G180" s="563"/>
      <c r="H180" s="563"/>
      <c r="I180" s="563"/>
      <c r="J180" s="563"/>
      <c r="K180" s="528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1207.1400000000001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1207.1400000000001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3"/>
      <c r="B184" s="563"/>
      <c r="C184" s="563"/>
      <c r="D184" s="563"/>
      <c r="E184" s="563"/>
      <c r="F184" s="563"/>
      <c r="G184" s="563"/>
      <c r="H184" s="563"/>
      <c r="I184" s="563"/>
      <c r="J184" s="563"/>
      <c r="K184" s="528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107075.51</v>
      </c>
      <c r="G185" s="551">
        <f t="shared" ref="G185:J185" si="25">+G183+G179+G160</f>
        <v>128002</v>
      </c>
      <c r="H185" s="551">
        <f t="shared" si="25"/>
        <v>128502</v>
      </c>
      <c r="I185" s="551">
        <f t="shared" si="25"/>
        <v>0</v>
      </c>
      <c r="J185" s="551">
        <f t="shared" si="25"/>
        <v>128502</v>
      </c>
      <c r="K185" s="523"/>
    </row>
  </sheetData>
  <pageMargins left="0.23622047244094491" right="0" top="0.35433070866141736" bottom="0.89" header="0" footer="0"/>
  <pageSetup paperSize="9" scale="51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85"/>
  <sheetViews>
    <sheetView showGridLines="0" topLeftCell="B1" zoomScaleNormal="100" zoomScaleSheetLayoutView="100" workbookViewId="0">
      <pane xSplit="4" ySplit="2" topLeftCell="F60" activePane="bottomRight" state="frozen"/>
      <selection activeCell="B1" sqref="B1"/>
      <selection pane="topRight" activeCell="F1" sqref="F1"/>
      <selection pane="bottomLeft" activeCell="B3" sqref="B3"/>
      <selection pane="bottomRight" activeCell="B63" sqref="A63:XFD63"/>
    </sheetView>
  </sheetViews>
  <sheetFormatPr defaultRowHeight="13.5" x14ac:dyDescent="0.2"/>
  <cols>
    <col min="1" max="1" width="17.85546875" style="545" hidden="1" customWidth="1"/>
    <col min="2" max="2" width="20.28515625" style="545" customWidth="1"/>
    <col min="3" max="3" width="26.85546875" style="545" customWidth="1"/>
    <col min="4" max="4" width="7.5703125" style="561" customWidth="1"/>
    <col min="5" max="5" width="44" style="560" customWidth="1"/>
    <col min="6" max="8" width="8.140625" style="545" customWidth="1"/>
    <col min="9" max="9" width="9.140625" style="545" customWidth="1"/>
    <col min="10" max="10" width="8.28515625" style="545" customWidth="1"/>
    <col min="11" max="11" width="51.85546875" style="518" customWidth="1"/>
    <col min="12" max="16384" width="9.140625" style="545"/>
  </cols>
  <sheetData>
    <row r="1" spans="1:11" x14ac:dyDescent="0.2">
      <c r="A1" s="542" t="s">
        <v>1315</v>
      </c>
      <c r="B1" s="543"/>
      <c r="C1" s="543"/>
      <c r="D1" s="544"/>
      <c r="E1" s="543" t="s">
        <v>876</v>
      </c>
      <c r="F1" s="543"/>
      <c r="G1" s="543"/>
      <c r="H1" s="543"/>
      <c r="I1" s="543"/>
      <c r="J1" s="543"/>
      <c r="K1" s="521"/>
    </row>
    <row r="2" spans="1:11" s="272" customFormat="1" ht="51" x14ac:dyDescent="0.2">
      <c r="A2" s="519" t="s">
        <v>1207</v>
      </c>
      <c r="B2" s="519" t="s">
        <v>1208</v>
      </c>
      <c r="C2" s="519" t="s">
        <v>1209</v>
      </c>
      <c r="D2" s="519" t="s">
        <v>1210</v>
      </c>
      <c r="E2" s="519" t="s">
        <v>889</v>
      </c>
      <c r="F2" s="520" t="s">
        <v>1211</v>
      </c>
      <c r="G2" s="520" t="s">
        <v>1212</v>
      </c>
      <c r="H2" s="520" t="s">
        <v>1316</v>
      </c>
      <c r="I2" s="520" t="s">
        <v>609</v>
      </c>
      <c r="J2" s="520" t="s">
        <v>1314</v>
      </c>
      <c r="K2" s="520" t="s">
        <v>608</v>
      </c>
    </row>
    <row r="3" spans="1:11" x14ac:dyDescent="0.2">
      <c r="A3" s="546" t="s">
        <v>890</v>
      </c>
      <c r="B3" s="546" t="s">
        <v>1213</v>
      </c>
      <c r="C3" s="546" t="s">
        <v>926</v>
      </c>
      <c r="D3" s="547" t="s">
        <v>837</v>
      </c>
      <c r="E3" s="546" t="s">
        <v>177</v>
      </c>
      <c r="F3" s="548">
        <v>0</v>
      </c>
      <c r="G3" s="548">
        <v>0</v>
      </c>
      <c r="H3" s="548">
        <v>0</v>
      </c>
      <c r="I3" s="548"/>
      <c r="J3" s="548">
        <f>+H3+I3</f>
        <v>0</v>
      </c>
      <c r="K3" s="522"/>
    </row>
    <row r="4" spans="1:11" x14ac:dyDescent="0.2">
      <c r="A4" s="546" t="s">
        <v>890</v>
      </c>
      <c r="B4" s="546" t="s">
        <v>1213</v>
      </c>
      <c r="C4" s="546" t="s">
        <v>926</v>
      </c>
      <c r="D4" s="547" t="s">
        <v>842</v>
      </c>
      <c r="E4" s="546" t="s">
        <v>855</v>
      </c>
      <c r="F4" s="548">
        <v>0</v>
      </c>
      <c r="G4" s="548">
        <v>0</v>
      </c>
      <c r="H4" s="548">
        <v>0</v>
      </c>
      <c r="I4" s="548"/>
      <c r="J4" s="548">
        <f t="shared" ref="J4:J66" si="0">+H4+I4</f>
        <v>0</v>
      </c>
      <c r="K4" s="522"/>
    </row>
    <row r="5" spans="1:11" x14ac:dyDescent="0.2">
      <c r="A5" s="546" t="s">
        <v>890</v>
      </c>
      <c r="B5" s="546" t="s">
        <v>1213</v>
      </c>
      <c r="C5" s="546" t="s">
        <v>892</v>
      </c>
      <c r="D5" s="547" t="s">
        <v>697</v>
      </c>
      <c r="E5" s="546" t="s">
        <v>239</v>
      </c>
      <c r="F5" s="548">
        <v>0</v>
      </c>
      <c r="G5" s="548">
        <v>0</v>
      </c>
      <c r="H5" s="548">
        <v>0</v>
      </c>
      <c r="I5" s="548"/>
      <c r="J5" s="548">
        <f t="shared" si="0"/>
        <v>0</v>
      </c>
      <c r="K5" s="522"/>
    </row>
    <row r="6" spans="1:11" x14ac:dyDescent="0.2">
      <c r="A6" s="549" t="s">
        <v>890</v>
      </c>
      <c r="B6" s="549" t="s">
        <v>1214</v>
      </c>
      <c r="C6" s="549"/>
      <c r="D6" s="550"/>
      <c r="E6" s="549"/>
      <c r="F6" s="551">
        <f>SUM(F3:F5)</f>
        <v>0</v>
      </c>
      <c r="G6" s="551">
        <f t="shared" ref="G6:J6" si="1">SUM(G3:G5)</f>
        <v>0</v>
      </c>
      <c r="H6" s="551">
        <f t="shared" si="1"/>
        <v>0</v>
      </c>
      <c r="I6" s="551">
        <f t="shared" si="1"/>
        <v>0</v>
      </c>
      <c r="J6" s="551">
        <f t="shared" si="1"/>
        <v>0</v>
      </c>
      <c r="K6" s="523"/>
    </row>
    <row r="7" spans="1:11" ht="7.5" customHeight="1" x14ac:dyDescent="0.2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27"/>
    </row>
    <row r="8" spans="1:11" x14ac:dyDescent="0.2">
      <c r="A8" s="546" t="s">
        <v>890</v>
      </c>
      <c r="B8" s="546" t="s">
        <v>1215</v>
      </c>
      <c r="C8" s="546" t="s">
        <v>1131</v>
      </c>
      <c r="D8" s="547" t="s">
        <v>692</v>
      </c>
      <c r="E8" s="546" t="s">
        <v>1216</v>
      </c>
      <c r="F8" s="548">
        <v>0</v>
      </c>
      <c r="G8" s="548">
        <v>0</v>
      </c>
      <c r="H8" s="548">
        <v>0</v>
      </c>
      <c r="I8" s="548"/>
      <c r="J8" s="548">
        <f t="shared" si="0"/>
        <v>0</v>
      </c>
      <c r="K8" s="522"/>
    </row>
    <row r="9" spans="1:11" x14ac:dyDescent="0.2">
      <c r="A9" s="549" t="s">
        <v>890</v>
      </c>
      <c r="B9" s="549" t="s">
        <v>1217</v>
      </c>
      <c r="C9" s="549"/>
      <c r="D9" s="550"/>
      <c r="E9" s="549"/>
      <c r="F9" s="551">
        <f>SUM(F8)</f>
        <v>0</v>
      </c>
      <c r="G9" s="551">
        <f t="shared" ref="G9:J9" si="2">SUM(G8)</f>
        <v>0</v>
      </c>
      <c r="H9" s="551">
        <f t="shared" si="2"/>
        <v>0</v>
      </c>
      <c r="I9" s="551">
        <f t="shared" si="2"/>
        <v>0</v>
      </c>
      <c r="J9" s="551">
        <f t="shared" si="2"/>
        <v>0</v>
      </c>
      <c r="K9" s="523"/>
    </row>
    <row r="10" spans="1:11" ht="8.25" customHeight="1" x14ac:dyDescent="0.2">
      <c r="A10" s="562"/>
      <c r="B10" s="562"/>
      <c r="C10" s="562"/>
      <c r="D10" s="562"/>
      <c r="E10" s="562"/>
      <c r="F10" s="562"/>
      <c r="G10" s="562"/>
      <c r="H10" s="562"/>
      <c r="I10" s="562"/>
      <c r="J10" s="562">
        <f t="shared" si="0"/>
        <v>0</v>
      </c>
      <c r="K10" s="527"/>
    </row>
    <row r="11" spans="1:11" x14ac:dyDescent="0.2">
      <c r="A11" s="546" t="s">
        <v>890</v>
      </c>
      <c r="B11" s="546" t="s">
        <v>1218</v>
      </c>
      <c r="C11" s="553" t="s">
        <v>1034</v>
      </c>
      <c r="D11" s="547" t="s">
        <v>326</v>
      </c>
      <c r="E11" s="546" t="s">
        <v>1219</v>
      </c>
      <c r="F11" s="548">
        <v>0</v>
      </c>
      <c r="G11" s="548">
        <v>0</v>
      </c>
      <c r="H11" s="548">
        <v>0</v>
      </c>
      <c r="I11" s="548"/>
      <c r="J11" s="548">
        <f t="shared" si="0"/>
        <v>0</v>
      </c>
      <c r="K11" s="522"/>
    </row>
    <row r="12" spans="1:11" x14ac:dyDescent="0.2">
      <c r="A12" s="546" t="s">
        <v>890</v>
      </c>
      <c r="B12" s="546" t="s">
        <v>1218</v>
      </c>
      <c r="C12" s="553" t="s">
        <v>1034</v>
      </c>
      <c r="D12" s="547" t="s">
        <v>326</v>
      </c>
      <c r="E12" s="546" t="s">
        <v>1220</v>
      </c>
      <c r="F12" s="548">
        <v>0</v>
      </c>
      <c r="G12" s="548">
        <v>0</v>
      </c>
      <c r="H12" s="548">
        <v>0</v>
      </c>
      <c r="I12" s="548"/>
      <c r="J12" s="548">
        <f t="shared" si="0"/>
        <v>0</v>
      </c>
      <c r="K12" s="522"/>
    </row>
    <row r="13" spans="1:11" x14ac:dyDescent="0.2">
      <c r="A13" s="546" t="s">
        <v>890</v>
      </c>
      <c r="B13" s="546" t="s">
        <v>1218</v>
      </c>
      <c r="C13" s="553" t="s">
        <v>1034</v>
      </c>
      <c r="D13" s="547" t="s">
        <v>326</v>
      </c>
      <c r="E13" s="546" t="s">
        <v>1221</v>
      </c>
      <c r="F13" s="548">
        <v>0</v>
      </c>
      <c r="G13" s="548">
        <v>0</v>
      </c>
      <c r="H13" s="548">
        <v>0</v>
      </c>
      <c r="I13" s="548"/>
      <c r="J13" s="548">
        <f t="shared" si="0"/>
        <v>0</v>
      </c>
      <c r="K13" s="522"/>
    </row>
    <row r="14" spans="1:11" x14ac:dyDescent="0.2">
      <c r="A14" s="546" t="s">
        <v>890</v>
      </c>
      <c r="B14" s="546" t="s">
        <v>1218</v>
      </c>
      <c r="C14" s="553" t="s">
        <v>1034</v>
      </c>
      <c r="D14" s="547" t="s">
        <v>328</v>
      </c>
      <c r="E14" s="546" t="s">
        <v>329</v>
      </c>
      <c r="F14" s="548">
        <v>2062.8000000000002</v>
      </c>
      <c r="G14" s="548">
        <v>131900</v>
      </c>
      <c r="H14" s="548">
        <v>147363</v>
      </c>
      <c r="I14" s="548"/>
      <c r="J14" s="548">
        <f t="shared" si="0"/>
        <v>147363</v>
      </c>
      <c r="K14" s="522"/>
    </row>
    <row r="15" spans="1:11" x14ac:dyDescent="0.2">
      <c r="A15" s="546" t="s">
        <v>890</v>
      </c>
      <c r="B15" s="546" t="s">
        <v>1218</v>
      </c>
      <c r="C15" s="553" t="s">
        <v>1034</v>
      </c>
      <c r="D15" s="547" t="s">
        <v>330</v>
      </c>
      <c r="E15" s="546" t="s">
        <v>296</v>
      </c>
      <c r="F15" s="548">
        <v>0</v>
      </c>
      <c r="G15" s="548">
        <v>0</v>
      </c>
      <c r="H15" s="548">
        <v>0</v>
      </c>
      <c r="I15" s="548"/>
      <c r="J15" s="548">
        <f t="shared" si="0"/>
        <v>0</v>
      </c>
      <c r="K15" s="522"/>
    </row>
    <row r="16" spans="1:11" x14ac:dyDescent="0.2">
      <c r="A16" s="546" t="s">
        <v>890</v>
      </c>
      <c r="B16" s="546" t="s">
        <v>1218</v>
      </c>
      <c r="C16" s="553" t="s">
        <v>1034</v>
      </c>
      <c r="D16" s="547" t="s">
        <v>332</v>
      </c>
      <c r="E16" s="546" t="s">
        <v>333</v>
      </c>
      <c r="F16" s="548">
        <v>0</v>
      </c>
      <c r="G16" s="548">
        <v>0</v>
      </c>
      <c r="H16" s="548">
        <v>0</v>
      </c>
      <c r="I16" s="548"/>
      <c r="J16" s="548">
        <f t="shared" si="0"/>
        <v>0</v>
      </c>
      <c r="K16" s="522"/>
    </row>
    <row r="17" spans="1:11" x14ac:dyDescent="0.2">
      <c r="A17" s="546" t="s">
        <v>890</v>
      </c>
      <c r="B17" s="546" t="s">
        <v>1218</v>
      </c>
      <c r="C17" s="553" t="s">
        <v>1034</v>
      </c>
      <c r="D17" s="547" t="s">
        <v>838</v>
      </c>
      <c r="E17" s="546" t="s">
        <v>1222</v>
      </c>
      <c r="F17" s="548">
        <v>0</v>
      </c>
      <c r="G17" s="548">
        <v>0</v>
      </c>
      <c r="H17" s="548">
        <v>0</v>
      </c>
      <c r="I17" s="548"/>
      <c r="J17" s="548">
        <f t="shared" si="0"/>
        <v>0</v>
      </c>
      <c r="K17" s="522"/>
    </row>
    <row r="18" spans="1:11" x14ac:dyDescent="0.2">
      <c r="A18" s="546" t="s">
        <v>890</v>
      </c>
      <c r="B18" s="546" t="s">
        <v>1218</v>
      </c>
      <c r="C18" s="553" t="s">
        <v>1034</v>
      </c>
      <c r="D18" s="547" t="s">
        <v>852</v>
      </c>
      <c r="E18" s="546" t="s">
        <v>1223</v>
      </c>
      <c r="F18" s="548">
        <v>0</v>
      </c>
      <c r="G18" s="548">
        <v>0</v>
      </c>
      <c r="H18" s="548">
        <v>0</v>
      </c>
      <c r="I18" s="548"/>
      <c r="J18" s="548">
        <f t="shared" si="0"/>
        <v>0</v>
      </c>
      <c r="K18" s="522"/>
    </row>
    <row r="19" spans="1:11" x14ac:dyDescent="0.2">
      <c r="A19" s="546" t="s">
        <v>890</v>
      </c>
      <c r="B19" s="546" t="s">
        <v>1218</v>
      </c>
      <c r="C19" s="553" t="s">
        <v>1034</v>
      </c>
      <c r="D19" s="547" t="s">
        <v>1224</v>
      </c>
      <c r="E19" s="546" t="s">
        <v>1225</v>
      </c>
      <c r="F19" s="548">
        <v>0</v>
      </c>
      <c r="G19" s="548">
        <v>0</v>
      </c>
      <c r="H19" s="548">
        <v>0</v>
      </c>
      <c r="I19" s="548"/>
      <c r="J19" s="548">
        <f t="shared" si="0"/>
        <v>0</v>
      </c>
      <c r="K19" s="522"/>
    </row>
    <row r="20" spans="1:11" ht="13.5" customHeight="1" x14ac:dyDescent="0.2">
      <c r="A20" s="554" t="s">
        <v>890</v>
      </c>
      <c r="B20" s="554" t="s">
        <v>1218</v>
      </c>
      <c r="C20" s="554" t="s">
        <v>1226</v>
      </c>
      <c r="D20" s="555"/>
      <c r="E20" s="554"/>
      <c r="F20" s="556">
        <f>SUM(F11:F19)</f>
        <v>2062.8000000000002</v>
      </c>
      <c r="G20" s="556">
        <f t="shared" ref="G20:J20" si="3">SUM(G11:G19)</f>
        <v>131900</v>
      </c>
      <c r="H20" s="556">
        <f t="shared" si="3"/>
        <v>147363</v>
      </c>
      <c r="I20" s="556">
        <f t="shared" si="3"/>
        <v>0</v>
      </c>
      <c r="J20" s="556">
        <f t="shared" si="3"/>
        <v>147363</v>
      </c>
      <c r="K20" s="525" t="s">
        <v>1317</v>
      </c>
    </row>
    <row r="21" spans="1:11" x14ac:dyDescent="0.2">
      <c r="A21" s="557" t="s">
        <v>890</v>
      </c>
      <c r="B21" s="557" t="s">
        <v>1218</v>
      </c>
      <c r="C21" s="557" t="s">
        <v>895</v>
      </c>
      <c r="D21" s="558" t="s">
        <v>334</v>
      </c>
      <c r="E21" s="557" t="s">
        <v>335</v>
      </c>
      <c r="F21" s="559">
        <v>0</v>
      </c>
      <c r="G21" s="559">
        <v>14700</v>
      </c>
      <c r="H21" s="559">
        <v>14700</v>
      </c>
      <c r="I21" s="559"/>
      <c r="J21" s="559">
        <f t="shared" si="0"/>
        <v>14700</v>
      </c>
      <c r="K21" s="526"/>
    </row>
    <row r="22" spans="1:11" x14ac:dyDescent="0.2">
      <c r="A22" s="554" t="s">
        <v>890</v>
      </c>
      <c r="B22" s="554" t="s">
        <v>1218</v>
      </c>
      <c r="C22" s="554" t="s">
        <v>1227</v>
      </c>
      <c r="D22" s="555"/>
      <c r="E22" s="554"/>
      <c r="F22" s="556">
        <f>SUM(F21)</f>
        <v>0</v>
      </c>
      <c r="G22" s="556">
        <f t="shared" ref="G22:J22" si="4">SUM(G21)</f>
        <v>14700</v>
      </c>
      <c r="H22" s="556">
        <f t="shared" si="4"/>
        <v>14700</v>
      </c>
      <c r="I22" s="556">
        <f t="shared" si="4"/>
        <v>0</v>
      </c>
      <c r="J22" s="556">
        <f t="shared" si="4"/>
        <v>14700</v>
      </c>
      <c r="K22" s="525"/>
    </row>
    <row r="23" spans="1:11" x14ac:dyDescent="0.2">
      <c r="A23" s="546" t="s">
        <v>890</v>
      </c>
      <c r="B23" s="546" t="s">
        <v>1218</v>
      </c>
      <c r="C23" s="553" t="s">
        <v>1132</v>
      </c>
      <c r="D23" s="547" t="s">
        <v>336</v>
      </c>
      <c r="E23" s="546" t="s">
        <v>200</v>
      </c>
      <c r="F23" s="548">
        <v>0</v>
      </c>
      <c r="G23" s="548">
        <v>0</v>
      </c>
      <c r="H23" s="548">
        <v>0</v>
      </c>
      <c r="I23" s="548"/>
      <c r="J23" s="548">
        <f t="shared" si="0"/>
        <v>0</v>
      </c>
      <c r="K23" s="522"/>
    </row>
    <row r="24" spans="1:11" x14ac:dyDescent="0.2">
      <c r="A24" s="546" t="s">
        <v>890</v>
      </c>
      <c r="B24" s="546" t="s">
        <v>1218</v>
      </c>
      <c r="C24" s="553" t="s">
        <v>1228</v>
      </c>
      <c r="D24" s="547" t="s">
        <v>690</v>
      </c>
      <c r="E24" s="546" t="s">
        <v>880</v>
      </c>
      <c r="F24" s="548">
        <v>0</v>
      </c>
      <c r="G24" s="548">
        <v>0</v>
      </c>
      <c r="H24" s="548">
        <v>0</v>
      </c>
      <c r="I24" s="548"/>
      <c r="J24" s="548">
        <f t="shared" si="0"/>
        <v>0</v>
      </c>
      <c r="K24" s="522"/>
    </row>
    <row r="25" spans="1:11" x14ac:dyDescent="0.2">
      <c r="A25" s="546" t="s">
        <v>890</v>
      </c>
      <c r="B25" s="546" t="s">
        <v>1218</v>
      </c>
      <c r="C25" s="553" t="s">
        <v>896</v>
      </c>
      <c r="D25" s="547" t="s">
        <v>879</v>
      </c>
      <c r="E25" s="546" t="s">
        <v>881</v>
      </c>
      <c r="F25" s="548">
        <v>0</v>
      </c>
      <c r="G25" s="548">
        <v>0</v>
      </c>
      <c r="H25" s="548">
        <v>0</v>
      </c>
      <c r="I25" s="548"/>
      <c r="J25" s="548">
        <f t="shared" si="0"/>
        <v>0</v>
      </c>
      <c r="K25" s="522"/>
    </row>
    <row r="26" spans="1:11" x14ac:dyDescent="0.2">
      <c r="A26" s="546" t="s">
        <v>890</v>
      </c>
      <c r="B26" s="546" t="s">
        <v>1218</v>
      </c>
      <c r="C26" s="553" t="s">
        <v>899</v>
      </c>
      <c r="D26" s="547" t="s">
        <v>339</v>
      </c>
      <c r="E26" s="546" t="s">
        <v>340</v>
      </c>
      <c r="F26" s="548">
        <v>0</v>
      </c>
      <c r="G26" s="548">
        <v>0</v>
      </c>
      <c r="H26" s="548">
        <v>0</v>
      </c>
      <c r="I26" s="548"/>
      <c r="J26" s="548">
        <f t="shared" si="0"/>
        <v>0</v>
      </c>
      <c r="K26" s="522"/>
    </row>
    <row r="27" spans="1:11" x14ac:dyDescent="0.2">
      <c r="A27" s="546" t="s">
        <v>890</v>
      </c>
      <c r="B27" s="546" t="s">
        <v>1218</v>
      </c>
      <c r="C27" s="553" t="s">
        <v>902</v>
      </c>
      <c r="D27" s="547" t="s">
        <v>341</v>
      </c>
      <c r="E27" s="546" t="s">
        <v>342</v>
      </c>
      <c r="F27" s="548">
        <v>0</v>
      </c>
      <c r="G27" s="548">
        <v>0</v>
      </c>
      <c r="H27" s="548">
        <v>0</v>
      </c>
      <c r="I27" s="548"/>
      <c r="J27" s="548">
        <f t="shared" si="0"/>
        <v>0</v>
      </c>
      <c r="K27" s="522"/>
    </row>
    <row r="28" spans="1:11" x14ac:dyDescent="0.2">
      <c r="A28" s="554" t="s">
        <v>890</v>
      </c>
      <c r="B28" s="554" t="s">
        <v>1218</v>
      </c>
      <c r="C28" s="554" t="s">
        <v>1229</v>
      </c>
      <c r="D28" s="555"/>
      <c r="E28" s="554"/>
      <c r="F28" s="556">
        <f>SUM(F23:F27)</f>
        <v>0</v>
      </c>
      <c r="G28" s="556">
        <f t="shared" ref="G28:J28" si="5">SUM(G23:G27)</f>
        <v>0</v>
      </c>
      <c r="H28" s="556">
        <f t="shared" si="5"/>
        <v>0</v>
      </c>
      <c r="I28" s="556">
        <f t="shared" si="5"/>
        <v>0</v>
      </c>
      <c r="J28" s="556">
        <f t="shared" si="5"/>
        <v>0</v>
      </c>
      <c r="K28" s="525"/>
    </row>
    <row r="29" spans="1:11" x14ac:dyDescent="0.2">
      <c r="A29" s="546" t="s">
        <v>890</v>
      </c>
      <c r="B29" s="546" t="s">
        <v>1218</v>
      </c>
      <c r="C29" s="553" t="s">
        <v>929</v>
      </c>
      <c r="D29" s="547" t="s">
        <v>345</v>
      </c>
      <c r="E29" s="546" t="s">
        <v>1230</v>
      </c>
      <c r="F29" s="548">
        <v>0</v>
      </c>
      <c r="G29" s="548">
        <v>0</v>
      </c>
      <c r="H29" s="548">
        <v>0</v>
      </c>
      <c r="I29" s="548"/>
      <c r="J29" s="548">
        <f t="shared" si="0"/>
        <v>0</v>
      </c>
      <c r="K29" s="522"/>
    </row>
    <row r="30" spans="1:11" x14ac:dyDescent="0.2">
      <c r="A30" s="546" t="s">
        <v>890</v>
      </c>
      <c r="B30" s="546" t="s">
        <v>1218</v>
      </c>
      <c r="C30" s="553" t="s">
        <v>929</v>
      </c>
      <c r="D30" s="547" t="s">
        <v>345</v>
      </c>
      <c r="E30" s="546" t="s">
        <v>1231</v>
      </c>
      <c r="F30" s="548">
        <v>0</v>
      </c>
      <c r="G30" s="548">
        <v>0</v>
      </c>
      <c r="H30" s="548">
        <v>0</v>
      </c>
      <c r="I30" s="548"/>
      <c r="J30" s="548">
        <f t="shared" si="0"/>
        <v>0</v>
      </c>
      <c r="K30" s="522"/>
    </row>
    <row r="31" spans="1:11" x14ac:dyDescent="0.2">
      <c r="A31" s="546" t="s">
        <v>890</v>
      </c>
      <c r="B31" s="546" t="s">
        <v>1218</v>
      </c>
      <c r="C31" s="553" t="s">
        <v>929</v>
      </c>
      <c r="D31" s="547" t="s">
        <v>345</v>
      </c>
      <c r="E31" s="546" t="s">
        <v>1232</v>
      </c>
      <c r="F31" s="548">
        <v>0</v>
      </c>
      <c r="G31" s="548">
        <v>0</v>
      </c>
      <c r="H31" s="548">
        <v>0</v>
      </c>
      <c r="I31" s="548"/>
      <c r="J31" s="548">
        <f t="shared" si="0"/>
        <v>0</v>
      </c>
      <c r="K31" s="522"/>
    </row>
    <row r="32" spans="1:11" s="560" customFormat="1" x14ac:dyDescent="0.2">
      <c r="A32" s="546" t="s">
        <v>890</v>
      </c>
      <c r="B32" s="546" t="s">
        <v>1218</v>
      </c>
      <c r="C32" s="553" t="s">
        <v>929</v>
      </c>
      <c r="D32" s="547" t="s">
        <v>347</v>
      </c>
      <c r="E32" s="546" t="s">
        <v>348</v>
      </c>
      <c r="F32" s="548">
        <v>445.5</v>
      </c>
      <c r="G32" s="548">
        <v>43530</v>
      </c>
      <c r="H32" s="548">
        <v>53481</v>
      </c>
      <c r="I32" s="548"/>
      <c r="J32" s="548">
        <f t="shared" si="0"/>
        <v>53481</v>
      </c>
      <c r="K32" s="522"/>
    </row>
    <row r="33" spans="1:11" x14ac:dyDescent="0.2">
      <c r="A33" s="546" t="s">
        <v>890</v>
      </c>
      <c r="B33" s="546" t="s">
        <v>1218</v>
      </c>
      <c r="C33" s="553" t="s">
        <v>929</v>
      </c>
      <c r="D33" s="547" t="s">
        <v>853</v>
      </c>
      <c r="E33" s="546" t="s">
        <v>1233</v>
      </c>
      <c r="F33" s="548">
        <v>0</v>
      </c>
      <c r="G33" s="548">
        <v>0</v>
      </c>
      <c r="H33" s="548">
        <v>0</v>
      </c>
      <c r="I33" s="548"/>
      <c r="J33" s="548">
        <f t="shared" si="0"/>
        <v>0</v>
      </c>
      <c r="K33" s="522"/>
    </row>
    <row r="34" spans="1:11" ht="13.5" customHeight="1" x14ac:dyDescent="0.2">
      <c r="A34" s="554" t="s">
        <v>890</v>
      </c>
      <c r="B34" s="554" t="s">
        <v>1218</v>
      </c>
      <c r="C34" s="554" t="s">
        <v>1234</v>
      </c>
      <c r="D34" s="555"/>
      <c r="E34" s="554"/>
      <c r="F34" s="556">
        <f>SUM(F29:F33)</f>
        <v>445.5</v>
      </c>
      <c r="G34" s="556">
        <f t="shared" ref="G34:J34" si="6">SUM(G29:G33)</f>
        <v>43530</v>
      </c>
      <c r="H34" s="556">
        <f t="shared" si="6"/>
        <v>53481</v>
      </c>
      <c r="I34" s="556">
        <f t="shared" si="6"/>
        <v>0</v>
      </c>
      <c r="J34" s="556">
        <f t="shared" si="6"/>
        <v>53481</v>
      </c>
      <c r="K34" s="525" t="s">
        <v>1317</v>
      </c>
    </row>
    <row r="35" spans="1:11" x14ac:dyDescent="0.2">
      <c r="A35" s="546" t="s">
        <v>890</v>
      </c>
      <c r="B35" s="546" t="s">
        <v>1218</v>
      </c>
      <c r="C35" s="553" t="s">
        <v>931</v>
      </c>
      <c r="D35" s="547" t="s">
        <v>347</v>
      </c>
      <c r="E35" s="546" t="s">
        <v>348</v>
      </c>
      <c r="F35" s="548">
        <v>0</v>
      </c>
      <c r="G35" s="548">
        <v>0</v>
      </c>
      <c r="H35" s="548">
        <v>0</v>
      </c>
      <c r="I35" s="548"/>
      <c r="J35" s="548">
        <f t="shared" si="0"/>
        <v>0</v>
      </c>
      <c r="K35" s="522"/>
    </row>
    <row r="36" spans="1:11" x14ac:dyDescent="0.2">
      <c r="A36" s="546" t="s">
        <v>890</v>
      </c>
      <c r="B36" s="546" t="s">
        <v>1218</v>
      </c>
      <c r="C36" s="553" t="s">
        <v>931</v>
      </c>
      <c r="D36" s="547" t="s">
        <v>351</v>
      </c>
      <c r="E36" s="546" t="s">
        <v>1235</v>
      </c>
      <c r="F36" s="548">
        <v>0</v>
      </c>
      <c r="G36" s="548">
        <v>0</v>
      </c>
      <c r="H36" s="548">
        <v>0</v>
      </c>
      <c r="I36" s="548"/>
      <c r="J36" s="548">
        <f t="shared" si="0"/>
        <v>0</v>
      </c>
      <c r="K36" s="522"/>
    </row>
    <row r="37" spans="1:11" x14ac:dyDescent="0.2">
      <c r="A37" s="546" t="s">
        <v>890</v>
      </c>
      <c r="B37" s="546" t="s">
        <v>1218</v>
      </c>
      <c r="C37" s="553" t="s">
        <v>931</v>
      </c>
      <c r="D37" s="547" t="s">
        <v>351</v>
      </c>
      <c r="E37" s="546" t="s">
        <v>1236</v>
      </c>
      <c r="F37" s="548">
        <v>0</v>
      </c>
      <c r="G37" s="548">
        <v>0</v>
      </c>
      <c r="H37" s="548">
        <v>0</v>
      </c>
      <c r="I37" s="548"/>
      <c r="J37" s="548">
        <f t="shared" si="0"/>
        <v>0</v>
      </c>
      <c r="K37" s="522"/>
    </row>
    <row r="38" spans="1:11" x14ac:dyDescent="0.2">
      <c r="A38" s="546" t="s">
        <v>890</v>
      </c>
      <c r="B38" s="546" t="s">
        <v>1218</v>
      </c>
      <c r="C38" s="553" t="s">
        <v>931</v>
      </c>
      <c r="D38" s="547" t="s">
        <v>351</v>
      </c>
      <c r="E38" s="546" t="s">
        <v>1237</v>
      </c>
      <c r="F38" s="548">
        <v>0</v>
      </c>
      <c r="G38" s="548">
        <v>0</v>
      </c>
      <c r="H38" s="548">
        <v>0</v>
      </c>
      <c r="I38" s="548"/>
      <c r="J38" s="548">
        <f t="shared" si="0"/>
        <v>0</v>
      </c>
      <c r="K38" s="522"/>
    </row>
    <row r="39" spans="1:11" x14ac:dyDescent="0.2">
      <c r="A39" s="546" t="s">
        <v>890</v>
      </c>
      <c r="B39" s="546" t="s">
        <v>1218</v>
      </c>
      <c r="C39" s="553" t="s">
        <v>931</v>
      </c>
      <c r="D39" s="547" t="s">
        <v>353</v>
      </c>
      <c r="E39" s="546" t="s">
        <v>354</v>
      </c>
      <c r="F39" s="548">
        <v>13.5</v>
      </c>
      <c r="G39" s="548">
        <v>670</v>
      </c>
      <c r="H39" s="548">
        <v>1297</v>
      </c>
      <c r="I39" s="548"/>
      <c r="J39" s="548">
        <f t="shared" si="0"/>
        <v>1297</v>
      </c>
      <c r="K39" s="522"/>
    </row>
    <row r="40" spans="1:11" x14ac:dyDescent="0.2">
      <c r="A40" s="546" t="s">
        <v>890</v>
      </c>
      <c r="B40" s="546" t="s">
        <v>1218</v>
      </c>
      <c r="C40" s="553" t="s">
        <v>931</v>
      </c>
      <c r="D40" s="547" t="s">
        <v>854</v>
      </c>
      <c r="E40" s="546" t="s">
        <v>1238</v>
      </c>
      <c r="F40" s="548">
        <v>0</v>
      </c>
      <c r="G40" s="548">
        <v>0</v>
      </c>
      <c r="H40" s="548">
        <v>0</v>
      </c>
      <c r="I40" s="548"/>
      <c r="J40" s="548">
        <f t="shared" si="0"/>
        <v>0</v>
      </c>
      <c r="K40" s="522"/>
    </row>
    <row r="41" spans="1:11" ht="13.5" customHeight="1" x14ac:dyDescent="0.2">
      <c r="A41" s="554" t="s">
        <v>890</v>
      </c>
      <c r="B41" s="554" t="s">
        <v>1218</v>
      </c>
      <c r="C41" s="554" t="s">
        <v>1239</v>
      </c>
      <c r="D41" s="555"/>
      <c r="E41" s="554"/>
      <c r="F41" s="556">
        <f>SUM(F35:F40)</f>
        <v>13.5</v>
      </c>
      <c r="G41" s="556">
        <f t="shared" ref="G41:J41" si="7">SUM(G35:G40)</f>
        <v>670</v>
      </c>
      <c r="H41" s="556">
        <f t="shared" si="7"/>
        <v>1297</v>
      </c>
      <c r="I41" s="556">
        <f t="shared" si="7"/>
        <v>0</v>
      </c>
      <c r="J41" s="556">
        <f t="shared" si="7"/>
        <v>1297</v>
      </c>
      <c r="K41" s="525" t="s">
        <v>1317</v>
      </c>
    </row>
    <row r="42" spans="1:11" x14ac:dyDescent="0.2">
      <c r="A42" s="549" t="s">
        <v>890</v>
      </c>
      <c r="B42" s="549" t="s">
        <v>1240</v>
      </c>
      <c r="C42" s="549"/>
      <c r="D42" s="550"/>
      <c r="E42" s="549"/>
      <c r="F42" s="551">
        <f>+F41+F34+F28+F22+F20</f>
        <v>2521.8000000000002</v>
      </c>
      <c r="G42" s="551">
        <f t="shared" ref="G42:J42" si="8">+G41+G34+G28+G22+G20</f>
        <v>190800</v>
      </c>
      <c r="H42" s="551">
        <f t="shared" si="8"/>
        <v>216841</v>
      </c>
      <c r="I42" s="551">
        <f t="shared" si="8"/>
        <v>0</v>
      </c>
      <c r="J42" s="551">
        <f t="shared" si="8"/>
        <v>216841</v>
      </c>
      <c r="K42" s="523"/>
    </row>
    <row r="43" spans="1:11" ht="8.25" customHeight="1" x14ac:dyDescent="0.2">
      <c r="A43" s="562"/>
      <c r="B43" s="562"/>
      <c r="C43" s="562"/>
      <c r="D43" s="562"/>
      <c r="E43" s="562"/>
      <c r="F43" s="562"/>
      <c r="G43" s="562"/>
      <c r="H43" s="562"/>
      <c r="I43" s="562"/>
      <c r="J43" s="562"/>
      <c r="K43" s="527"/>
    </row>
    <row r="44" spans="1:11" x14ac:dyDescent="0.2">
      <c r="A44" s="546" t="s">
        <v>890</v>
      </c>
      <c r="B44" s="546" t="s">
        <v>1241</v>
      </c>
      <c r="C44" s="553" t="s">
        <v>905</v>
      </c>
      <c r="D44" s="547" t="s">
        <v>357</v>
      </c>
      <c r="E44" s="546" t="s">
        <v>358</v>
      </c>
      <c r="F44" s="548">
        <v>0</v>
      </c>
      <c r="G44" s="548">
        <v>300</v>
      </c>
      <c r="H44" s="548">
        <v>300</v>
      </c>
      <c r="I44" s="548"/>
      <c r="J44" s="548">
        <f t="shared" si="0"/>
        <v>300</v>
      </c>
      <c r="K44" s="522"/>
    </row>
    <row r="45" spans="1:11" x14ac:dyDescent="0.2">
      <c r="A45" s="546" t="s">
        <v>890</v>
      </c>
      <c r="B45" s="546" t="s">
        <v>1241</v>
      </c>
      <c r="C45" s="553" t="s">
        <v>905</v>
      </c>
      <c r="D45" s="547" t="s">
        <v>359</v>
      </c>
      <c r="E45" s="546" t="s">
        <v>360</v>
      </c>
      <c r="F45" s="548">
        <v>0</v>
      </c>
      <c r="G45" s="548">
        <v>0</v>
      </c>
      <c r="H45" s="548">
        <v>0</v>
      </c>
      <c r="I45" s="548"/>
      <c r="J45" s="548">
        <f t="shared" si="0"/>
        <v>0</v>
      </c>
      <c r="K45" s="522"/>
    </row>
    <row r="46" spans="1:11" x14ac:dyDescent="0.2">
      <c r="A46" s="546" t="s">
        <v>890</v>
      </c>
      <c r="B46" s="546" t="s">
        <v>1241</v>
      </c>
      <c r="C46" s="553" t="s">
        <v>905</v>
      </c>
      <c r="D46" s="547" t="s">
        <v>361</v>
      </c>
      <c r="E46" s="546" t="s">
        <v>362</v>
      </c>
      <c r="F46" s="548">
        <v>0</v>
      </c>
      <c r="G46" s="548">
        <v>0</v>
      </c>
      <c r="H46" s="548">
        <v>0</v>
      </c>
      <c r="I46" s="548"/>
      <c r="J46" s="548">
        <f t="shared" si="0"/>
        <v>0</v>
      </c>
      <c r="K46" s="522"/>
    </row>
    <row r="47" spans="1:11" x14ac:dyDescent="0.2">
      <c r="A47" s="546" t="s">
        <v>890</v>
      </c>
      <c r="B47" s="546" t="s">
        <v>1241</v>
      </c>
      <c r="C47" s="553" t="s">
        <v>905</v>
      </c>
      <c r="D47" s="547" t="s">
        <v>363</v>
      </c>
      <c r="E47" s="546" t="s">
        <v>364</v>
      </c>
      <c r="F47" s="548">
        <v>1.52</v>
      </c>
      <c r="G47" s="548">
        <v>4000</v>
      </c>
      <c r="H47" s="548">
        <v>4000</v>
      </c>
      <c r="I47" s="548"/>
      <c r="J47" s="548">
        <f t="shared" si="0"/>
        <v>4000</v>
      </c>
      <c r="K47" s="522"/>
    </row>
    <row r="48" spans="1:11" x14ac:dyDescent="0.2">
      <c r="A48" s="546" t="s">
        <v>890</v>
      </c>
      <c r="B48" s="546" t="s">
        <v>1241</v>
      </c>
      <c r="C48" s="553" t="s">
        <v>905</v>
      </c>
      <c r="D48" s="547" t="s">
        <v>365</v>
      </c>
      <c r="E48" s="546" t="s">
        <v>366</v>
      </c>
      <c r="F48" s="548">
        <v>0</v>
      </c>
      <c r="G48" s="548">
        <v>40</v>
      </c>
      <c r="H48" s="548">
        <v>40</v>
      </c>
      <c r="I48" s="548"/>
      <c r="J48" s="548">
        <f t="shared" si="0"/>
        <v>40</v>
      </c>
      <c r="K48" s="522"/>
    </row>
    <row r="49" spans="1:11" x14ac:dyDescent="0.2">
      <c r="A49" s="546" t="s">
        <v>890</v>
      </c>
      <c r="B49" s="546" t="s">
        <v>1241</v>
      </c>
      <c r="C49" s="553" t="s">
        <v>905</v>
      </c>
      <c r="D49" s="547" t="s">
        <v>367</v>
      </c>
      <c r="E49" s="546" t="s">
        <v>368</v>
      </c>
      <c r="F49" s="548">
        <v>0</v>
      </c>
      <c r="G49" s="548">
        <v>0</v>
      </c>
      <c r="H49" s="548">
        <v>0</v>
      </c>
      <c r="I49" s="548"/>
      <c r="J49" s="548">
        <f t="shared" si="0"/>
        <v>0</v>
      </c>
      <c r="K49" s="522"/>
    </row>
    <row r="50" spans="1:11" x14ac:dyDescent="0.2">
      <c r="A50" s="546" t="s">
        <v>890</v>
      </c>
      <c r="B50" s="546" t="s">
        <v>1241</v>
      </c>
      <c r="C50" s="553" t="s">
        <v>905</v>
      </c>
      <c r="D50" s="547" t="s">
        <v>369</v>
      </c>
      <c r="E50" s="546" t="s">
        <v>370</v>
      </c>
      <c r="F50" s="548">
        <v>0</v>
      </c>
      <c r="G50" s="548">
        <v>0</v>
      </c>
      <c r="H50" s="548">
        <v>0</v>
      </c>
      <c r="I50" s="548"/>
      <c r="J50" s="548">
        <f t="shared" si="0"/>
        <v>0</v>
      </c>
      <c r="K50" s="522"/>
    </row>
    <row r="51" spans="1:11" x14ac:dyDescent="0.2">
      <c r="A51" s="546" t="s">
        <v>890</v>
      </c>
      <c r="B51" s="546" t="s">
        <v>1241</v>
      </c>
      <c r="C51" s="553" t="s">
        <v>905</v>
      </c>
      <c r="D51" s="547" t="s">
        <v>371</v>
      </c>
      <c r="E51" s="546" t="s">
        <v>1242</v>
      </c>
      <c r="F51" s="548">
        <v>94.08</v>
      </c>
      <c r="G51" s="548">
        <v>0</v>
      </c>
      <c r="H51" s="548">
        <v>0</v>
      </c>
      <c r="I51" s="548"/>
      <c r="J51" s="548">
        <f t="shared" si="0"/>
        <v>0</v>
      </c>
      <c r="K51" s="522"/>
    </row>
    <row r="52" spans="1:11" x14ac:dyDescent="0.2">
      <c r="A52" s="546" t="s">
        <v>890</v>
      </c>
      <c r="B52" s="546" t="s">
        <v>1241</v>
      </c>
      <c r="C52" s="553" t="s">
        <v>905</v>
      </c>
      <c r="D52" s="547" t="s">
        <v>373</v>
      </c>
      <c r="E52" s="546" t="s">
        <v>1243</v>
      </c>
      <c r="F52" s="548">
        <v>0</v>
      </c>
      <c r="G52" s="548">
        <v>600</v>
      </c>
      <c r="H52" s="548">
        <v>600</v>
      </c>
      <c r="I52" s="548"/>
      <c r="J52" s="548">
        <f t="shared" si="0"/>
        <v>600</v>
      </c>
      <c r="K52" s="522"/>
    </row>
    <row r="53" spans="1:11" x14ac:dyDescent="0.2">
      <c r="A53" s="554" t="s">
        <v>890</v>
      </c>
      <c r="B53" s="554" t="s">
        <v>1241</v>
      </c>
      <c r="C53" s="554" t="s">
        <v>1244</v>
      </c>
      <c r="D53" s="555"/>
      <c r="E53" s="554"/>
      <c r="F53" s="556">
        <f>SUM(F44:F52)</f>
        <v>95.6</v>
      </c>
      <c r="G53" s="556">
        <f t="shared" ref="G53:J53" si="9">SUM(G44:G52)</f>
        <v>4940</v>
      </c>
      <c r="H53" s="556">
        <f t="shared" si="9"/>
        <v>4940</v>
      </c>
      <c r="I53" s="556">
        <f t="shared" si="9"/>
        <v>0</v>
      </c>
      <c r="J53" s="556">
        <f t="shared" si="9"/>
        <v>4940</v>
      </c>
      <c r="K53" s="525"/>
    </row>
    <row r="54" spans="1:11" x14ac:dyDescent="0.2">
      <c r="A54" s="546" t="s">
        <v>890</v>
      </c>
      <c r="B54" s="546" t="s">
        <v>1241</v>
      </c>
      <c r="C54" s="546" t="s">
        <v>933</v>
      </c>
      <c r="D54" s="547" t="s">
        <v>377</v>
      </c>
      <c r="E54" s="546" t="s">
        <v>378</v>
      </c>
      <c r="F54" s="548">
        <v>0</v>
      </c>
      <c r="G54" s="548">
        <v>0</v>
      </c>
      <c r="H54" s="548">
        <v>0</v>
      </c>
      <c r="I54" s="548"/>
      <c r="J54" s="548">
        <f t="shared" si="0"/>
        <v>0</v>
      </c>
      <c r="K54" s="522"/>
    </row>
    <row r="55" spans="1:11" x14ac:dyDescent="0.2">
      <c r="A55" s="546" t="s">
        <v>890</v>
      </c>
      <c r="B55" s="546" t="s">
        <v>1241</v>
      </c>
      <c r="C55" s="546" t="s">
        <v>933</v>
      </c>
      <c r="D55" s="547" t="s">
        <v>379</v>
      </c>
      <c r="E55" s="546" t="s">
        <v>380</v>
      </c>
      <c r="F55" s="548">
        <v>0</v>
      </c>
      <c r="G55" s="548">
        <v>0</v>
      </c>
      <c r="H55" s="548">
        <v>0</v>
      </c>
      <c r="I55" s="548"/>
      <c r="J55" s="548">
        <f t="shared" si="0"/>
        <v>0</v>
      </c>
      <c r="K55" s="522"/>
    </row>
    <row r="56" spans="1:11" x14ac:dyDescent="0.2">
      <c r="A56" s="554" t="s">
        <v>890</v>
      </c>
      <c r="B56" s="554" t="s">
        <v>1241</v>
      </c>
      <c r="C56" s="554" t="s">
        <v>1245</v>
      </c>
      <c r="D56" s="555"/>
      <c r="E56" s="554"/>
      <c r="F56" s="556">
        <f>SUM(F54:F55)</f>
        <v>0</v>
      </c>
      <c r="G56" s="556">
        <f t="shared" ref="G56:J56" si="10">SUM(G54:G55)</f>
        <v>0</v>
      </c>
      <c r="H56" s="556">
        <f t="shared" si="10"/>
        <v>0</v>
      </c>
      <c r="I56" s="556">
        <f t="shared" si="10"/>
        <v>0</v>
      </c>
      <c r="J56" s="556">
        <f t="shared" si="10"/>
        <v>0</v>
      </c>
      <c r="K56" s="525"/>
    </row>
    <row r="57" spans="1:11" x14ac:dyDescent="0.2">
      <c r="A57" s="546" t="s">
        <v>890</v>
      </c>
      <c r="B57" s="546" t="s">
        <v>1241</v>
      </c>
      <c r="C57" s="546" t="s">
        <v>934</v>
      </c>
      <c r="D57" s="547" t="s">
        <v>383</v>
      </c>
      <c r="E57" s="546" t="s">
        <v>384</v>
      </c>
      <c r="F57" s="548">
        <v>65.5</v>
      </c>
      <c r="G57" s="548">
        <v>1000</v>
      </c>
      <c r="H57" s="548">
        <v>1000</v>
      </c>
      <c r="I57" s="548"/>
      <c r="J57" s="548">
        <f t="shared" si="0"/>
        <v>1000</v>
      </c>
      <c r="K57" s="522"/>
    </row>
    <row r="58" spans="1:11" x14ac:dyDescent="0.2">
      <c r="A58" s="546" t="s">
        <v>890</v>
      </c>
      <c r="B58" s="546" t="s">
        <v>1241</v>
      </c>
      <c r="C58" s="546" t="s">
        <v>934</v>
      </c>
      <c r="D58" s="547" t="s">
        <v>387</v>
      </c>
      <c r="E58" s="546" t="s">
        <v>388</v>
      </c>
      <c r="F58" s="548">
        <v>0</v>
      </c>
      <c r="G58" s="548">
        <v>0</v>
      </c>
      <c r="H58" s="548">
        <v>0</v>
      </c>
      <c r="I58" s="548"/>
      <c r="J58" s="548">
        <f t="shared" si="0"/>
        <v>0</v>
      </c>
      <c r="K58" s="522"/>
    </row>
    <row r="59" spans="1:11" x14ac:dyDescent="0.2">
      <c r="A59" s="554" t="s">
        <v>890</v>
      </c>
      <c r="B59" s="554" t="s">
        <v>1241</v>
      </c>
      <c r="C59" s="554" t="s">
        <v>1246</v>
      </c>
      <c r="D59" s="555"/>
      <c r="E59" s="554"/>
      <c r="F59" s="556">
        <f>SUM(F57:F58)</f>
        <v>65.5</v>
      </c>
      <c r="G59" s="556">
        <f t="shared" ref="G59:J59" si="11">SUM(G57:G58)</f>
        <v>1000</v>
      </c>
      <c r="H59" s="556">
        <f t="shared" si="11"/>
        <v>1000</v>
      </c>
      <c r="I59" s="556">
        <f t="shared" si="11"/>
        <v>0</v>
      </c>
      <c r="J59" s="556">
        <f t="shared" si="11"/>
        <v>1000</v>
      </c>
      <c r="K59" s="525"/>
    </row>
    <row r="60" spans="1:11" x14ac:dyDescent="0.2">
      <c r="A60" s="554" t="s">
        <v>890</v>
      </c>
      <c r="B60" s="554" t="s">
        <v>1241</v>
      </c>
      <c r="C60" s="554" t="s">
        <v>1247</v>
      </c>
      <c r="D60" s="555" t="s">
        <v>882</v>
      </c>
      <c r="E60" s="554" t="s">
        <v>883</v>
      </c>
      <c r="F60" s="556">
        <v>0</v>
      </c>
      <c r="G60" s="556">
        <v>0</v>
      </c>
      <c r="H60" s="556">
        <v>0</v>
      </c>
      <c r="I60" s="556"/>
      <c r="J60" s="556">
        <f t="shared" si="0"/>
        <v>0</v>
      </c>
      <c r="K60" s="525"/>
    </row>
    <row r="61" spans="1:11" x14ac:dyDescent="0.2">
      <c r="A61" s="546" t="s">
        <v>890</v>
      </c>
      <c r="B61" s="546" t="s">
        <v>1241</v>
      </c>
      <c r="C61" s="553" t="s">
        <v>935</v>
      </c>
      <c r="D61" s="547" t="s">
        <v>235</v>
      </c>
      <c r="E61" s="546" t="s">
        <v>236</v>
      </c>
      <c r="F61" s="548">
        <v>0</v>
      </c>
      <c r="G61" s="548">
        <v>0</v>
      </c>
      <c r="H61" s="548">
        <v>0</v>
      </c>
      <c r="I61" s="548"/>
      <c r="J61" s="548">
        <f t="shared" si="0"/>
        <v>0</v>
      </c>
      <c r="K61" s="522"/>
    </row>
    <row r="62" spans="1:11" x14ac:dyDescent="0.2">
      <c r="A62" s="546" t="s">
        <v>890</v>
      </c>
      <c r="B62" s="546" t="s">
        <v>1241</v>
      </c>
      <c r="C62" s="553" t="s">
        <v>935</v>
      </c>
      <c r="D62" s="547" t="s">
        <v>391</v>
      </c>
      <c r="E62" s="546" t="s">
        <v>392</v>
      </c>
      <c r="F62" s="548">
        <v>0</v>
      </c>
      <c r="G62" s="548">
        <v>4000</v>
      </c>
      <c r="H62" s="548">
        <v>4000</v>
      </c>
      <c r="I62" s="548"/>
      <c r="J62" s="548">
        <f t="shared" si="0"/>
        <v>4000</v>
      </c>
      <c r="K62" s="522"/>
    </row>
    <row r="63" spans="1:11" x14ac:dyDescent="0.2">
      <c r="A63" s="546" t="s">
        <v>890</v>
      </c>
      <c r="B63" s="546" t="s">
        <v>1241</v>
      </c>
      <c r="C63" s="553" t="s">
        <v>935</v>
      </c>
      <c r="D63" s="547" t="s">
        <v>393</v>
      </c>
      <c r="E63" s="546" t="s">
        <v>2</v>
      </c>
      <c r="F63" s="548">
        <v>0</v>
      </c>
      <c r="G63" s="548">
        <v>3000</v>
      </c>
      <c r="H63" s="548">
        <v>3000</v>
      </c>
      <c r="I63" s="548"/>
      <c r="J63" s="548">
        <f t="shared" si="0"/>
        <v>3000</v>
      </c>
      <c r="K63" s="522"/>
    </row>
    <row r="64" spans="1:11" x14ac:dyDescent="0.2">
      <c r="A64" s="546" t="s">
        <v>890</v>
      </c>
      <c r="B64" s="546" t="s">
        <v>1241</v>
      </c>
      <c r="C64" s="553" t="s">
        <v>935</v>
      </c>
      <c r="D64" s="547" t="s">
        <v>3</v>
      </c>
      <c r="E64" s="546" t="s">
        <v>4</v>
      </c>
      <c r="F64" s="548">
        <v>0</v>
      </c>
      <c r="G64" s="548">
        <v>800</v>
      </c>
      <c r="H64" s="548">
        <v>800</v>
      </c>
      <c r="I64" s="548"/>
      <c r="J64" s="548">
        <f t="shared" si="0"/>
        <v>800</v>
      </c>
      <c r="K64" s="522"/>
    </row>
    <row r="65" spans="1:11" x14ac:dyDescent="0.2">
      <c r="A65" s="546" t="s">
        <v>890</v>
      </c>
      <c r="B65" s="546" t="s">
        <v>1241</v>
      </c>
      <c r="C65" s="553" t="s">
        <v>935</v>
      </c>
      <c r="D65" s="547" t="s">
        <v>5</v>
      </c>
      <c r="E65" s="546" t="s">
        <v>6</v>
      </c>
      <c r="F65" s="548">
        <v>7.26</v>
      </c>
      <c r="G65" s="548">
        <v>23000</v>
      </c>
      <c r="H65" s="548">
        <v>23000</v>
      </c>
      <c r="I65" s="548"/>
      <c r="J65" s="548">
        <f t="shared" si="0"/>
        <v>23000</v>
      </c>
      <c r="K65" s="522"/>
    </row>
    <row r="66" spans="1:11" x14ac:dyDescent="0.2">
      <c r="A66" s="546" t="s">
        <v>890</v>
      </c>
      <c r="B66" s="546" t="s">
        <v>1241</v>
      </c>
      <c r="C66" s="553" t="s">
        <v>935</v>
      </c>
      <c r="D66" s="547" t="s">
        <v>7</v>
      </c>
      <c r="E66" s="546" t="s">
        <v>8</v>
      </c>
      <c r="F66" s="548">
        <v>0</v>
      </c>
      <c r="G66" s="548">
        <v>0</v>
      </c>
      <c r="H66" s="548">
        <v>0</v>
      </c>
      <c r="I66" s="548"/>
      <c r="J66" s="548">
        <f t="shared" si="0"/>
        <v>0</v>
      </c>
      <c r="K66" s="522"/>
    </row>
    <row r="67" spans="1:11" x14ac:dyDescent="0.2">
      <c r="A67" s="546" t="s">
        <v>890</v>
      </c>
      <c r="B67" s="546" t="s">
        <v>1241</v>
      </c>
      <c r="C67" s="553" t="s">
        <v>935</v>
      </c>
      <c r="D67" s="547" t="s">
        <v>9</v>
      </c>
      <c r="E67" s="546" t="s">
        <v>10</v>
      </c>
      <c r="F67" s="548">
        <v>0</v>
      </c>
      <c r="G67" s="548">
        <v>0</v>
      </c>
      <c r="H67" s="548">
        <v>0</v>
      </c>
      <c r="I67" s="548"/>
      <c r="J67" s="548">
        <f t="shared" ref="J67:J129" si="12">+H67+I67</f>
        <v>0</v>
      </c>
      <c r="K67" s="522"/>
    </row>
    <row r="68" spans="1:11" x14ac:dyDescent="0.2">
      <c r="A68" s="546" t="s">
        <v>890</v>
      </c>
      <c r="B68" s="546" t="s">
        <v>1241</v>
      </c>
      <c r="C68" s="553" t="s">
        <v>935</v>
      </c>
      <c r="D68" s="547" t="s">
        <v>11</v>
      </c>
      <c r="E68" s="546" t="s">
        <v>12</v>
      </c>
      <c r="F68" s="548">
        <v>0</v>
      </c>
      <c r="G68" s="548">
        <v>0</v>
      </c>
      <c r="H68" s="548">
        <v>0</v>
      </c>
      <c r="I68" s="548"/>
      <c r="J68" s="548">
        <f t="shared" si="12"/>
        <v>0</v>
      </c>
      <c r="K68" s="522"/>
    </row>
    <row r="69" spans="1:11" x14ac:dyDescent="0.2">
      <c r="A69" s="546" t="s">
        <v>890</v>
      </c>
      <c r="B69" s="546" t="s">
        <v>1241</v>
      </c>
      <c r="C69" s="553" t="s">
        <v>935</v>
      </c>
      <c r="D69" s="547" t="s">
        <v>13</v>
      </c>
      <c r="E69" s="546" t="s">
        <v>14</v>
      </c>
      <c r="F69" s="548">
        <v>3311.81</v>
      </c>
      <c r="G69" s="548">
        <v>18000</v>
      </c>
      <c r="H69" s="548">
        <v>18000</v>
      </c>
      <c r="I69" s="548"/>
      <c r="J69" s="548">
        <f t="shared" si="12"/>
        <v>18000</v>
      </c>
      <c r="K69" s="522"/>
    </row>
    <row r="70" spans="1:11" x14ac:dyDescent="0.2">
      <c r="A70" s="546" t="s">
        <v>890</v>
      </c>
      <c r="B70" s="546" t="s">
        <v>1241</v>
      </c>
      <c r="C70" s="553" t="s">
        <v>935</v>
      </c>
      <c r="D70" s="547" t="s">
        <v>15</v>
      </c>
      <c r="E70" s="546" t="s">
        <v>16</v>
      </c>
      <c r="F70" s="548">
        <v>0</v>
      </c>
      <c r="G70" s="548">
        <v>0</v>
      </c>
      <c r="H70" s="548">
        <v>0</v>
      </c>
      <c r="I70" s="548"/>
      <c r="J70" s="548">
        <f t="shared" si="12"/>
        <v>0</v>
      </c>
      <c r="K70" s="522"/>
    </row>
    <row r="71" spans="1:11" x14ac:dyDescent="0.2">
      <c r="A71" s="554" t="s">
        <v>890</v>
      </c>
      <c r="B71" s="554" t="s">
        <v>1241</v>
      </c>
      <c r="C71" s="554" t="s">
        <v>1248</v>
      </c>
      <c r="D71" s="555"/>
      <c r="E71" s="554"/>
      <c r="F71" s="556">
        <f>SUM(F60:F70)</f>
        <v>3319.07</v>
      </c>
      <c r="G71" s="556">
        <f>SUM(G60:G70)</f>
        <v>48800</v>
      </c>
      <c r="H71" s="556">
        <f>SUM(H60:H70)</f>
        <v>48800</v>
      </c>
      <c r="I71" s="556">
        <f>SUM(I60:I70)</f>
        <v>0</v>
      </c>
      <c r="J71" s="556">
        <f>SUM(J60:J70)</f>
        <v>48800</v>
      </c>
      <c r="K71" s="525"/>
    </row>
    <row r="72" spans="1:11" x14ac:dyDescent="0.2">
      <c r="A72" s="546" t="s">
        <v>890</v>
      </c>
      <c r="B72" s="546" t="s">
        <v>1241</v>
      </c>
      <c r="C72" s="553" t="s">
        <v>972</v>
      </c>
      <c r="D72" s="547" t="s">
        <v>1249</v>
      </c>
      <c r="E72" s="546" t="s">
        <v>2</v>
      </c>
      <c r="F72" s="548">
        <v>0</v>
      </c>
      <c r="G72" s="548">
        <v>0</v>
      </c>
      <c r="H72" s="548">
        <v>0</v>
      </c>
      <c r="I72" s="548"/>
      <c r="J72" s="548">
        <f t="shared" si="12"/>
        <v>0</v>
      </c>
      <c r="K72" s="522"/>
    </row>
    <row r="73" spans="1:11" x14ac:dyDescent="0.2">
      <c r="A73" s="546" t="s">
        <v>890</v>
      </c>
      <c r="B73" s="546" t="s">
        <v>1241</v>
      </c>
      <c r="C73" s="553" t="s">
        <v>972</v>
      </c>
      <c r="D73" s="547" t="s">
        <v>1250</v>
      </c>
      <c r="E73" s="546" t="s">
        <v>4</v>
      </c>
      <c r="F73" s="548">
        <v>0</v>
      </c>
      <c r="G73" s="548">
        <v>0</v>
      </c>
      <c r="H73" s="548">
        <v>0</v>
      </c>
      <c r="I73" s="548"/>
      <c r="J73" s="548">
        <f t="shared" si="12"/>
        <v>0</v>
      </c>
      <c r="K73" s="522"/>
    </row>
    <row r="74" spans="1:11" x14ac:dyDescent="0.2">
      <c r="A74" s="546" t="s">
        <v>890</v>
      </c>
      <c r="B74" s="546" t="s">
        <v>1241</v>
      </c>
      <c r="C74" s="553" t="s">
        <v>972</v>
      </c>
      <c r="D74" s="547" t="s">
        <v>19</v>
      </c>
      <c r="E74" s="546" t="s">
        <v>6</v>
      </c>
      <c r="F74" s="548">
        <v>0</v>
      </c>
      <c r="G74" s="548">
        <v>20000</v>
      </c>
      <c r="H74" s="548">
        <v>20000</v>
      </c>
      <c r="I74" s="548"/>
      <c r="J74" s="548">
        <f t="shared" si="12"/>
        <v>20000</v>
      </c>
      <c r="K74" s="522"/>
    </row>
    <row r="75" spans="1:11" x14ac:dyDescent="0.2">
      <c r="A75" s="546" t="s">
        <v>890</v>
      </c>
      <c r="B75" s="546" t="s">
        <v>1241</v>
      </c>
      <c r="C75" s="553" t="s">
        <v>972</v>
      </c>
      <c r="D75" s="547" t="s">
        <v>20</v>
      </c>
      <c r="E75" s="546" t="s">
        <v>8</v>
      </c>
      <c r="F75" s="548">
        <v>0</v>
      </c>
      <c r="G75" s="548">
        <v>2400</v>
      </c>
      <c r="H75" s="548">
        <v>2400</v>
      </c>
      <c r="I75" s="548"/>
      <c r="J75" s="548">
        <f t="shared" si="12"/>
        <v>2400</v>
      </c>
      <c r="K75" s="522"/>
    </row>
    <row r="76" spans="1:11" x14ac:dyDescent="0.2">
      <c r="A76" s="546" t="s">
        <v>890</v>
      </c>
      <c r="B76" s="546" t="s">
        <v>1241</v>
      </c>
      <c r="C76" s="553" t="s">
        <v>972</v>
      </c>
      <c r="D76" s="547" t="s">
        <v>21</v>
      </c>
      <c r="E76" s="546" t="s">
        <v>10</v>
      </c>
      <c r="F76" s="548">
        <v>0</v>
      </c>
      <c r="G76" s="548">
        <v>22000</v>
      </c>
      <c r="H76" s="548">
        <v>22000</v>
      </c>
      <c r="I76" s="548"/>
      <c r="J76" s="548">
        <f t="shared" si="12"/>
        <v>22000</v>
      </c>
      <c r="K76" s="522"/>
    </row>
    <row r="77" spans="1:11" x14ac:dyDescent="0.2">
      <c r="A77" s="546" t="s">
        <v>890</v>
      </c>
      <c r="B77" s="546" t="s">
        <v>1241</v>
      </c>
      <c r="C77" s="553" t="s">
        <v>972</v>
      </c>
      <c r="D77" s="547" t="s">
        <v>22</v>
      </c>
      <c r="E77" s="546" t="s">
        <v>16</v>
      </c>
      <c r="F77" s="548">
        <v>0</v>
      </c>
      <c r="G77" s="548">
        <v>10000</v>
      </c>
      <c r="H77" s="548">
        <v>10000</v>
      </c>
      <c r="I77" s="548"/>
      <c r="J77" s="548">
        <f t="shared" si="12"/>
        <v>10000</v>
      </c>
      <c r="K77" s="522"/>
    </row>
    <row r="78" spans="1:11" x14ac:dyDescent="0.2">
      <c r="A78" s="554" t="s">
        <v>890</v>
      </c>
      <c r="B78" s="554" t="s">
        <v>1241</v>
      </c>
      <c r="C78" s="554" t="s">
        <v>1251</v>
      </c>
      <c r="D78" s="555"/>
      <c r="E78" s="554"/>
      <c r="F78" s="556">
        <f>SUM(F72:F77)</f>
        <v>0</v>
      </c>
      <c r="G78" s="556">
        <f t="shared" ref="G78:J78" si="13">SUM(G72:G77)</f>
        <v>54400</v>
      </c>
      <c r="H78" s="556">
        <f t="shared" si="13"/>
        <v>54400</v>
      </c>
      <c r="I78" s="556">
        <f t="shared" si="13"/>
        <v>0</v>
      </c>
      <c r="J78" s="556">
        <f t="shared" si="13"/>
        <v>54400</v>
      </c>
      <c r="K78" s="525"/>
    </row>
    <row r="79" spans="1:11" x14ac:dyDescent="0.2">
      <c r="A79" s="546" t="s">
        <v>890</v>
      </c>
      <c r="B79" s="546" t="s">
        <v>1241</v>
      </c>
      <c r="C79" s="553" t="s">
        <v>1002</v>
      </c>
      <c r="D79" s="547" t="s">
        <v>25</v>
      </c>
      <c r="E79" s="546" t="s">
        <v>26</v>
      </c>
      <c r="F79" s="548">
        <v>119</v>
      </c>
      <c r="G79" s="548">
        <v>67000</v>
      </c>
      <c r="H79" s="548">
        <v>67000</v>
      </c>
      <c r="I79" s="548"/>
      <c r="J79" s="548">
        <f t="shared" si="12"/>
        <v>67000</v>
      </c>
      <c r="K79" s="522"/>
    </row>
    <row r="80" spans="1:11" x14ac:dyDescent="0.2">
      <c r="A80" s="546" t="s">
        <v>890</v>
      </c>
      <c r="B80" s="546" t="s">
        <v>1241</v>
      </c>
      <c r="C80" s="553" t="s">
        <v>1002</v>
      </c>
      <c r="D80" s="547" t="s">
        <v>27</v>
      </c>
      <c r="E80" s="546" t="s">
        <v>28</v>
      </c>
      <c r="F80" s="548">
        <v>0</v>
      </c>
      <c r="G80" s="548">
        <v>5000</v>
      </c>
      <c r="H80" s="548">
        <v>5000</v>
      </c>
      <c r="I80" s="548"/>
      <c r="J80" s="548">
        <f t="shared" si="12"/>
        <v>5000</v>
      </c>
      <c r="K80" s="522"/>
    </row>
    <row r="81" spans="1:11" x14ac:dyDescent="0.2">
      <c r="A81" s="546" t="s">
        <v>890</v>
      </c>
      <c r="B81" s="546" t="s">
        <v>1241</v>
      </c>
      <c r="C81" s="553" t="s">
        <v>1002</v>
      </c>
      <c r="D81" s="547" t="s">
        <v>29</v>
      </c>
      <c r="E81" s="546" t="s">
        <v>12</v>
      </c>
      <c r="F81" s="548">
        <v>0</v>
      </c>
      <c r="G81" s="548">
        <v>2000</v>
      </c>
      <c r="H81" s="548">
        <v>2000</v>
      </c>
      <c r="I81" s="548"/>
      <c r="J81" s="548">
        <f t="shared" si="12"/>
        <v>2000</v>
      </c>
      <c r="K81" s="522"/>
    </row>
    <row r="82" spans="1:11" x14ac:dyDescent="0.2">
      <c r="A82" s="546" t="s">
        <v>890</v>
      </c>
      <c r="B82" s="546" t="s">
        <v>1241</v>
      </c>
      <c r="C82" s="553" t="s">
        <v>1002</v>
      </c>
      <c r="D82" s="547" t="s">
        <v>30</v>
      </c>
      <c r="E82" s="546" t="s">
        <v>14</v>
      </c>
      <c r="F82" s="548">
        <v>0</v>
      </c>
      <c r="G82" s="548">
        <v>63610</v>
      </c>
      <c r="H82" s="548">
        <v>63610</v>
      </c>
      <c r="I82" s="548"/>
      <c r="J82" s="548">
        <f t="shared" si="12"/>
        <v>63610</v>
      </c>
      <c r="K82" s="522"/>
    </row>
    <row r="83" spans="1:11" x14ac:dyDescent="0.2">
      <c r="A83" s="546" t="s">
        <v>890</v>
      </c>
      <c r="B83" s="546" t="s">
        <v>1241</v>
      </c>
      <c r="C83" s="553" t="s">
        <v>1002</v>
      </c>
      <c r="D83" s="547" t="s">
        <v>31</v>
      </c>
      <c r="E83" s="546" t="s">
        <v>603</v>
      </c>
      <c r="F83" s="548">
        <v>0</v>
      </c>
      <c r="G83" s="548">
        <v>3072</v>
      </c>
      <c r="H83" s="548">
        <v>3072</v>
      </c>
      <c r="I83" s="548"/>
      <c r="J83" s="548">
        <f t="shared" si="12"/>
        <v>3072</v>
      </c>
      <c r="K83" s="522"/>
    </row>
    <row r="84" spans="1:11" x14ac:dyDescent="0.2">
      <c r="A84" s="546" t="s">
        <v>890</v>
      </c>
      <c r="B84" s="546" t="s">
        <v>1241</v>
      </c>
      <c r="C84" s="553" t="s">
        <v>1002</v>
      </c>
      <c r="D84" s="547" t="s">
        <v>1252</v>
      </c>
      <c r="E84" s="546" t="s">
        <v>34</v>
      </c>
      <c r="F84" s="548">
        <v>50.7</v>
      </c>
      <c r="G84" s="548">
        <v>0</v>
      </c>
      <c r="H84" s="548">
        <v>0</v>
      </c>
      <c r="I84" s="548"/>
      <c r="J84" s="548">
        <f t="shared" si="12"/>
        <v>0</v>
      </c>
      <c r="K84" s="522"/>
    </row>
    <row r="85" spans="1:11" x14ac:dyDescent="0.2">
      <c r="A85" s="554" t="s">
        <v>890</v>
      </c>
      <c r="B85" s="554" t="s">
        <v>1241</v>
      </c>
      <c r="C85" s="554" t="s">
        <v>1253</v>
      </c>
      <c r="D85" s="555"/>
      <c r="E85" s="554"/>
      <c r="F85" s="556">
        <f>SUM(F79:F84)</f>
        <v>169.7</v>
      </c>
      <c r="G85" s="556">
        <v>140682</v>
      </c>
      <c r="H85" s="556">
        <v>140682</v>
      </c>
      <c r="I85" s="556"/>
      <c r="J85" s="556">
        <f t="shared" si="12"/>
        <v>140682</v>
      </c>
      <c r="K85" s="525"/>
    </row>
    <row r="86" spans="1:11" x14ac:dyDescent="0.2">
      <c r="A86" s="546" t="s">
        <v>890</v>
      </c>
      <c r="B86" s="546" t="s">
        <v>1241</v>
      </c>
      <c r="C86" s="553" t="s">
        <v>936</v>
      </c>
      <c r="D86" s="547" t="s">
        <v>37</v>
      </c>
      <c r="E86" s="546" t="s">
        <v>38</v>
      </c>
      <c r="F86" s="548">
        <v>0</v>
      </c>
      <c r="G86" s="548">
        <v>0</v>
      </c>
      <c r="H86" s="548">
        <v>0</v>
      </c>
      <c r="I86" s="548"/>
      <c r="J86" s="548">
        <f t="shared" si="12"/>
        <v>0</v>
      </c>
      <c r="K86" s="522"/>
    </row>
    <row r="87" spans="1:11" x14ac:dyDescent="0.2">
      <c r="A87" s="546" t="s">
        <v>890</v>
      </c>
      <c r="B87" s="546" t="s">
        <v>1241</v>
      </c>
      <c r="C87" s="553" t="s">
        <v>936</v>
      </c>
      <c r="D87" s="547" t="s">
        <v>39</v>
      </c>
      <c r="E87" s="546" t="s">
        <v>40</v>
      </c>
      <c r="F87" s="548">
        <v>0</v>
      </c>
      <c r="G87" s="548">
        <v>0</v>
      </c>
      <c r="H87" s="548">
        <v>0</v>
      </c>
      <c r="I87" s="548"/>
      <c r="J87" s="548">
        <f t="shared" si="12"/>
        <v>0</v>
      </c>
      <c r="K87" s="522"/>
    </row>
    <row r="88" spans="1:11" x14ac:dyDescent="0.2">
      <c r="A88" s="546" t="s">
        <v>890</v>
      </c>
      <c r="B88" s="546" t="s">
        <v>1241</v>
      </c>
      <c r="C88" s="553" t="s">
        <v>936</v>
      </c>
      <c r="D88" s="547" t="s">
        <v>41</v>
      </c>
      <c r="E88" s="546" t="s">
        <v>42</v>
      </c>
      <c r="F88" s="548">
        <v>0</v>
      </c>
      <c r="G88" s="548">
        <v>0</v>
      </c>
      <c r="H88" s="548">
        <v>0</v>
      </c>
      <c r="I88" s="548"/>
      <c r="J88" s="548">
        <f t="shared" si="12"/>
        <v>0</v>
      </c>
      <c r="K88" s="522"/>
    </row>
    <row r="89" spans="1:11" x14ac:dyDescent="0.2">
      <c r="A89" s="546" t="s">
        <v>890</v>
      </c>
      <c r="B89" s="546" t="s">
        <v>1241</v>
      </c>
      <c r="C89" s="553" t="s">
        <v>936</v>
      </c>
      <c r="D89" s="547" t="s">
        <v>43</v>
      </c>
      <c r="E89" s="546" t="s">
        <v>44</v>
      </c>
      <c r="F89" s="548">
        <v>0</v>
      </c>
      <c r="G89" s="548">
        <v>300</v>
      </c>
      <c r="H89" s="548">
        <v>300</v>
      </c>
      <c r="I89" s="548"/>
      <c r="J89" s="548">
        <f t="shared" si="12"/>
        <v>300</v>
      </c>
      <c r="K89" s="522"/>
    </row>
    <row r="90" spans="1:11" x14ac:dyDescent="0.2">
      <c r="A90" s="546" t="s">
        <v>890</v>
      </c>
      <c r="B90" s="546" t="s">
        <v>1241</v>
      </c>
      <c r="C90" s="553" t="s">
        <v>936</v>
      </c>
      <c r="D90" s="547" t="s">
        <v>45</v>
      </c>
      <c r="E90" s="546" t="s">
        <v>46</v>
      </c>
      <c r="F90" s="548">
        <v>0</v>
      </c>
      <c r="G90" s="548">
        <v>50</v>
      </c>
      <c r="H90" s="548">
        <v>50</v>
      </c>
      <c r="I90" s="548"/>
      <c r="J90" s="548">
        <f t="shared" si="12"/>
        <v>50</v>
      </c>
      <c r="K90" s="522"/>
    </row>
    <row r="91" spans="1:11" x14ac:dyDescent="0.2">
      <c r="A91" s="546" t="s">
        <v>890</v>
      </c>
      <c r="B91" s="546" t="s">
        <v>1241</v>
      </c>
      <c r="C91" s="553" t="s">
        <v>936</v>
      </c>
      <c r="D91" s="547" t="s">
        <v>47</v>
      </c>
      <c r="E91" s="546" t="s">
        <v>48</v>
      </c>
      <c r="F91" s="548">
        <v>88</v>
      </c>
      <c r="G91" s="548">
        <v>500</v>
      </c>
      <c r="H91" s="548">
        <v>500</v>
      </c>
      <c r="I91" s="548"/>
      <c r="J91" s="548">
        <f t="shared" si="12"/>
        <v>500</v>
      </c>
      <c r="K91" s="522"/>
    </row>
    <row r="92" spans="1:11" x14ac:dyDescent="0.2">
      <c r="A92" s="554" t="s">
        <v>890</v>
      </c>
      <c r="B92" s="554" t="s">
        <v>1241</v>
      </c>
      <c r="C92" s="554" t="s">
        <v>1254</v>
      </c>
      <c r="D92" s="555"/>
      <c r="E92" s="554"/>
      <c r="F92" s="556">
        <f>SUM(F86:F91)</f>
        <v>88</v>
      </c>
      <c r="G92" s="556">
        <f t="shared" ref="G92:J92" si="14">SUM(G86:G91)</f>
        <v>850</v>
      </c>
      <c r="H92" s="556">
        <f t="shared" si="14"/>
        <v>850</v>
      </c>
      <c r="I92" s="556">
        <f t="shared" si="14"/>
        <v>0</v>
      </c>
      <c r="J92" s="556">
        <f t="shared" si="14"/>
        <v>850</v>
      </c>
      <c r="K92" s="525"/>
    </row>
    <row r="93" spans="1:11" x14ac:dyDescent="0.2">
      <c r="A93" s="546" t="s">
        <v>890</v>
      </c>
      <c r="B93" s="546" t="s">
        <v>1241</v>
      </c>
      <c r="C93" s="553" t="s">
        <v>973</v>
      </c>
      <c r="D93" s="547" t="s">
        <v>51</v>
      </c>
      <c r="E93" s="546" t="s">
        <v>52</v>
      </c>
      <c r="F93" s="548">
        <v>0</v>
      </c>
      <c r="G93" s="548">
        <v>0</v>
      </c>
      <c r="H93" s="548">
        <v>0</v>
      </c>
      <c r="I93" s="548"/>
      <c r="J93" s="548">
        <f t="shared" si="12"/>
        <v>0</v>
      </c>
      <c r="K93" s="522"/>
    </row>
    <row r="94" spans="1:11" x14ac:dyDescent="0.2">
      <c r="A94" s="546" t="s">
        <v>890</v>
      </c>
      <c r="B94" s="546" t="s">
        <v>1241</v>
      </c>
      <c r="C94" s="553" t="s">
        <v>973</v>
      </c>
      <c r="D94" s="547" t="s">
        <v>53</v>
      </c>
      <c r="E94" s="546" t="s">
        <v>54</v>
      </c>
      <c r="F94" s="548">
        <v>0</v>
      </c>
      <c r="G94" s="548">
        <v>0</v>
      </c>
      <c r="H94" s="548">
        <v>0</v>
      </c>
      <c r="I94" s="548"/>
      <c r="J94" s="548">
        <f t="shared" si="12"/>
        <v>0</v>
      </c>
      <c r="K94" s="522"/>
    </row>
    <row r="95" spans="1:11" x14ac:dyDescent="0.2">
      <c r="A95" s="546" t="s">
        <v>890</v>
      </c>
      <c r="B95" s="546" t="s">
        <v>1241</v>
      </c>
      <c r="C95" s="553" t="s">
        <v>973</v>
      </c>
      <c r="D95" s="547" t="s">
        <v>70</v>
      </c>
      <c r="E95" s="546" t="s">
        <v>71</v>
      </c>
      <c r="F95" s="548">
        <v>0</v>
      </c>
      <c r="G95" s="548">
        <v>0</v>
      </c>
      <c r="H95" s="548">
        <v>0</v>
      </c>
      <c r="I95" s="548"/>
      <c r="J95" s="548">
        <f t="shared" si="12"/>
        <v>0</v>
      </c>
      <c r="K95" s="522"/>
    </row>
    <row r="96" spans="1:11" x14ac:dyDescent="0.2">
      <c r="A96" s="546" t="s">
        <v>890</v>
      </c>
      <c r="B96" s="546" t="s">
        <v>1241</v>
      </c>
      <c r="C96" s="553" t="s">
        <v>973</v>
      </c>
      <c r="D96" s="547" t="s">
        <v>72</v>
      </c>
      <c r="E96" s="546" t="s">
        <v>73</v>
      </c>
      <c r="F96" s="548">
        <v>0</v>
      </c>
      <c r="G96" s="548">
        <v>0</v>
      </c>
      <c r="H96" s="548">
        <v>0</v>
      </c>
      <c r="I96" s="548"/>
      <c r="J96" s="548">
        <f t="shared" si="12"/>
        <v>0</v>
      </c>
      <c r="K96" s="522"/>
    </row>
    <row r="97" spans="1:11" x14ac:dyDescent="0.2">
      <c r="A97" s="546" t="s">
        <v>890</v>
      </c>
      <c r="B97" s="546" t="s">
        <v>1241</v>
      </c>
      <c r="C97" s="553" t="s">
        <v>973</v>
      </c>
      <c r="D97" s="547" t="s">
        <v>74</v>
      </c>
      <c r="E97" s="546" t="s">
        <v>75</v>
      </c>
      <c r="F97" s="548">
        <v>0</v>
      </c>
      <c r="G97" s="548">
        <v>0</v>
      </c>
      <c r="H97" s="548">
        <v>0</v>
      </c>
      <c r="I97" s="548"/>
      <c r="J97" s="548">
        <f t="shared" si="12"/>
        <v>0</v>
      </c>
      <c r="K97" s="522"/>
    </row>
    <row r="98" spans="1:11" x14ac:dyDescent="0.2">
      <c r="A98" s="546" t="s">
        <v>890</v>
      </c>
      <c r="B98" s="546" t="s">
        <v>1241</v>
      </c>
      <c r="C98" s="553" t="s">
        <v>973</v>
      </c>
      <c r="D98" s="547" t="s">
        <v>1255</v>
      </c>
      <c r="E98" s="546" t="s">
        <v>1256</v>
      </c>
      <c r="F98" s="548">
        <v>2189.5</v>
      </c>
      <c r="G98" s="548">
        <v>0</v>
      </c>
      <c r="H98" s="548">
        <v>0</v>
      </c>
      <c r="I98" s="548"/>
      <c r="J98" s="548">
        <f t="shared" si="12"/>
        <v>0</v>
      </c>
      <c r="K98" s="522"/>
    </row>
    <row r="99" spans="1:11" x14ac:dyDescent="0.2">
      <c r="A99" s="546" t="s">
        <v>890</v>
      </c>
      <c r="B99" s="546" t="s">
        <v>1241</v>
      </c>
      <c r="C99" s="553" t="s">
        <v>973</v>
      </c>
      <c r="D99" s="547" t="s">
        <v>76</v>
      </c>
      <c r="E99" s="546" t="s">
        <v>77</v>
      </c>
      <c r="F99" s="548">
        <v>1996.34</v>
      </c>
      <c r="G99" s="548">
        <v>18149</v>
      </c>
      <c r="H99" s="548">
        <v>18149</v>
      </c>
      <c r="I99" s="548"/>
      <c r="J99" s="548">
        <f t="shared" si="12"/>
        <v>18149</v>
      </c>
      <c r="K99" s="522"/>
    </row>
    <row r="100" spans="1:11" x14ac:dyDescent="0.2">
      <c r="A100" s="554" t="s">
        <v>890</v>
      </c>
      <c r="B100" s="554" t="s">
        <v>1241</v>
      </c>
      <c r="C100" s="554" t="s">
        <v>1257</v>
      </c>
      <c r="D100" s="555"/>
      <c r="E100" s="554"/>
      <c r="F100" s="556">
        <f>SUM(F93:F99)</f>
        <v>4185.84</v>
      </c>
      <c r="G100" s="556">
        <f t="shared" ref="G100:J100" si="15">SUM(G93:G99)</f>
        <v>18149</v>
      </c>
      <c r="H100" s="556">
        <f t="shared" si="15"/>
        <v>18149</v>
      </c>
      <c r="I100" s="556">
        <f t="shared" si="15"/>
        <v>0</v>
      </c>
      <c r="J100" s="556">
        <f t="shared" si="15"/>
        <v>18149</v>
      </c>
      <c r="K100" s="525"/>
    </row>
    <row r="101" spans="1:11" x14ac:dyDescent="0.2">
      <c r="A101" s="554" t="s">
        <v>890</v>
      </c>
      <c r="B101" s="554" t="s">
        <v>1241</v>
      </c>
      <c r="C101" s="554" t="s">
        <v>1103</v>
      </c>
      <c r="D101" s="555" t="s">
        <v>78</v>
      </c>
      <c r="E101" s="554" t="s">
        <v>1258</v>
      </c>
      <c r="F101" s="556">
        <v>0</v>
      </c>
      <c r="G101" s="556">
        <v>0</v>
      </c>
      <c r="H101" s="556">
        <v>0</v>
      </c>
      <c r="I101" s="556"/>
      <c r="J101" s="556">
        <f t="shared" si="12"/>
        <v>0</v>
      </c>
      <c r="K101" s="525"/>
    </row>
    <row r="102" spans="1:11" x14ac:dyDescent="0.2">
      <c r="A102" s="554" t="s">
        <v>890</v>
      </c>
      <c r="B102" s="554" t="s">
        <v>1241</v>
      </c>
      <c r="C102" s="554" t="s">
        <v>937</v>
      </c>
      <c r="D102" s="555" t="s">
        <v>80</v>
      </c>
      <c r="E102" s="554" t="s">
        <v>81</v>
      </c>
      <c r="F102" s="556">
        <v>0</v>
      </c>
      <c r="G102" s="556">
        <v>0</v>
      </c>
      <c r="H102" s="556">
        <v>0</v>
      </c>
      <c r="I102" s="556"/>
      <c r="J102" s="556">
        <f t="shared" si="12"/>
        <v>0</v>
      </c>
      <c r="K102" s="525"/>
    </row>
    <row r="103" spans="1:11" x14ac:dyDescent="0.2">
      <c r="A103" s="546" t="s">
        <v>890</v>
      </c>
      <c r="B103" s="546" t="s">
        <v>1241</v>
      </c>
      <c r="C103" s="553" t="s">
        <v>974</v>
      </c>
      <c r="D103" s="547" t="s">
        <v>84</v>
      </c>
      <c r="E103" s="546" t="s">
        <v>85</v>
      </c>
      <c r="F103" s="548">
        <v>0</v>
      </c>
      <c r="G103" s="548">
        <v>200</v>
      </c>
      <c r="H103" s="548">
        <v>200</v>
      </c>
      <c r="I103" s="548"/>
      <c r="J103" s="548">
        <f t="shared" si="12"/>
        <v>200</v>
      </c>
      <c r="K103" s="522"/>
    </row>
    <row r="104" spans="1:11" x14ac:dyDescent="0.2">
      <c r="A104" s="546" t="s">
        <v>890</v>
      </c>
      <c r="B104" s="546" t="s">
        <v>1241</v>
      </c>
      <c r="C104" s="553" t="s">
        <v>974</v>
      </c>
      <c r="D104" s="547" t="s">
        <v>86</v>
      </c>
      <c r="E104" s="546" t="s">
        <v>87</v>
      </c>
      <c r="F104" s="548">
        <v>0</v>
      </c>
      <c r="G104" s="548">
        <v>200</v>
      </c>
      <c r="H104" s="548">
        <v>200</v>
      </c>
      <c r="I104" s="548"/>
      <c r="J104" s="548">
        <f t="shared" si="12"/>
        <v>200</v>
      </c>
      <c r="K104" s="522"/>
    </row>
    <row r="105" spans="1:11" x14ac:dyDescent="0.2">
      <c r="A105" s="546" t="s">
        <v>890</v>
      </c>
      <c r="B105" s="546" t="s">
        <v>1241</v>
      </c>
      <c r="C105" s="553" t="s">
        <v>974</v>
      </c>
      <c r="D105" s="547" t="s">
        <v>86</v>
      </c>
      <c r="E105" s="546" t="s">
        <v>1259</v>
      </c>
      <c r="F105" s="548">
        <v>247.85</v>
      </c>
      <c r="G105" s="548">
        <v>3300</v>
      </c>
      <c r="H105" s="548">
        <v>3300</v>
      </c>
      <c r="I105" s="548"/>
      <c r="J105" s="548">
        <f t="shared" si="12"/>
        <v>3300</v>
      </c>
      <c r="K105" s="522"/>
    </row>
    <row r="106" spans="1:11" x14ac:dyDescent="0.2">
      <c r="A106" s="546" t="s">
        <v>890</v>
      </c>
      <c r="B106" s="546" t="s">
        <v>1241</v>
      </c>
      <c r="C106" s="553" t="s">
        <v>974</v>
      </c>
      <c r="D106" s="547" t="s">
        <v>88</v>
      </c>
      <c r="E106" s="546" t="s">
        <v>89</v>
      </c>
      <c r="F106" s="548">
        <v>663</v>
      </c>
      <c r="G106" s="548">
        <v>510</v>
      </c>
      <c r="H106" s="548">
        <v>510</v>
      </c>
      <c r="I106" s="548"/>
      <c r="J106" s="548">
        <f t="shared" si="12"/>
        <v>510</v>
      </c>
      <c r="K106" s="522"/>
    </row>
    <row r="107" spans="1:11" x14ac:dyDescent="0.2">
      <c r="A107" s="546" t="s">
        <v>890</v>
      </c>
      <c r="B107" s="546" t="s">
        <v>1241</v>
      </c>
      <c r="C107" s="553" t="s">
        <v>974</v>
      </c>
      <c r="D107" s="547" t="s">
        <v>1260</v>
      </c>
      <c r="E107" s="546" t="s">
        <v>1261</v>
      </c>
      <c r="F107" s="548">
        <v>0</v>
      </c>
      <c r="G107" s="548">
        <v>0</v>
      </c>
      <c r="H107" s="548">
        <v>0</v>
      </c>
      <c r="I107" s="548"/>
      <c r="J107" s="548">
        <f t="shared" si="12"/>
        <v>0</v>
      </c>
      <c r="K107" s="522"/>
    </row>
    <row r="108" spans="1:11" x14ac:dyDescent="0.2">
      <c r="A108" s="554" t="s">
        <v>890</v>
      </c>
      <c r="B108" s="554" t="s">
        <v>1241</v>
      </c>
      <c r="C108" s="554" t="s">
        <v>1262</v>
      </c>
      <c r="D108" s="555"/>
      <c r="E108" s="554"/>
      <c r="F108" s="556">
        <f>SUM(F103:F107)</f>
        <v>910.85</v>
      </c>
      <c r="G108" s="556">
        <f t="shared" ref="G108:J108" si="16">SUM(G103:G107)</f>
        <v>4210</v>
      </c>
      <c r="H108" s="556">
        <f t="shared" si="16"/>
        <v>4210</v>
      </c>
      <c r="I108" s="556">
        <f t="shared" si="16"/>
        <v>0</v>
      </c>
      <c r="J108" s="556">
        <f t="shared" si="16"/>
        <v>4210</v>
      </c>
      <c r="K108" s="525"/>
    </row>
    <row r="109" spans="1:11" x14ac:dyDescent="0.2">
      <c r="A109" s="554" t="s">
        <v>890</v>
      </c>
      <c r="B109" s="554" t="s">
        <v>1241</v>
      </c>
      <c r="C109" s="554" t="s">
        <v>1263</v>
      </c>
      <c r="D109" s="555" t="s">
        <v>90</v>
      </c>
      <c r="E109" s="554" t="s">
        <v>91</v>
      </c>
      <c r="F109" s="556">
        <v>0</v>
      </c>
      <c r="G109" s="556">
        <v>0</v>
      </c>
      <c r="H109" s="556">
        <v>0</v>
      </c>
      <c r="I109" s="556"/>
      <c r="J109" s="556">
        <f t="shared" si="12"/>
        <v>0</v>
      </c>
      <c r="K109" s="525"/>
    </row>
    <row r="110" spans="1:11" x14ac:dyDescent="0.2">
      <c r="A110" s="546" t="s">
        <v>890</v>
      </c>
      <c r="B110" s="546" t="s">
        <v>1241</v>
      </c>
      <c r="C110" s="553" t="s">
        <v>938</v>
      </c>
      <c r="D110" s="547" t="s">
        <v>94</v>
      </c>
      <c r="E110" s="546" t="s">
        <v>95</v>
      </c>
      <c r="F110" s="548">
        <v>0</v>
      </c>
      <c r="G110" s="548">
        <v>0</v>
      </c>
      <c r="H110" s="548">
        <v>0</v>
      </c>
      <c r="I110" s="548"/>
      <c r="J110" s="548">
        <f t="shared" si="12"/>
        <v>0</v>
      </c>
      <c r="K110" s="522"/>
    </row>
    <row r="111" spans="1:11" x14ac:dyDescent="0.2">
      <c r="A111" s="546" t="s">
        <v>890</v>
      </c>
      <c r="B111" s="546" t="s">
        <v>1241</v>
      </c>
      <c r="C111" s="553" t="s">
        <v>938</v>
      </c>
      <c r="D111" s="547" t="s">
        <v>96</v>
      </c>
      <c r="E111" s="546" t="s">
        <v>1264</v>
      </c>
      <c r="F111" s="548">
        <v>0</v>
      </c>
      <c r="G111" s="548">
        <v>0</v>
      </c>
      <c r="H111" s="548">
        <v>0</v>
      </c>
      <c r="I111" s="548"/>
      <c r="J111" s="548">
        <f t="shared" si="12"/>
        <v>0</v>
      </c>
      <c r="K111" s="522"/>
    </row>
    <row r="112" spans="1:11" x14ac:dyDescent="0.2">
      <c r="A112" s="546" t="s">
        <v>890</v>
      </c>
      <c r="B112" s="546" t="s">
        <v>1241</v>
      </c>
      <c r="C112" s="553" t="s">
        <v>938</v>
      </c>
      <c r="D112" s="547" t="s">
        <v>96</v>
      </c>
      <c r="E112" s="546" t="s">
        <v>1265</v>
      </c>
      <c r="F112" s="548">
        <v>0</v>
      </c>
      <c r="G112" s="548">
        <v>0</v>
      </c>
      <c r="H112" s="548">
        <v>0</v>
      </c>
      <c r="I112" s="548"/>
      <c r="J112" s="548">
        <f t="shared" si="12"/>
        <v>0</v>
      </c>
      <c r="K112" s="522"/>
    </row>
    <row r="113" spans="1:11" x14ac:dyDescent="0.2">
      <c r="A113" s="546" t="s">
        <v>890</v>
      </c>
      <c r="B113" s="546" t="s">
        <v>1241</v>
      </c>
      <c r="C113" s="553" t="s">
        <v>938</v>
      </c>
      <c r="D113" s="547" t="s">
        <v>96</v>
      </c>
      <c r="E113" s="546" t="s">
        <v>1266</v>
      </c>
      <c r="F113" s="548">
        <v>0</v>
      </c>
      <c r="G113" s="548">
        <v>0</v>
      </c>
      <c r="H113" s="548">
        <v>0</v>
      </c>
      <c r="I113" s="548"/>
      <c r="J113" s="548">
        <f t="shared" si="12"/>
        <v>0</v>
      </c>
      <c r="K113" s="522"/>
    </row>
    <row r="114" spans="1:11" x14ac:dyDescent="0.2">
      <c r="A114" s="546" t="s">
        <v>890</v>
      </c>
      <c r="B114" s="546" t="s">
        <v>1241</v>
      </c>
      <c r="C114" s="553" t="s">
        <v>938</v>
      </c>
      <c r="D114" s="547" t="s">
        <v>96</v>
      </c>
      <c r="E114" s="546" t="s">
        <v>1267</v>
      </c>
      <c r="F114" s="548">
        <v>0</v>
      </c>
      <c r="G114" s="548">
        <v>0</v>
      </c>
      <c r="H114" s="548">
        <v>0</v>
      </c>
      <c r="I114" s="548"/>
      <c r="J114" s="548">
        <f t="shared" si="12"/>
        <v>0</v>
      </c>
      <c r="K114" s="522"/>
    </row>
    <row r="115" spans="1:11" x14ac:dyDescent="0.2">
      <c r="A115" s="546" t="s">
        <v>890</v>
      </c>
      <c r="B115" s="546" t="s">
        <v>1241</v>
      </c>
      <c r="C115" s="553" t="s">
        <v>938</v>
      </c>
      <c r="D115" s="547" t="s">
        <v>98</v>
      </c>
      <c r="E115" s="546" t="s">
        <v>99</v>
      </c>
      <c r="F115" s="548">
        <v>0</v>
      </c>
      <c r="G115" s="548">
        <v>0</v>
      </c>
      <c r="H115" s="548">
        <v>0</v>
      </c>
      <c r="I115" s="548"/>
      <c r="J115" s="548">
        <f t="shared" si="12"/>
        <v>0</v>
      </c>
      <c r="K115" s="522"/>
    </row>
    <row r="116" spans="1:11" x14ac:dyDescent="0.2">
      <c r="A116" s="546" t="s">
        <v>890</v>
      </c>
      <c r="B116" s="546" t="s">
        <v>1241</v>
      </c>
      <c r="C116" s="553" t="s">
        <v>938</v>
      </c>
      <c r="D116" s="547" t="s">
        <v>100</v>
      </c>
      <c r="E116" s="546" t="s">
        <v>101</v>
      </c>
      <c r="F116" s="548">
        <v>0</v>
      </c>
      <c r="G116" s="548">
        <v>0</v>
      </c>
      <c r="H116" s="548">
        <v>0</v>
      </c>
      <c r="I116" s="548"/>
      <c r="J116" s="548">
        <f t="shared" si="12"/>
        <v>0</v>
      </c>
      <c r="K116" s="522"/>
    </row>
    <row r="117" spans="1:11" x14ac:dyDescent="0.2">
      <c r="A117" s="546" t="s">
        <v>890</v>
      </c>
      <c r="B117" s="546" t="s">
        <v>1241</v>
      </c>
      <c r="C117" s="553" t="s">
        <v>938</v>
      </c>
      <c r="D117" s="547" t="s">
        <v>1268</v>
      </c>
      <c r="E117" s="546" t="s">
        <v>1269</v>
      </c>
      <c r="F117" s="548">
        <v>0</v>
      </c>
      <c r="G117" s="548">
        <v>0</v>
      </c>
      <c r="H117" s="548">
        <v>0</v>
      </c>
      <c r="I117" s="548"/>
      <c r="J117" s="548">
        <f t="shared" si="12"/>
        <v>0</v>
      </c>
      <c r="K117" s="522"/>
    </row>
    <row r="118" spans="1:11" x14ac:dyDescent="0.2">
      <c r="A118" s="546" t="s">
        <v>890</v>
      </c>
      <c r="B118" s="546" t="s">
        <v>1241</v>
      </c>
      <c r="C118" s="553" t="s">
        <v>938</v>
      </c>
      <c r="D118" s="547" t="s">
        <v>1270</v>
      </c>
      <c r="E118" s="546" t="s">
        <v>1271</v>
      </c>
      <c r="F118" s="548">
        <v>0</v>
      </c>
      <c r="G118" s="548">
        <v>0</v>
      </c>
      <c r="H118" s="548">
        <v>0</v>
      </c>
      <c r="I118" s="548"/>
      <c r="J118" s="548">
        <f t="shared" si="12"/>
        <v>0</v>
      </c>
      <c r="K118" s="522"/>
    </row>
    <row r="119" spans="1:11" x14ac:dyDescent="0.2">
      <c r="A119" s="554" t="s">
        <v>890</v>
      </c>
      <c r="B119" s="554" t="s">
        <v>1241</v>
      </c>
      <c r="C119" s="554" t="s">
        <v>1272</v>
      </c>
      <c r="D119" s="555"/>
      <c r="E119" s="554"/>
      <c r="F119" s="556">
        <f>SUM(F110:F118)</f>
        <v>0</v>
      </c>
      <c r="G119" s="556">
        <f t="shared" ref="G119:J119" si="17">SUM(G110:G118)</f>
        <v>0</v>
      </c>
      <c r="H119" s="556">
        <f t="shared" si="17"/>
        <v>0</v>
      </c>
      <c r="I119" s="556">
        <f t="shared" si="17"/>
        <v>0</v>
      </c>
      <c r="J119" s="556">
        <f t="shared" si="17"/>
        <v>0</v>
      </c>
      <c r="K119" s="525"/>
    </row>
    <row r="120" spans="1:11" x14ac:dyDescent="0.2">
      <c r="A120" s="546" t="s">
        <v>890</v>
      </c>
      <c r="B120" s="546" t="s">
        <v>1241</v>
      </c>
      <c r="C120" s="553" t="s">
        <v>907</v>
      </c>
      <c r="D120" s="547" t="s">
        <v>104</v>
      </c>
      <c r="E120" s="546" t="s">
        <v>606</v>
      </c>
      <c r="F120" s="548">
        <v>0</v>
      </c>
      <c r="G120" s="548">
        <v>0</v>
      </c>
      <c r="H120" s="548">
        <v>0</v>
      </c>
      <c r="I120" s="548"/>
      <c r="J120" s="548">
        <f t="shared" si="12"/>
        <v>0</v>
      </c>
      <c r="K120" s="522"/>
    </row>
    <row r="121" spans="1:11" x14ac:dyDescent="0.2">
      <c r="A121" s="546" t="s">
        <v>890</v>
      </c>
      <c r="B121" s="546" t="s">
        <v>1241</v>
      </c>
      <c r="C121" s="553" t="s">
        <v>907</v>
      </c>
      <c r="D121" s="547" t="s">
        <v>104</v>
      </c>
      <c r="E121" s="546" t="s">
        <v>1273</v>
      </c>
      <c r="F121" s="548">
        <v>0</v>
      </c>
      <c r="G121" s="548">
        <v>0</v>
      </c>
      <c r="H121" s="548">
        <v>0</v>
      </c>
      <c r="I121" s="548"/>
      <c r="J121" s="548">
        <f t="shared" si="12"/>
        <v>0</v>
      </c>
      <c r="K121" s="522"/>
    </row>
    <row r="122" spans="1:11" x14ac:dyDescent="0.2">
      <c r="A122" s="554" t="s">
        <v>890</v>
      </c>
      <c r="B122" s="554" t="s">
        <v>1241</v>
      </c>
      <c r="C122" s="554" t="s">
        <v>1274</v>
      </c>
      <c r="D122" s="555"/>
      <c r="E122" s="554"/>
      <c r="F122" s="556">
        <f>SUM(F120:F121)</f>
        <v>0</v>
      </c>
      <c r="G122" s="556">
        <f t="shared" ref="G122:J122" si="18">SUM(G120:G121)</f>
        <v>0</v>
      </c>
      <c r="H122" s="556">
        <f t="shared" si="18"/>
        <v>0</v>
      </c>
      <c r="I122" s="556">
        <f t="shared" si="18"/>
        <v>0</v>
      </c>
      <c r="J122" s="556">
        <f t="shared" si="18"/>
        <v>0</v>
      </c>
      <c r="K122" s="525"/>
    </row>
    <row r="123" spans="1:11" x14ac:dyDescent="0.2">
      <c r="A123" s="554" t="s">
        <v>890</v>
      </c>
      <c r="B123" s="554" t="s">
        <v>1241</v>
      </c>
      <c r="C123" s="554" t="s">
        <v>939</v>
      </c>
      <c r="D123" s="555" t="s">
        <v>849</v>
      </c>
      <c r="E123" s="554" t="s">
        <v>1275</v>
      </c>
      <c r="F123" s="556">
        <v>0</v>
      </c>
      <c r="G123" s="556">
        <v>0</v>
      </c>
      <c r="H123" s="556">
        <v>0</v>
      </c>
      <c r="I123" s="556"/>
      <c r="J123" s="556">
        <f t="shared" si="12"/>
        <v>0</v>
      </c>
      <c r="K123" s="525"/>
    </row>
    <row r="124" spans="1:11" x14ac:dyDescent="0.2">
      <c r="A124" s="554" t="s">
        <v>890</v>
      </c>
      <c r="B124" s="554" t="s">
        <v>1241</v>
      </c>
      <c r="C124" s="554" t="s">
        <v>1276</v>
      </c>
      <c r="D124" s="555" t="s">
        <v>108</v>
      </c>
      <c r="E124" s="554" t="s">
        <v>607</v>
      </c>
      <c r="F124" s="556">
        <v>0</v>
      </c>
      <c r="G124" s="556">
        <v>0</v>
      </c>
      <c r="H124" s="556">
        <v>0</v>
      </c>
      <c r="I124" s="556"/>
      <c r="J124" s="556">
        <f t="shared" si="12"/>
        <v>0</v>
      </c>
      <c r="K124" s="525"/>
    </row>
    <row r="125" spans="1:11" x14ac:dyDescent="0.2">
      <c r="A125" s="554" t="s">
        <v>890</v>
      </c>
      <c r="B125" s="554" t="s">
        <v>1241</v>
      </c>
      <c r="C125" s="554" t="s">
        <v>1035</v>
      </c>
      <c r="D125" s="555" t="s">
        <v>110</v>
      </c>
      <c r="E125" s="554" t="s">
        <v>111</v>
      </c>
      <c r="F125" s="556">
        <v>0</v>
      </c>
      <c r="G125" s="556">
        <v>0</v>
      </c>
      <c r="H125" s="556">
        <v>0</v>
      </c>
      <c r="I125" s="556"/>
      <c r="J125" s="556">
        <f t="shared" si="12"/>
        <v>0</v>
      </c>
      <c r="K125" s="525"/>
    </row>
    <row r="126" spans="1:11" x14ac:dyDescent="0.2">
      <c r="A126" s="549" t="s">
        <v>890</v>
      </c>
      <c r="B126" s="549" t="s">
        <v>1277</v>
      </c>
      <c r="C126" s="549"/>
      <c r="D126" s="550"/>
      <c r="E126" s="549"/>
      <c r="F126" s="551">
        <f>+F125+F124+F123+F122+F119+F109+F108+F102+F101+F100+F92+F85+F78+F71+F60+F59+F56+F53</f>
        <v>8834.5600000000013</v>
      </c>
      <c r="G126" s="551">
        <f>+G125+G124+G123+G122+G119+G109+G108+G102+G101+G100+G92+G85+G78+G71+G60+G59+G56+G53</f>
        <v>273031</v>
      </c>
      <c r="H126" s="551">
        <f>+H125+H124+H123+H122+H119+H109+H108+H102+H101+H100+H92+H85+H78+H71+H60+H59+H56+H53</f>
        <v>273031</v>
      </c>
      <c r="I126" s="551">
        <f>+I125+I124+I123+I122+I119+I109+I108+I102+I101+I100+I92+I85+I78+I71+I60+I59+I56+I53</f>
        <v>0</v>
      </c>
      <c r="J126" s="551">
        <f>+J125+J124+J123+J122+J119+J109+J108+J102+J101+J100+J92+J85+J78+J71+J60+J59+J56+J53</f>
        <v>273031</v>
      </c>
      <c r="K126" s="523"/>
    </row>
    <row r="127" spans="1:11" x14ac:dyDescent="0.2">
      <c r="A127" s="549" t="s">
        <v>908</v>
      </c>
      <c r="B127" s="549" t="s">
        <v>1836</v>
      </c>
      <c r="C127" s="549"/>
      <c r="D127" s="550"/>
      <c r="E127" s="549"/>
      <c r="F127" s="551">
        <f>+F126+F42+F9+F6</f>
        <v>11356.36</v>
      </c>
      <c r="G127" s="551">
        <f>+G126+G42+G9+G6</f>
        <v>463831</v>
      </c>
      <c r="H127" s="551">
        <f>+H126+H42+H9+H6</f>
        <v>489872</v>
      </c>
      <c r="I127" s="551">
        <f>+I126+I42+I9+I6</f>
        <v>0</v>
      </c>
      <c r="J127" s="551">
        <f>+J126+J42+J9+J6</f>
        <v>489872</v>
      </c>
      <c r="K127" s="523"/>
    </row>
    <row r="128" spans="1:11" x14ac:dyDescent="0.2">
      <c r="A128" s="562"/>
      <c r="B128" s="562"/>
      <c r="C128" s="562"/>
      <c r="D128" s="562"/>
      <c r="E128" s="562"/>
      <c r="F128" s="562"/>
      <c r="G128" s="562"/>
      <c r="H128" s="562"/>
      <c r="I128" s="562"/>
      <c r="J128" s="562"/>
      <c r="K128" s="527"/>
    </row>
    <row r="129" spans="1:11" x14ac:dyDescent="0.2">
      <c r="A129" s="546" t="s">
        <v>1278</v>
      </c>
      <c r="B129" s="546" t="s">
        <v>1279</v>
      </c>
      <c r="C129" s="546" t="s">
        <v>1280</v>
      </c>
      <c r="D129" s="547" t="s">
        <v>114</v>
      </c>
      <c r="E129" s="546" t="s">
        <v>115</v>
      </c>
      <c r="F129" s="548">
        <v>0</v>
      </c>
      <c r="G129" s="548">
        <v>0</v>
      </c>
      <c r="H129" s="548">
        <v>0</v>
      </c>
      <c r="I129" s="548"/>
      <c r="J129" s="548">
        <f t="shared" si="12"/>
        <v>0</v>
      </c>
      <c r="K129" s="522"/>
    </row>
    <row r="130" spans="1:11" x14ac:dyDescent="0.2">
      <c r="A130" s="554" t="s">
        <v>1278</v>
      </c>
      <c r="B130" s="554" t="s">
        <v>1281</v>
      </c>
      <c r="C130" s="554"/>
      <c r="D130" s="555"/>
      <c r="E130" s="554"/>
      <c r="F130" s="556">
        <f>SUM(F129)</f>
        <v>0</v>
      </c>
      <c r="G130" s="556">
        <f t="shared" ref="G130:J130" si="19">SUM(G129)</f>
        <v>0</v>
      </c>
      <c r="H130" s="556">
        <f t="shared" si="19"/>
        <v>0</v>
      </c>
      <c r="I130" s="556">
        <f t="shared" si="19"/>
        <v>0</v>
      </c>
      <c r="J130" s="556">
        <f t="shared" si="19"/>
        <v>0</v>
      </c>
      <c r="K130" s="525"/>
    </row>
    <row r="131" spans="1:11" x14ac:dyDescent="0.2">
      <c r="A131" s="546" t="s">
        <v>1282</v>
      </c>
      <c r="B131" s="546" t="s">
        <v>1283</v>
      </c>
      <c r="C131" s="546" t="s">
        <v>1284</v>
      </c>
      <c r="D131" s="547" t="s">
        <v>1285</v>
      </c>
      <c r="E131" s="546" t="s">
        <v>126</v>
      </c>
      <c r="F131" s="548">
        <v>0</v>
      </c>
      <c r="G131" s="548">
        <v>0</v>
      </c>
      <c r="H131" s="548">
        <v>0</v>
      </c>
      <c r="I131" s="548"/>
      <c r="J131" s="548">
        <f t="shared" ref="J131:J182" si="20">+H131+I131</f>
        <v>0</v>
      </c>
      <c r="K131" s="522"/>
    </row>
    <row r="132" spans="1:11" x14ac:dyDescent="0.2">
      <c r="A132" s="554" t="s">
        <v>1282</v>
      </c>
      <c r="B132" s="554" t="s">
        <v>1286</v>
      </c>
      <c r="C132" s="554"/>
      <c r="D132" s="555"/>
      <c r="E132" s="554"/>
      <c r="F132" s="556">
        <f>SUM(F131)</f>
        <v>0</v>
      </c>
      <c r="G132" s="556">
        <f t="shared" ref="G132:J132" si="21">SUM(G131)</f>
        <v>0</v>
      </c>
      <c r="H132" s="556">
        <f t="shared" si="21"/>
        <v>0</v>
      </c>
      <c r="I132" s="556">
        <f t="shared" si="21"/>
        <v>0</v>
      </c>
      <c r="J132" s="556">
        <f t="shared" si="21"/>
        <v>0</v>
      </c>
      <c r="K132" s="525"/>
    </row>
    <row r="133" spans="1:11" ht="25.5" customHeight="1" x14ac:dyDescent="0.2">
      <c r="A133" s="562"/>
      <c r="B133" s="562"/>
      <c r="C133" s="562"/>
      <c r="D133" s="562"/>
      <c r="E133" s="562"/>
      <c r="F133" s="562"/>
      <c r="G133" s="562"/>
      <c r="H133" s="562"/>
      <c r="I133" s="562"/>
      <c r="J133" s="562"/>
      <c r="K133" s="527"/>
    </row>
    <row r="134" spans="1:11" ht="25.5" customHeight="1" x14ac:dyDescent="0.2">
      <c r="A134" s="562"/>
      <c r="B134" s="562"/>
      <c r="C134" s="562"/>
      <c r="D134" s="562"/>
      <c r="E134" s="562"/>
      <c r="F134" s="562"/>
      <c r="G134" s="562"/>
      <c r="H134" s="562"/>
      <c r="I134" s="562"/>
      <c r="J134" s="562"/>
      <c r="K134" s="527"/>
    </row>
    <row r="135" spans="1:11" s="272" customFormat="1" ht="51" x14ac:dyDescent="0.2">
      <c r="A135" s="519" t="s">
        <v>1207</v>
      </c>
      <c r="B135" s="519" t="s">
        <v>1208</v>
      </c>
      <c r="C135" s="519" t="s">
        <v>1209</v>
      </c>
      <c r="D135" s="519" t="s">
        <v>1210</v>
      </c>
      <c r="E135" s="519" t="s">
        <v>889</v>
      </c>
      <c r="F135" s="520" t="s">
        <v>1211</v>
      </c>
      <c r="G135" s="520" t="s">
        <v>1212</v>
      </c>
      <c r="H135" s="520" t="s">
        <v>1316</v>
      </c>
      <c r="I135" s="520" t="s">
        <v>609</v>
      </c>
      <c r="J135" s="520" t="s">
        <v>1314</v>
      </c>
      <c r="K135" s="520" t="s">
        <v>608</v>
      </c>
    </row>
    <row r="136" spans="1:11" x14ac:dyDescent="0.2">
      <c r="A136" s="546" t="s">
        <v>909</v>
      </c>
      <c r="B136" s="546" t="s">
        <v>1287</v>
      </c>
      <c r="C136" s="546" t="s">
        <v>944</v>
      </c>
      <c r="D136" s="547" t="s">
        <v>825</v>
      </c>
      <c r="E136" s="546" t="s">
        <v>165</v>
      </c>
      <c r="F136" s="548">
        <v>0</v>
      </c>
      <c r="G136" s="548">
        <v>0</v>
      </c>
      <c r="H136" s="548">
        <v>0</v>
      </c>
      <c r="I136" s="548"/>
      <c r="J136" s="548">
        <f t="shared" si="20"/>
        <v>0</v>
      </c>
      <c r="K136" s="522"/>
    </row>
    <row r="137" spans="1:11" x14ac:dyDescent="0.2">
      <c r="A137" s="546" t="s">
        <v>909</v>
      </c>
      <c r="B137" s="546" t="s">
        <v>1287</v>
      </c>
      <c r="C137" s="546" t="s">
        <v>944</v>
      </c>
      <c r="D137" s="547" t="s">
        <v>826</v>
      </c>
      <c r="E137" s="546" t="s">
        <v>605</v>
      </c>
      <c r="F137" s="548">
        <v>0</v>
      </c>
      <c r="G137" s="548">
        <v>0</v>
      </c>
      <c r="H137" s="548">
        <v>0</v>
      </c>
      <c r="I137" s="548"/>
      <c r="J137" s="548">
        <f t="shared" si="20"/>
        <v>0</v>
      </c>
      <c r="K137" s="522"/>
    </row>
    <row r="138" spans="1:11" x14ac:dyDescent="0.2">
      <c r="A138" s="546" t="s">
        <v>909</v>
      </c>
      <c r="B138" s="546" t="s">
        <v>1287</v>
      </c>
      <c r="C138" s="546" t="s">
        <v>944</v>
      </c>
      <c r="D138" s="547" t="s">
        <v>827</v>
      </c>
      <c r="E138" s="546" t="s">
        <v>130</v>
      </c>
      <c r="F138" s="548">
        <v>0</v>
      </c>
      <c r="G138" s="548">
        <v>0</v>
      </c>
      <c r="H138" s="548">
        <v>0</v>
      </c>
      <c r="I138" s="548"/>
      <c r="J138" s="548">
        <f t="shared" si="20"/>
        <v>0</v>
      </c>
      <c r="K138" s="522"/>
    </row>
    <row r="139" spans="1:11" x14ac:dyDescent="0.2">
      <c r="A139" s="546" t="s">
        <v>909</v>
      </c>
      <c r="B139" s="546" t="s">
        <v>1287</v>
      </c>
      <c r="C139" s="546" t="s">
        <v>944</v>
      </c>
      <c r="D139" s="547" t="s">
        <v>828</v>
      </c>
      <c r="E139" s="546" t="s">
        <v>1288</v>
      </c>
      <c r="F139" s="548">
        <v>0</v>
      </c>
      <c r="G139" s="548">
        <v>0</v>
      </c>
      <c r="H139" s="548">
        <v>0</v>
      </c>
      <c r="I139" s="548"/>
      <c r="J139" s="548">
        <f t="shared" si="20"/>
        <v>0</v>
      </c>
      <c r="K139" s="522"/>
    </row>
    <row r="140" spans="1:11" x14ac:dyDescent="0.2">
      <c r="A140" s="546" t="s">
        <v>909</v>
      </c>
      <c r="B140" s="546" t="s">
        <v>1287</v>
      </c>
      <c r="C140" s="546" t="s">
        <v>944</v>
      </c>
      <c r="D140" s="547" t="s">
        <v>829</v>
      </c>
      <c r="E140" s="546" t="s">
        <v>1289</v>
      </c>
      <c r="F140" s="548">
        <v>0</v>
      </c>
      <c r="G140" s="548">
        <v>0</v>
      </c>
      <c r="H140" s="548">
        <v>0</v>
      </c>
      <c r="I140" s="548"/>
      <c r="J140" s="548">
        <f t="shared" si="20"/>
        <v>0</v>
      </c>
      <c r="K140" s="522"/>
    </row>
    <row r="141" spans="1:11" x14ac:dyDescent="0.2">
      <c r="A141" s="546" t="s">
        <v>909</v>
      </c>
      <c r="B141" s="546" t="s">
        <v>1287</v>
      </c>
      <c r="C141" s="546" t="s">
        <v>944</v>
      </c>
      <c r="D141" s="547" t="s">
        <v>830</v>
      </c>
      <c r="E141" s="546" t="s">
        <v>168</v>
      </c>
      <c r="F141" s="548">
        <v>0</v>
      </c>
      <c r="G141" s="548">
        <v>0</v>
      </c>
      <c r="H141" s="548">
        <v>0</v>
      </c>
      <c r="I141" s="548"/>
      <c r="J141" s="548">
        <f t="shared" si="20"/>
        <v>0</v>
      </c>
      <c r="K141" s="522"/>
    </row>
    <row r="142" spans="1:11" x14ac:dyDescent="0.2">
      <c r="A142" s="546" t="s">
        <v>909</v>
      </c>
      <c r="B142" s="546" t="s">
        <v>1287</v>
      </c>
      <c r="C142" s="546" t="s">
        <v>944</v>
      </c>
      <c r="D142" s="547" t="s">
        <v>831</v>
      </c>
      <c r="E142" s="546" t="s">
        <v>1290</v>
      </c>
      <c r="F142" s="548">
        <v>0</v>
      </c>
      <c r="G142" s="548">
        <v>0</v>
      </c>
      <c r="H142" s="548">
        <v>0</v>
      </c>
      <c r="I142" s="548"/>
      <c r="J142" s="548">
        <f t="shared" si="20"/>
        <v>0</v>
      </c>
      <c r="K142" s="522"/>
    </row>
    <row r="143" spans="1:11" x14ac:dyDescent="0.2">
      <c r="A143" s="546" t="s">
        <v>909</v>
      </c>
      <c r="B143" s="546" t="s">
        <v>1287</v>
      </c>
      <c r="C143" s="546" t="s">
        <v>910</v>
      </c>
      <c r="D143" s="547" t="s">
        <v>843</v>
      </c>
      <c r="E143" s="546" t="s">
        <v>1291</v>
      </c>
      <c r="F143" s="548">
        <v>0</v>
      </c>
      <c r="G143" s="548">
        <v>0</v>
      </c>
      <c r="H143" s="548">
        <v>0</v>
      </c>
      <c r="I143" s="548"/>
      <c r="J143" s="548">
        <f t="shared" si="20"/>
        <v>0</v>
      </c>
      <c r="K143" s="522"/>
    </row>
    <row r="144" spans="1:11" x14ac:dyDescent="0.2">
      <c r="A144" s="546" t="s">
        <v>909</v>
      </c>
      <c r="B144" s="546" t="s">
        <v>1287</v>
      </c>
      <c r="C144" s="546" t="s">
        <v>910</v>
      </c>
      <c r="D144" s="547" t="s">
        <v>844</v>
      </c>
      <c r="E144" s="546" t="s">
        <v>1292</v>
      </c>
      <c r="F144" s="548">
        <v>0</v>
      </c>
      <c r="G144" s="548">
        <v>0</v>
      </c>
      <c r="H144" s="548">
        <v>0</v>
      </c>
      <c r="I144" s="548"/>
      <c r="J144" s="548">
        <f t="shared" si="20"/>
        <v>0</v>
      </c>
      <c r="K144" s="522"/>
    </row>
    <row r="145" spans="1:11" x14ac:dyDescent="0.2">
      <c r="A145" s="546" t="s">
        <v>909</v>
      </c>
      <c r="B145" s="546" t="s">
        <v>1287</v>
      </c>
      <c r="C145" s="546" t="s">
        <v>910</v>
      </c>
      <c r="D145" s="547" t="s">
        <v>844</v>
      </c>
      <c r="E145" s="546" t="s">
        <v>1293</v>
      </c>
      <c r="F145" s="548">
        <v>0</v>
      </c>
      <c r="G145" s="548">
        <v>0</v>
      </c>
      <c r="H145" s="548">
        <v>0</v>
      </c>
      <c r="I145" s="548"/>
      <c r="J145" s="548">
        <f t="shared" si="20"/>
        <v>0</v>
      </c>
      <c r="K145" s="522"/>
    </row>
    <row r="146" spans="1:11" x14ac:dyDescent="0.2">
      <c r="A146" s="546" t="s">
        <v>909</v>
      </c>
      <c r="B146" s="546" t="s">
        <v>1287</v>
      </c>
      <c r="C146" s="546" t="s">
        <v>910</v>
      </c>
      <c r="D146" s="547" t="s">
        <v>839</v>
      </c>
      <c r="E146" s="546" t="s">
        <v>912</v>
      </c>
      <c r="F146" s="548">
        <v>0</v>
      </c>
      <c r="G146" s="548">
        <v>0</v>
      </c>
      <c r="H146" s="548">
        <v>0</v>
      </c>
      <c r="I146" s="548"/>
      <c r="J146" s="548">
        <f t="shared" si="20"/>
        <v>0</v>
      </c>
      <c r="K146" s="522"/>
    </row>
    <row r="147" spans="1:11" x14ac:dyDescent="0.2">
      <c r="A147" s="546" t="s">
        <v>909</v>
      </c>
      <c r="B147" s="546" t="s">
        <v>1287</v>
      </c>
      <c r="C147" s="546" t="s">
        <v>910</v>
      </c>
      <c r="D147" s="547" t="s">
        <v>839</v>
      </c>
      <c r="E147" s="546" t="s">
        <v>1294</v>
      </c>
      <c r="F147" s="548">
        <v>0</v>
      </c>
      <c r="G147" s="548">
        <v>0</v>
      </c>
      <c r="H147" s="548">
        <v>0</v>
      </c>
      <c r="I147" s="548"/>
      <c r="J147" s="548">
        <f t="shared" si="20"/>
        <v>0</v>
      </c>
      <c r="K147" s="522"/>
    </row>
    <row r="148" spans="1:11" x14ac:dyDescent="0.2">
      <c r="A148" s="546" t="s">
        <v>909</v>
      </c>
      <c r="B148" s="546" t="s">
        <v>1287</v>
      </c>
      <c r="C148" s="546" t="s">
        <v>910</v>
      </c>
      <c r="D148" s="547" t="s">
        <v>845</v>
      </c>
      <c r="E148" s="546" t="s">
        <v>1295</v>
      </c>
      <c r="F148" s="548">
        <v>0</v>
      </c>
      <c r="G148" s="548">
        <v>0</v>
      </c>
      <c r="H148" s="548">
        <v>0</v>
      </c>
      <c r="I148" s="548"/>
      <c r="J148" s="548">
        <f t="shared" si="20"/>
        <v>0</v>
      </c>
      <c r="K148" s="522"/>
    </row>
    <row r="149" spans="1:11" x14ac:dyDescent="0.2">
      <c r="A149" s="546" t="s">
        <v>909</v>
      </c>
      <c r="B149" s="546" t="s">
        <v>1287</v>
      </c>
      <c r="C149" s="546" t="s">
        <v>910</v>
      </c>
      <c r="D149" s="547" t="s">
        <v>846</v>
      </c>
      <c r="E149" s="546" t="s">
        <v>689</v>
      </c>
      <c r="F149" s="548">
        <v>0</v>
      </c>
      <c r="G149" s="548">
        <v>0</v>
      </c>
      <c r="H149" s="548">
        <v>0</v>
      </c>
      <c r="I149" s="548"/>
      <c r="J149" s="548">
        <f t="shared" si="20"/>
        <v>0</v>
      </c>
      <c r="K149" s="522"/>
    </row>
    <row r="150" spans="1:11" x14ac:dyDescent="0.2">
      <c r="A150" s="546" t="s">
        <v>909</v>
      </c>
      <c r="B150" s="546" t="s">
        <v>1287</v>
      </c>
      <c r="C150" s="546" t="s">
        <v>910</v>
      </c>
      <c r="D150" s="547" t="s">
        <v>847</v>
      </c>
      <c r="E150" s="546" t="s">
        <v>1296</v>
      </c>
      <c r="F150" s="548">
        <v>0</v>
      </c>
      <c r="G150" s="548">
        <v>0</v>
      </c>
      <c r="H150" s="548">
        <v>0</v>
      </c>
      <c r="I150" s="548"/>
      <c r="J150" s="548">
        <f t="shared" si="20"/>
        <v>0</v>
      </c>
      <c r="K150" s="522"/>
    </row>
    <row r="151" spans="1:11" x14ac:dyDescent="0.2">
      <c r="A151" s="546" t="s">
        <v>909</v>
      </c>
      <c r="B151" s="546" t="s">
        <v>1287</v>
      </c>
      <c r="C151" s="546" t="s">
        <v>910</v>
      </c>
      <c r="D151" s="547" t="s">
        <v>840</v>
      </c>
      <c r="E151" s="546" t="s">
        <v>688</v>
      </c>
      <c r="F151" s="548">
        <v>0</v>
      </c>
      <c r="G151" s="548">
        <v>0</v>
      </c>
      <c r="H151" s="548">
        <v>0</v>
      </c>
      <c r="I151" s="548"/>
      <c r="J151" s="548">
        <f t="shared" si="20"/>
        <v>0</v>
      </c>
      <c r="K151" s="522"/>
    </row>
    <row r="152" spans="1:11" x14ac:dyDescent="0.2">
      <c r="A152" s="546" t="s">
        <v>909</v>
      </c>
      <c r="B152" s="546" t="s">
        <v>1287</v>
      </c>
      <c r="C152" s="546" t="s">
        <v>913</v>
      </c>
      <c r="D152" s="547" t="s">
        <v>850</v>
      </c>
      <c r="E152" s="546" t="s">
        <v>1291</v>
      </c>
      <c r="F152" s="548">
        <v>0</v>
      </c>
      <c r="G152" s="548">
        <v>0</v>
      </c>
      <c r="H152" s="548">
        <v>0</v>
      </c>
      <c r="I152" s="548"/>
      <c r="J152" s="548">
        <f t="shared" si="20"/>
        <v>0</v>
      </c>
      <c r="K152" s="522"/>
    </row>
    <row r="153" spans="1:11" x14ac:dyDescent="0.2">
      <c r="A153" s="546" t="s">
        <v>909</v>
      </c>
      <c r="B153" s="546" t="s">
        <v>1287</v>
      </c>
      <c r="C153" s="546" t="s">
        <v>913</v>
      </c>
      <c r="D153" s="547" t="s">
        <v>848</v>
      </c>
      <c r="E153" s="546" t="s">
        <v>1296</v>
      </c>
      <c r="F153" s="548">
        <v>0</v>
      </c>
      <c r="G153" s="548">
        <v>0</v>
      </c>
      <c r="H153" s="548">
        <v>0</v>
      </c>
      <c r="I153" s="548"/>
      <c r="J153" s="548">
        <f t="shared" si="20"/>
        <v>0</v>
      </c>
      <c r="K153" s="522"/>
    </row>
    <row r="154" spans="1:11" x14ac:dyDescent="0.2">
      <c r="A154" s="546" t="s">
        <v>909</v>
      </c>
      <c r="B154" s="546" t="s">
        <v>1287</v>
      </c>
      <c r="C154" s="546" t="s">
        <v>913</v>
      </c>
      <c r="D154" s="547" t="s">
        <v>851</v>
      </c>
      <c r="E154" s="546" t="s">
        <v>1297</v>
      </c>
      <c r="F154" s="548">
        <v>0</v>
      </c>
      <c r="G154" s="548">
        <v>0</v>
      </c>
      <c r="H154" s="548">
        <v>0</v>
      </c>
      <c r="I154" s="548"/>
      <c r="J154" s="548">
        <f t="shared" si="20"/>
        <v>0</v>
      </c>
      <c r="K154" s="522"/>
    </row>
    <row r="155" spans="1:11" x14ac:dyDescent="0.2">
      <c r="A155" s="546" t="s">
        <v>909</v>
      </c>
      <c r="B155" s="546" t="s">
        <v>1287</v>
      </c>
      <c r="C155" s="546" t="s">
        <v>913</v>
      </c>
      <c r="D155" s="547" t="s">
        <v>841</v>
      </c>
      <c r="E155" s="546" t="s">
        <v>150</v>
      </c>
      <c r="F155" s="548">
        <v>0</v>
      </c>
      <c r="G155" s="548">
        <v>0</v>
      </c>
      <c r="H155" s="548">
        <v>0</v>
      </c>
      <c r="I155" s="548"/>
      <c r="J155" s="548">
        <f t="shared" si="20"/>
        <v>0</v>
      </c>
      <c r="K155" s="522"/>
    </row>
    <row r="156" spans="1:11" x14ac:dyDescent="0.2">
      <c r="A156" s="546" t="s">
        <v>909</v>
      </c>
      <c r="B156" s="546" t="s">
        <v>1287</v>
      </c>
      <c r="C156" s="546" t="s">
        <v>1019</v>
      </c>
      <c r="D156" s="547" t="s">
        <v>856</v>
      </c>
      <c r="E156" s="546" t="s">
        <v>150</v>
      </c>
      <c r="F156" s="548">
        <v>0</v>
      </c>
      <c r="G156" s="548">
        <v>0</v>
      </c>
      <c r="H156" s="548">
        <v>0</v>
      </c>
      <c r="I156" s="548"/>
      <c r="J156" s="548">
        <f t="shared" si="20"/>
        <v>0</v>
      </c>
      <c r="K156" s="522"/>
    </row>
    <row r="157" spans="1:11" x14ac:dyDescent="0.2">
      <c r="A157" s="546" t="s">
        <v>909</v>
      </c>
      <c r="B157" s="546" t="s">
        <v>1287</v>
      </c>
      <c r="C157" s="546" t="s">
        <v>1019</v>
      </c>
      <c r="D157" s="547" t="s">
        <v>857</v>
      </c>
      <c r="E157" s="546" t="s">
        <v>686</v>
      </c>
      <c r="F157" s="548">
        <v>0</v>
      </c>
      <c r="G157" s="548">
        <v>0</v>
      </c>
      <c r="H157" s="548">
        <v>0</v>
      </c>
      <c r="I157" s="548"/>
      <c r="J157" s="548">
        <f t="shared" si="20"/>
        <v>0</v>
      </c>
      <c r="K157" s="522"/>
    </row>
    <row r="158" spans="1:11" x14ac:dyDescent="0.2">
      <c r="A158" s="546" t="s">
        <v>909</v>
      </c>
      <c r="B158" s="546" t="s">
        <v>1287</v>
      </c>
      <c r="C158" s="546" t="s">
        <v>1019</v>
      </c>
      <c r="D158" s="547" t="s">
        <v>858</v>
      </c>
      <c r="E158" s="546" t="s">
        <v>687</v>
      </c>
      <c r="F158" s="548">
        <v>0</v>
      </c>
      <c r="G158" s="548">
        <v>0</v>
      </c>
      <c r="H158" s="548">
        <v>0</v>
      </c>
      <c r="I158" s="548"/>
      <c r="J158" s="548">
        <f t="shared" si="20"/>
        <v>0</v>
      </c>
      <c r="K158" s="522"/>
    </row>
    <row r="159" spans="1:11" x14ac:dyDescent="0.2">
      <c r="A159" s="546" t="s">
        <v>909</v>
      </c>
      <c r="B159" s="546" t="s">
        <v>1287</v>
      </c>
      <c r="C159" s="546" t="s">
        <v>957</v>
      </c>
      <c r="D159" s="547" t="s">
        <v>1298</v>
      </c>
      <c r="E159" s="546" t="s">
        <v>1299</v>
      </c>
      <c r="F159" s="548">
        <v>0</v>
      </c>
      <c r="G159" s="548">
        <v>18317</v>
      </c>
      <c r="H159" s="548">
        <v>18317</v>
      </c>
      <c r="I159" s="548"/>
      <c r="J159" s="548">
        <f t="shared" si="20"/>
        <v>18317</v>
      </c>
      <c r="K159" s="522"/>
    </row>
    <row r="160" spans="1:11" x14ac:dyDescent="0.2">
      <c r="A160" s="554" t="s">
        <v>909</v>
      </c>
      <c r="B160" s="554" t="s">
        <v>1300</v>
      </c>
      <c r="C160" s="554"/>
      <c r="D160" s="555"/>
      <c r="E160" s="554"/>
      <c r="F160" s="556">
        <f>SUM(F136:F159)</f>
        <v>0</v>
      </c>
      <c r="G160" s="556">
        <f t="shared" ref="G160:J160" si="22">SUM(G136:G159)</f>
        <v>18317</v>
      </c>
      <c r="H160" s="556">
        <f t="shared" si="22"/>
        <v>18317</v>
      </c>
      <c r="I160" s="556">
        <f t="shared" si="22"/>
        <v>0</v>
      </c>
      <c r="J160" s="556">
        <f t="shared" si="22"/>
        <v>18317</v>
      </c>
      <c r="K160" s="525"/>
    </row>
    <row r="161" spans="1:11" x14ac:dyDescent="0.2">
      <c r="A161" s="562"/>
      <c r="B161" s="562"/>
      <c r="C161" s="562"/>
      <c r="D161" s="562"/>
      <c r="E161" s="562"/>
      <c r="F161" s="562"/>
      <c r="G161" s="562"/>
      <c r="H161" s="562"/>
      <c r="I161" s="562"/>
      <c r="J161" s="562"/>
      <c r="K161" s="527"/>
    </row>
    <row r="162" spans="1:11" x14ac:dyDescent="0.2">
      <c r="A162" s="546" t="s">
        <v>909</v>
      </c>
      <c r="B162" s="546" t="s">
        <v>1301</v>
      </c>
      <c r="C162" s="546" t="s">
        <v>914</v>
      </c>
      <c r="D162" s="547">
        <v>35008</v>
      </c>
      <c r="E162" s="546" t="s">
        <v>272</v>
      </c>
      <c r="F162" s="548">
        <v>0</v>
      </c>
      <c r="G162" s="548">
        <v>0</v>
      </c>
      <c r="H162" s="548">
        <v>0</v>
      </c>
      <c r="I162" s="548"/>
      <c r="J162" s="548">
        <f t="shared" si="20"/>
        <v>0</v>
      </c>
      <c r="K162" s="522"/>
    </row>
    <row r="163" spans="1:11" x14ac:dyDescent="0.2">
      <c r="A163" s="546" t="s">
        <v>909</v>
      </c>
      <c r="B163" s="546" t="s">
        <v>1301</v>
      </c>
      <c r="C163" s="546" t="s">
        <v>914</v>
      </c>
      <c r="D163" s="547">
        <v>35008</v>
      </c>
      <c r="E163" s="546" t="s">
        <v>1302</v>
      </c>
      <c r="F163" s="548">
        <v>0</v>
      </c>
      <c r="G163" s="548">
        <v>0</v>
      </c>
      <c r="H163" s="548">
        <v>0</v>
      </c>
      <c r="I163" s="548"/>
      <c r="J163" s="548">
        <f t="shared" si="20"/>
        <v>0</v>
      </c>
      <c r="K163" s="522"/>
    </row>
    <row r="164" spans="1:11" x14ac:dyDescent="0.2">
      <c r="A164" s="546" t="s">
        <v>909</v>
      </c>
      <c r="B164" s="546" t="s">
        <v>1301</v>
      </c>
      <c r="C164" s="546" t="s">
        <v>914</v>
      </c>
      <c r="D164" s="547">
        <v>35008</v>
      </c>
      <c r="E164" s="546" t="s">
        <v>917</v>
      </c>
      <c r="F164" s="548">
        <v>0</v>
      </c>
      <c r="G164" s="548">
        <v>0</v>
      </c>
      <c r="H164" s="548">
        <v>0</v>
      </c>
      <c r="I164" s="548"/>
      <c r="J164" s="548">
        <f t="shared" si="20"/>
        <v>0</v>
      </c>
      <c r="K164" s="522"/>
    </row>
    <row r="165" spans="1:11" x14ac:dyDescent="0.2">
      <c r="A165" s="546" t="s">
        <v>909</v>
      </c>
      <c r="B165" s="546" t="s">
        <v>1301</v>
      </c>
      <c r="C165" s="546" t="s">
        <v>914</v>
      </c>
      <c r="D165" s="547" t="s">
        <v>832</v>
      </c>
      <c r="E165" s="546" t="s">
        <v>920</v>
      </c>
      <c r="F165" s="548">
        <v>0</v>
      </c>
      <c r="G165" s="548">
        <v>0</v>
      </c>
      <c r="H165" s="548">
        <v>0</v>
      </c>
      <c r="I165" s="548"/>
      <c r="J165" s="548">
        <f t="shared" si="20"/>
        <v>0</v>
      </c>
      <c r="K165" s="522"/>
    </row>
    <row r="166" spans="1:11" x14ac:dyDescent="0.2">
      <c r="A166" s="546" t="s">
        <v>909</v>
      </c>
      <c r="B166" s="546" t="s">
        <v>1301</v>
      </c>
      <c r="C166" s="546" t="s">
        <v>914</v>
      </c>
      <c r="D166" s="547" t="s">
        <v>832</v>
      </c>
      <c r="E166" s="546" t="s">
        <v>919</v>
      </c>
      <c r="F166" s="548">
        <v>0</v>
      </c>
      <c r="G166" s="548">
        <v>0</v>
      </c>
      <c r="H166" s="548">
        <v>0</v>
      </c>
      <c r="I166" s="548"/>
      <c r="J166" s="548">
        <f t="shared" si="20"/>
        <v>0</v>
      </c>
      <c r="K166" s="522"/>
    </row>
    <row r="167" spans="1:11" x14ac:dyDescent="0.2">
      <c r="A167" s="546" t="s">
        <v>909</v>
      </c>
      <c r="B167" s="546" t="s">
        <v>1301</v>
      </c>
      <c r="C167" s="546" t="s">
        <v>914</v>
      </c>
      <c r="D167" s="547" t="s">
        <v>832</v>
      </c>
      <c r="E167" s="546" t="s">
        <v>1303</v>
      </c>
      <c r="F167" s="548">
        <v>0</v>
      </c>
      <c r="G167" s="548">
        <v>0</v>
      </c>
      <c r="H167" s="548">
        <v>0</v>
      </c>
      <c r="I167" s="548"/>
      <c r="J167" s="548">
        <f t="shared" si="20"/>
        <v>0</v>
      </c>
      <c r="K167" s="522"/>
    </row>
    <row r="168" spans="1:11" x14ac:dyDescent="0.2">
      <c r="A168" s="546" t="s">
        <v>909</v>
      </c>
      <c r="B168" s="546" t="s">
        <v>1301</v>
      </c>
      <c r="C168" s="546" t="s">
        <v>914</v>
      </c>
      <c r="D168" s="547" t="s">
        <v>832</v>
      </c>
      <c r="E168" s="546" t="s">
        <v>1304</v>
      </c>
      <c r="F168" s="548">
        <v>0</v>
      </c>
      <c r="G168" s="548">
        <v>0</v>
      </c>
      <c r="H168" s="548">
        <v>0</v>
      </c>
      <c r="I168" s="548"/>
      <c r="J168" s="548">
        <f t="shared" si="20"/>
        <v>0</v>
      </c>
      <c r="K168" s="522"/>
    </row>
    <row r="169" spans="1:11" x14ac:dyDescent="0.2">
      <c r="A169" s="546" t="s">
        <v>909</v>
      </c>
      <c r="B169" s="546" t="s">
        <v>1301</v>
      </c>
      <c r="C169" s="546" t="s">
        <v>914</v>
      </c>
      <c r="D169" s="547" t="s">
        <v>832</v>
      </c>
      <c r="E169" s="546" t="s">
        <v>958</v>
      </c>
      <c r="F169" s="548">
        <v>0</v>
      </c>
      <c r="G169" s="548">
        <v>0</v>
      </c>
      <c r="H169" s="548">
        <v>0</v>
      </c>
      <c r="I169" s="548"/>
      <c r="J169" s="548">
        <f t="shared" si="20"/>
        <v>0</v>
      </c>
      <c r="K169" s="522"/>
    </row>
    <row r="170" spans="1:11" x14ac:dyDescent="0.2">
      <c r="A170" s="546" t="s">
        <v>909</v>
      </c>
      <c r="B170" s="546" t="s">
        <v>1301</v>
      </c>
      <c r="C170" s="546" t="s">
        <v>914</v>
      </c>
      <c r="D170" s="547" t="s">
        <v>833</v>
      </c>
      <c r="E170" s="546" t="s">
        <v>921</v>
      </c>
      <c r="F170" s="548">
        <v>0</v>
      </c>
      <c r="G170" s="548">
        <v>0</v>
      </c>
      <c r="H170" s="548">
        <v>0</v>
      </c>
      <c r="I170" s="548"/>
      <c r="J170" s="548">
        <f t="shared" si="20"/>
        <v>0</v>
      </c>
      <c r="K170" s="522"/>
    </row>
    <row r="171" spans="1:11" x14ac:dyDescent="0.2">
      <c r="A171" s="546" t="s">
        <v>909</v>
      </c>
      <c r="B171" s="546" t="s">
        <v>1301</v>
      </c>
      <c r="C171" s="546" t="s">
        <v>914</v>
      </c>
      <c r="D171" s="547" t="s">
        <v>834</v>
      </c>
      <c r="E171" s="546" t="s">
        <v>1305</v>
      </c>
      <c r="F171" s="548">
        <v>0</v>
      </c>
      <c r="G171" s="548">
        <v>0</v>
      </c>
      <c r="H171" s="548">
        <v>0</v>
      </c>
      <c r="I171" s="548"/>
      <c r="J171" s="548">
        <f t="shared" si="20"/>
        <v>0</v>
      </c>
      <c r="K171" s="522"/>
    </row>
    <row r="172" spans="1:11" x14ac:dyDescent="0.2">
      <c r="A172" s="546" t="s">
        <v>909</v>
      </c>
      <c r="B172" s="546" t="s">
        <v>1301</v>
      </c>
      <c r="C172" s="546" t="s">
        <v>914</v>
      </c>
      <c r="D172" s="547" t="s">
        <v>834</v>
      </c>
      <c r="E172" s="546" t="s">
        <v>1306</v>
      </c>
      <c r="F172" s="548">
        <v>0</v>
      </c>
      <c r="G172" s="548">
        <v>0</v>
      </c>
      <c r="H172" s="548">
        <v>0</v>
      </c>
      <c r="I172" s="548"/>
      <c r="J172" s="548">
        <f t="shared" si="20"/>
        <v>0</v>
      </c>
      <c r="K172" s="522"/>
    </row>
    <row r="173" spans="1:11" x14ac:dyDescent="0.2">
      <c r="A173" s="546" t="s">
        <v>909</v>
      </c>
      <c r="B173" s="546" t="s">
        <v>1301</v>
      </c>
      <c r="C173" s="546" t="s">
        <v>914</v>
      </c>
      <c r="D173" s="547" t="s">
        <v>834</v>
      </c>
      <c r="E173" s="546" t="s">
        <v>149</v>
      </c>
      <c r="F173" s="548">
        <v>0</v>
      </c>
      <c r="G173" s="548">
        <v>0</v>
      </c>
      <c r="H173" s="548">
        <v>0</v>
      </c>
      <c r="I173" s="548"/>
      <c r="J173" s="548">
        <f t="shared" si="20"/>
        <v>0</v>
      </c>
      <c r="K173" s="522"/>
    </row>
    <row r="174" spans="1:11" x14ac:dyDescent="0.2">
      <c r="A174" s="546" t="s">
        <v>909</v>
      </c>
      <c r="B174" s="546" t="s">
        <v>1301</v>
      </c>
      <c r="C174" s="546" t="s">
        <v>914</v>
      </c>
      <c r="D174" s="547" t="s">
        <v>834</v>
      </c>
      <c r="E174" s="546" t="s">
        <v>154</v>
      </c>
      <c r="F174" s="548">
        <v>0</v>
      </c>
      <c r="G174" s="548">
        <v>0</v>
      </c>
      <c r="H174" s="548">
        <v>0</v>
      </c>
      <c r="I174" s="548"/>
      <c r="J174" s="548">
        <f t="shared" si="20"/>
        <v>0</v>
      </c>
      <c r="K174" s="522"/>
    </row>
    <row r="175" spans="1:11" x14ac:dyDescent="0.2">
      <c r="A175" s="546" t="s">
        <v>909</v>
      </c>
      <c r="B175" s="546" t="s">
        <v>1301</v>
      </c>
      <c r="C175" s="546" t="s">
        <v>914</v>
      </c>
      <c r="D175" s="547" t="s">
        <v>835</v>
      </c>
      <c r="E175" s="546" t="s">
        <v>1307</v>
      </c>
      <c r="F175" s="548">
        <v>0</v>
      </c>
      <c r="G175" s="548">
        <v>0</v>
      </c>
      <c r="H175" s="548">
        <v>0</v>
      </c>
      <c r="I175" s="548"/>
      <c r="J175" s="548">
        <f t="shared" si="20"/>
        <v>0</v>
      </c>
      <c r="K175" s="522"/>
    </row>
    <row r="176" spans="1:11" x14ac:dyDescent="0.2">
      <c r="A176" s="546" t="s">
        <v>909</v>
      </c>
      <c r="B176" s="546" t="s">
        <v>1301</v>
      </c>
      <c r="C176" s="546" t="s">
        <v>914</v>
      </c>
      <c r="D176" s="547" t="s">
        <v>835</v>
      </c>
      <c r="E176" s="546" t="s">
        <v>1308</v>
      </c>
      <c r="F176" s="548">
        <v>0</v>
      </c>
      <c r="G176" s="548">
        <v>0</v>
      </c>
      <c r="H176" s="548">
        <v>0</v>
      </c>
      <c r="I176" s="548"/>
      <c r="J176" s="548">
        <f t="shared" si="20"/>
        <v>0</v>
      </c>
      <c r="K176" s="522"/>
    </row>
    <row r="177" spans="1:11" x14ac:dyDescent="0.2">
      <c r="A177" s="546" t="s">
        <v>909</v>
      </c>
      <c r="B177" s="546" t="s">
        <v>1301</v>
      </c>
      <c r="C177" s="546" t="s">
        <v>914</v>
      </c>
      <c r="D177" s="547" t="s">
        <v>835</v>
      </c>
      <c r="E177" s="546" t="s">
        <v>960</v>
      </c>
      <c r="F177" s="548">
        <v>0</v>
      </c>
      <c r="G177" s="548">
        <v>0</v>
      </c>
      <c r="H177" s="548">
        <v>0</v>
      </c>
      <c r="I177" s="548"/>
      <c r="J177" s="548">
        <f t="shared" si="20"/>
        <v>0</v>
      </c>
      <c r="K177" s="522"/>
    </row>
    <row r="178" spans="1:11" x14ac:dyDescent="0.2">
      <c r="A178" s="546" t="s">
        <v>909</v>
      </c>
      <c r="B178" s="546" t="s">
        <v>1301</v>
      </c>
      <c r="C178" s="546" t="s">
        <v>914</v>
      </c>
      <c r="D178" s="547" t="s">
        <v>835</v>
      </c>
      <c r="E178" s="546" t="s">
        <v>1309</v>
      </c>
      <c r="F178" s="548">
        <v>0</v>
      </c>
      <c r="G178" s="548">
        <v>0</v>
      </c>
      <c r="H178" s="548">
        <v>0</v>
      </c>
      <c r="I178" s="548"/>
      <c r="J178" s="548">
        <f t="shared" si="20"/>
        <v>0</v>
      </c>
      <c r="K178" s="522"/>
    </row>
    <row r="179" spans="1:11" x14ac:dyDescent="0.2">
      <c r="A179" s="554" t="s">
        <v>909</v>
      </c>
      <c r="B179" s="554" t="s">
        <v>1310</v>
      </c>
      <c r="C179" s="554"/>
      <c r="D179" s="555"/>
      <c r="E179" s="554"/>
      <c r="F179" s="556">
        <f>SUM(F162:F178)</f>
        <v>0</v>
      </c>
      <c r="G179" s="556">
        <f t="shared" ref="G179:J179" si="23">SUM(G162:G178)</f>
        <v>0</v>
      </c>
      <c r="H179" s="556">
        <f t="shared" si="23"/>
        <v>0</v>
      </c>
      <c r="I179" s="556">
        <f t="shared" si="23"/>
        <v>0</v>
      </c>
      <c r="J179" s="556">
        <f t="shared" si="23"/>
        <v>0</v>
      </c>
      <c r="K179" s="525"/>
    </row>
    <row r="180" spans="1:11" x14ac:dyDescent="0.2">
      <c r="A180" s="562"/>
      <c r="B180" s="562"/>
      <c r="C180" s="562"/>
      <c r="D180" s="562"/>
      <c r="E180" s="562"/>
      <c r="F180" s="562"/>
      <c r="G180" s="562"/>
      <c r="H180" s="562"/>
      <c r="I180" s="562"/>
      <c r="J180" s="562"/>
      <c r="K180" s="527"/>
    </row>
    <row r="181" spans="1:11" x14ac:dyDescent="0.2">
      <c r="A181" s="546" t="s">
        <v>909</v>
      </c>
      <c r="B181" s="546" t="s">
        <v>1311</v>
      </c>
      <c r="C181" s="546" t="s">
        <v>1116</v>
      </c>
      <c r="D181" s="547" t="s">
        <v>836</v>
      </c>
      <c r="E181" s="546" t="s">
        <v>151</v>
      </c>
      <c r="F181" s="548">
        <v>0</v>
      </c>
      <c r="G181" s="548">
        <v>0</v>
      </c>
      <c r="H181" s="548">
        <v>0</v>
      </c>
      <c r="I181" s="548"/>
      <c r="J181" s="548">
        <f t="shared" si="20"/>
        <v>0</v>
      </c>
      <c r="K181" s="522"/>
    </row>
    <row r="182" spans="1:11" x14ac:dyDescent="0.2">
      <c r="A182" s="546" t="s">
        <v>909</v>
      </c>
      <c r="B182" s="546" t="s">
        <v>1311</v>
      </c>
      <c r="C182" s="546" t="s">
        <v>1116</v>
      </c>
      <c r="D182" s="547" t="s">
        <v>1312</v>
      </c>
      <c r="E182" s="546" t="s">
        <v>1125</v>
      </c>
      <c r="F182" s="548">
        <v>0</v>
      </c>
      <c r="G182" s="548">
        <v>0</v>
      </c>
      <c r="H182" s="548">
        <v>0</v>
      </c>
      <c r="I182" s="548"/>
      <c r="J182" s="548">
        <f t="shared" si="20"/>
        <v>0</v>
      </c>
      <c r="K182" s="522"/>
    </row>
    <row r="183" spans="1:11" x14ac:dyDescent="0.2">
      <c r="A183" s="554" t="s">
        <v>909</v>
      </c>
      <c r="B183" s="554" t="s">
        <v>1313</v>
      </c>
      <c r="C183" s="554"/>
      <c r="D183" s="555"/>
      <c r="E183" s="554"/>
      <c r="F183" s="556">
        <f>SUM(F181:F182)</f>
        <v>0</v>
      </c>
      <c r="G183" s="556">
        <f t="shared" ref="G183:J183" si="24">SUM(G181:G182)</f>
        <v>0</v>
      </c>
      <c r="H183" s="556">
        <f t="shared" si="24"/>
        <v>0</v>
      </c>
      <c r="I183" s="556">
        <f t="shared" si="24"/>
        <v>0</v>
      </c>
      <c r="J183" s="556">
        <f t="shared" si="24"/>
        <v>0</v>
      </c>
      <c r="K183" s="525"/>
    </row>
    <row r="184" spans="1:11" x14ac:dyDescent="0.2">
      <c r="A184" s="562"/>
      <c r="B184" s="562"/>
      <c r="C184" s="562"/>
      <c r="D184" s="562"/>
      <c r="E184" s="562"/>
      <c r="F184" s="562"/>
      <c r="G184" s="562"/>
      <c r="H184" s="562"/>
      <c r="I184" s="562"/>
      <c r="J184" s="562"/>
      <c r="K184" s="527"/>
    </row>
    <row r="185" spans="1:11" x14ac:dyDescent="0.2">
      <c r="A185" s="549" t="s">
        <v>923</v>
      </c>
      <c r="B185" s="549" t="s">
        <v>1835</v>
      </c>
      <c r="C185" s="549"/>
      <c r="D185" s="550"/>
      <c r="E185" s="549"/>
      <c r="F185" s="551">
        <f>+F183+F179+F160</f>
        <v>0</v>
      </c>
      <c r="G185" s="551">
        <f t="shared" ref="G185:J185" si="25">+G183+G179+G160</f>
        <v>18317</v>
      </c>
      <c r="H185" s="551">
        <f t="shared" si="25"/>
        <v>18317</v>
      </c>
      <c r="I185" s="551">
        <f t="shared" si="25"/>
        <v>0</v>
      </c>
      <c r="J185" s="551">
        <f t="shared" si="25"/>
        <v>18317</v>
      </c>
      <c r="K185" s="523"/>
    </row>
  </sheetData>
  <pageMargins left="0.23622047244094491" right="0" top="0.35433070866141736" bottom="0.89" header="0" footer="0"/>
  <pageSetup paperSize="9" scale="51" fitToHeight="2" orientation="portrait" r:id="rId1"/>
  <headerFooter alignWithMargins="0">
    <oddFooter>&amp;A</oddFooter>
  </headerFooter>
  <rowBreaks count="1" manualBreakCount="1">
    <brk id="10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20" sqref="E20"/>
    </sheetView>
  </sheetViews>
  <sheetFormatPr defaultRowHeight="15" x14ac:dyDescent="0.25"/>
  <cols>
    <col min="1" max="1" width="39.28515625" style="649" bestFit="1" customWidth="1"/>
    <col min="2" max="2" width="23.28515625" style="649" customWidth="1"/>
    <col min="3" max="3" width="11.85546875" style="649" customWidth="1"/>
    <col min="4" max="4" width="13.5703125" style="649" customWidth="1"/>
    <col min="5" max="16384" width="9.140625" style="649"/>
  </cols>
  <sheetData>
    <row r="1" spans="1:4" x14ac:dyDescent="0.25">
      <c r="C1" s="649" t="s">
        <v>642</v>
      </c>
    </row>
    <row r="2" spans="1:4" x14ac:dyDescent="0.25">
      <c r="A2" s="650" t="s">
        <v>495</v>
      </c>
    </row>
    <row r="4" spans="1:4" ht="25.5" customHeight="1" x14ac:dyDescent="0.25">
      <c r="A4" s="651" t="s">
        <v>496</v>
      </c>
      <c r="B4" s="661"/>
      <c r="C4" s="661"/>
      <c r="D4" s="661"/>
    </row>
    <row r="6" spans="1:4" ht="45" x14ac:dyDescent="0.25">
      <c r="A6" s="652" t="s">
        <v>497</v>
      </c>
      <c r="B6" s="653" t="s">
        <v>612</v>
      </c>
      <c r="C6" s="653" t="s">
        <v>498</v>
      </c>
      <c r="D6" s="653" t="s">
        <v>499</v>
      </c>
    </row>
    <row r="7" spans="1:4" x14ac:dyDescent="0.25">
      <c r="A7" s="654"/>
      <c r="B7" s="654"/>
      <c r="C7" s="655">
        <v>0</v>
      </c>
      <c r="D7" s="655">
        <v>0</v>
      </c>
    </row>
    <row r="8" spans="1:4" x14ac:dyDescent="0.25">
      <c r="A8" s="654"/>
      <c r="B8" s="654"/>
      <c r="C8" s="655">
        <v>0</v>
      </c>
      <c r="D8" s="655">
        <v>0</v>
      </c>
    </row>
    <row r="9" spans="1:4" x14ac:dyDescent="0.25">
      <c r="A9" s="654"/>
      <c r="B9" s="654"/>
      <c r="C9" s="655">
        <v>0</v>
      </c>
      <c r="D9" s="655">
        <v>0</v>
      </c>
    </row>
    <row r="10" spans="1:4" x14ac:dyDescent="0.25">
      <c r="A10" s="654"/>
      <c r="B10" s="654"/>
      <c r="C10" s="655">
        <v>0</v>
      </c>
      <c r="D10" s="655">
        <v>0</v>
      </c>
    </row>
    <row r="11" spans="1:4" x14ac:dyDescent="0.25">
      <c r="A11" s="654"/>
      <c r="B11" s="654"/>
      <c r="C11" s="655">
        <v>0</v>
      </c>
      <c r="D11" s="655">
        <v>0</v>
      </c>
    </row>
    <row r="12" spans="1:4" x14ac:dyDescent="0.25">
      <c r="A12" s="654"/>
      <c r="B12" s="654"/>
      <c r="C12" s="655">
        <v>0</v>
      </c>
      <c r="D12" s="655">
        <v>0</v>
      </c>
    </row>
    <row r="13" spans="1:4" x14ac:dyDescent="0.25">
      <c r="A13" s="654"/>
      <c r="B13" s="654"/>
      <c r="C13" s="655">
        <v>0</v>
      </c>
      <c r="D13" s="655">
        <v>0</v>
      </c>
    </row>
    <row r="14" spans="1:4" x14ac:dyDescent="0.25">
      <c r="A14" s="654"/>
      <c r="B14" s="654"/>
      <c r="C14" s="655">
        <v>0</v>
      </c>
      <c r="D14" s="655">
        <v>0</v>
      </c>
    </row>
    <row r="15" spans="1:4" x14ac:dyDescent="0.25">
      <c r="A15" s="654"/>
      <c r="B15" s="654"/>
      <c r="C15" s="655">
        <v>0</v>
      </c>
      <c r="D15" s="655">
        <v>0</v>
      </c>
    </row>
    <row r="16" spans="1:4" x14ac:dyDescent="0.25">
      <c r="A16" s="654"/>
      <c r="B16" s="654"/>
      <c r="C16" s="655">
        <v>0</v>
      </c>
      <c r="D16" s="655">
        <v>0</v>
      </c>
    </row>
    <row r="17" spans="1:4" x14ac:dyDescent="0.25">
      <c r="A17" s="654"/>
      <c r="B17" s="654"/>
      <c r="C17" s="655">
        <v>0</v>
      </c>
      <c r="D17" s="655">
        <v>0</v>
      </c>
    </row>
    <row r="18" spans="1:4" x14ac:dyDescent="0.25">
      <c r="A18" s="654"/>
      <c r="B18" s="654"/>
      <c r="C18" s="655">
        <v>0</v>
      </c>
      <c r="D18" s="655">
        <v>0</v>
      </c>
    </row>
    <row r="19" spans="1:4" x14ac:dyDescent="0.25">
      <c r="A19" s="654"/>
      <c r="B19" s="654"/>
      <c r="C19" s="655">
        <v>0</v>
      </c>
      <c r="D19" s="655">
        <v>0</v>
      </c>
    </row>
    <row r="20" spans="1:4" x14ac:dyDescent="0.25">
      <c r="A20" s="654"/>
      <c r="B20" s="654"/>
      <c r="C20" s="655">
        <v>0</v>
      </c>
      <c r="D20" s="655">
        <v>0</v>
      </c>
    </row>
    <row r="21" spans="1:4" x14ac:dyDescent="0.25">
      <c r="A21" s="654"/>
      <c r="B21" s="654"/>
      <c r="C21" s="655">
        <v>0</v>
      </c>
      <c r="D21" s="655">
        <v>0</v>
      </c>
    </row>
    <row r="22" spans="1:4" x14ac:dyDescent="0.25">
      <c r="A22" s="654"/>
      <c r="B22" s="654"/>
      <c r="C22" s="655">
        <v>0</v>
      </c>
      <c r="D22" s="655">
        <v>0</v>
      </c>
    </row>
    <row r="23" spans="1:4" x14ac:dyDescent="0.25">
      <c r="A23" s="654"/>
      <c r="B23" s="654"/>
      <c r="C23" s="655">
        <v>0</v>
      </c>
      <c r="D23" s="655">
        <v>0</v>
      </c>
    </row>
    <row r="24" spans="1:4" x14ac:dyDescent="0.25">
      <c r="A24" s="654"/>
      <c r="B24" s="654"/>
      <c r="C24" s="655">
        <v>0</v>
      </c>
      <c r="D24" s="655">
        <v>0</v>
      </c>
    </row>
    <row r="25" spans="1:4" x14ac:dyDescent="0.25">
      <c r="A25" s="654"/>
      <c r="B25" s="654"/>
      <c r="C25" s="655">
        <v>0</v>
      </c>
      <c r="D25" s="655">
        <v>0</v>
      </c>
    </row>
    <row r="26" spans="1:4" x14ac:dyDescent="0.25">
      <c r="A26" s="654" t="s">
        <v>500</v>
      </c>
      <c r="B26" s="654"/>
      <c r="C26" s="655">
        <f>SUM(C7:C25)</f>
        <v>0</v>
      </c>
      <c r="D26" s="655">
        <f>SUM(D7:D25)</f>
        <v>0</v>
      </c>
    </row>
    <row r="28" spans="1:4" x14ac:dyDescent="0.25">
      <c r="A28" s="656" t="s">
        <v>501</v>
      </c>
      <c r="B28" s="657"/>
      <c r="C28" s="658"/>
      <c r="D28" s="659"/>
    </row>
    <row r="29" spans="1:4" ht="136.5" customHeight="1" x14ac:dyDescent="0.25">
      <c r="A29" s="662"/>
      <c r="B29" s="663"/>
      <c r="C29" s="663"/>
      <c r="D29" s="664"/>
    </row>
    <row r="30" spans="1:4" ht="14.25" customHeight="1" x14ac:dyDescent="0.25"/>
  </sheetData>
  <mergeCells count="2">
    <mergeCell ref="B4:D4"/>
    <mergeCell ref="A29:D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8"/>
  <sheetViews>
    <sheetView workbookViewId="0">
      <selection activeCell="C2" sqref="C2:G2"/>
    </sheetView>
  </sheetViews>
  <sheetFormatPr defaultRowHeight="12.75" x14ac:dyDescent="0.2"/>
  <cols>
    <col min="1" max="1" width="7" style="140" customWidth="1"/>
    <col min="2" max="2" width="49.42578125" style="171" customWidth="1"/>
    <col min="3" max="3" width="10.5703125" style="171" customWidth="1"/>
    <col min="4" max="4" width="13.7109375" style="171" customWidth="1"/>
    <col min="5" max="5" width="10.5703125" style="164" customWidth="1"/>
    <col min="6" max="6" width="10.7109375" style="144" customWidth="1"/>
    <col min="7" max="7" width="27.140625" style="144" customWidth="1"/>
    <col min="8" max="8" width="9.85546875" style="144" customWidth="1"/>
    <col min="9" max="9" width="9.140625" style="144"/>
    <col min="10" max="10" width="11.7109375" style="39" customWidth="1"/>
    <col min="11" max="11" width="9.140625" style="39"/>
    <col min="12" max="12" width="12.140625" style="39" customWidth="1"/>
    <col min="13" max="13" width="9.140625" style="157"/>
    <col min="14" max="16384" width="9.140625" style="144"/>
  </cols>
  <sheetData>
    <row r="1" spans="1:12" ht="15.75" x14ac:dyDescent="0.25">
      <c r="B1" s="141" t="s">
        <v>233</v>
      </c>
      <c r="C1" s="142"/>
      <c r="D1" s="142"/>
      <c r="E1" s="143"/>
      <c r="F1" s="142"/>
      <c r="G1" s="142"/>
    </row>
    <row r="2" spans="1:12" ht="74.25" customHeight="1" x14ac:dyDescent="0.2">
      <c r="B2" s="145" t="s">
        <v>321</v>
      </c>
      <c r="C2" s="266" t="s">
        <v>401</v>
      </c>
      <c r="D2" s="266" t="s">
        <v>402</v>
      </c>
      <c r="E2" s="267" t="s">
        <v>56</v>
      </c>
      <c r="F2" s="268" t="s">
        <v>314</v>
      </c>
      <c r="G2" s="266" t="s">
        <v>55</v>
      </c>
      <c r="J2" s="241"/>
      <c r="L2" s="241"/>
    </row>
    <row r="3" spans="1:12" x14ac:dyDescent="0.2">
      <c r="A3" s="146" t="s">
        <v>186</v>
      </c>
      <c r="B3" s="147" t="s">
        <v>179</v>
      </c>
      <c r="C3" s="148" t="e">
        <f>#REF!+#REF!+#REF!+#REF!+#REF!+#REF!</f>
        <v>#REF!</v>
      </c>
      <c r="D3" s="148" t="e">
        <f>#REF!+#REF!+#REF!+#REF!+#REF!+#REF!</f>
        <v>#REF!</v>
      </c>
      <c r="E3" s="148" t="e">
        <f>#REF!+#REF!+#REF!+#REF!+#REF!+#REF!</f>
        <v>#REF!</v>
      </c>
      <c r="F3" s="148" t="e">
        <f>#REF!+#REF!+#REF!+#REF!+#REF!+#REF!</f>
        <v>#REF!</v>
      </c>
      <c r="G3" s="148"/>
      <c r="J3" s="219"/>
      <c r="K3" s="219"/>
      <c r="L3" s="219"/>
    </row>
    <row r="4" spans="1:12" x14ac:dyDescent="0.2">
      <c r="A4" s="149" t="s">
        <v>176</v>
      </c>
      <c r="B4" s="145" t="s">
        <v>177</v>
      </c>
      <c r="C4" s="148" t="e">
        <f>#REF!+#REF!+#REF!+#REF!+#REF!+#REF!</f>
        <v>#REF!</v>
      </c>
      <c r="D4" s="148" t="e">
        <f>#REF!+#REF!+#REF!+#REF!+#REF!+#REF!</f>
        <v>#REF!</v>
      </c>
      <c r="E4" s="148" t="e">
        <f>#REF!+#REF!+#REF!+#REF!+#REF!+#REF!</f>
        <v>#REF!</v>
      </c>
      <c r="F4" s="148" t="e">
        <f>#REF!+#REF!+#REF!+#REF!+#REF!+#REF!</f>
        <v>#REF!</v>
      </c>
      <c r="G4" s="150"/>
      <c r="J4" s="221"/>
      <c r="K4" s="218"/>
      <c r="L4" s="218"/>
    </row>
    <row r="5" spans="1:12" x14ac:dyDescent="0.2">
      <c r="A5" s="149" t="s">
        <v>322</v>
      </c>
      <c r="B5" s="145" t="s">
        <v>323</v>
      </c>
      <c r="C5" s="148" t="e">
        <f>#REF!+#REF!+#REF!+#REF!+#REF!+#REF!</f>
        <v>#REF!</v>
      </c>
      <c r="D5" s="148" t="e">
        <f>#REF!+#REF!+#REF!+#REF!+#REF!+#REF!</f>
        <v>#REF!</v>
      </c>
      <c r="E5" s="148" t="e">
        <f>#REF!+#REF!+#REF!+#REF!+#REF!+#REF!</f>
        <v>#REF!</v>
      </c>
      <c r="F5" s="148" t="e">
        <f>#REF!+#REF!+#REF!+#REF!+#REF!+#REF!</f>
        <v>#REF!</v>
      </c>
      <c r="G5" s="150"/>
      <c r="J5" s="221"/>
      <c r="K5" s="218"/>
      <c r="L5" s="218"/>
    </row>
    <row r="6" spans="1:12" x14ac:dyDescent="0.2">
      <c r="A6" s="146" t="s">
        <v>183</v>
      </c>
      <c r="B6" s="147" t="s">
        <v>182</v>
      </c>
      <c r="C6" s="148" t="e">
        <f>#REF!+#REF!+#REF!+#REF!+#REF!+#REF!</f>
        <v>#REF!</v>
      </c>
      <c r="D6" s="148" t="e">
        <f>#REF!+#REF!+#REF!+#REF!+#REF!+#REF!</f>
        <v>#REF!</v>
      </c>
      <c r="E6" s="148" t="e">
        <f>#REF!+#REF!+#REF!+#REF!+#REF!+#REF!</f>
        <v>#REF!</v>
      </c>
      <c r="F6" s="148" t="e">
        <f>#REF!+#REF!+#REF!+#REF!+#REF!+#REF!</f>
        <v>#REF!</v>
      </c>
      <c r="G6" s="150"/>
      <c r="J6" s="219"/>
      <c r="K6" s="219"/>
      <c r="L6" s="219"/>
    </row>
    <row r="7" spans="1:12" x14ac:dyDescent="0.2">
      <c r="A7" s="149" t="s">
        <v>301</v>
      </c>
      <c r="B7" s="151" t="s">
        <v>325</v>
      </c>
      <c r="C7" s="148" t="e">
        <f>#REF!+#REF!+#REF!+#REF!+#REF!+#REF!</f>
        <v>#REF!</v>
      </c>
      <c r="D7" s="148" t="e">
        <f>#REF!+#REF!+#REF!+#REF!+#REF!+#REF!</f>
        <v>#REF!</v>
      </c>
      <c r="E7" s="148" t="e">
        <f>#REF!+#REF!+#REF!+#REF!+#REF!+#REF!</f>
        <v>#REF!</v>
      </c>
      <c r="F7" s="148" t="e">
        <f>#REF!+#REF!+#REF!+#REF!+#REF!+#REF!</f>
        <v>#REF!</v>
      </c>
      <c r="G7" s="150"/>
      <c r="H7" s="164"/>
      <c r="J7" s="221"/>
      <c r="K7" s="221"/>
      <c r="L7" s="218"/>
    </row>
    <row r="8" spans="1:12" x14ac:dyDescent="0.2">
      <c r="A8" s="152" t="s">
        <v>326</v>
      </c>
      <c r="B8" s="153" t="s">
        <v>327</v>
      </c>
      <c r="C8" s="256" t="e">
        <f>#REF!+#REF!+#REF!+#REF!+#REF!+#REF!</f>
        <v>#REF!</v>
      </c>
      <c r="D8" s="259" t="e">
        <f>#REF!+#REF!+#REF!+#REF!+#REF!+#REF!</f>
        <v>#REF!</v>
      </c>
      <c r="E8" s="259" t="e">
        <f>#REF!+#REF!+#REF!+#REF!+#REF!+#REF!</f>
        <v>#REF!</v>
      </c>
      <c r="F8" s="256" t="e">
        <f>#REF!+#REF!+#REF!+#REF!+#REF!+#REF!</f>
        <v>#REF!</v>
      </c>
      <c r="G8" s="199"/>
      <c r="H8" s="154"/>
      <c r="J8" s="95"/>
      <c r="K8" s="95"/>
      <c r="L8" s="50"/>
    </row>
    <row r="9" spans="1:12" x14ac:dyDescent="0.2">
      <c r="A9" s="152" t="s">
        <v>328</v>
      </c>
      <c r="B9" s="153" t="s">
        <v>329</v>
      </c>
      <c r="C9" s="256" t="e">
        <f>#REF!+#REF!+#REF!+#REF!+#REF!+#REF!</f>
        <v>#REF!</v>
      </c>
      <c r="D9" s="256" t="e">
        <f>#REF!+#REF!+#REF!+#REF!+#REF!+#REF!</f>
        <v>#REF!</v>
      </c>
      <c r="E9" s="256" t="e">
        <f>#REF!+#REF!+#REF!+#REF!+#REF!+#REF!</f>
        <v>#REF!</v>
      </c>
      <c r="F9" s="256" t="e">
        <f>#REF!+#REF!+#REF!+#REF!+#REF!+#REF!</f>
        <v>#REF!</v>
      </c>
      <c r="G9" s="199"/>
      <c r="J9" s="95"/>
      <c r="K9" s="95"/>
      <c r="L9" s="50"/>
    </row>
    <row r="10" spans="1:12" x14ac:dyDescent="0.2">
      <c r="A10" s="152" t="s">
        <v>330</v>
      </c>
      <c r="B10" s="153" t="s">
        <v>296</v>
      </c>
      <c r="C10" s="256" t="e">
        <f>#REF!+#REF!+#REF!+#REF!+#REF!+#REF!</f>
        <v>#REF!</v>
      </c>
      <c r="D10" s="256" t="e">
        <f>#REF!+#REF!+#REF!+#REF!+#REF!+#REF!</f>
        <v>#REF!</v>
      </c>
      <c r="E10" s="256" t="e">
        <f>#REF!+#REF!+#REF!+#REF!+#REF!+#REF!</f>
        <v>#REF!</v>
      </c>
      <c r="F10" s="256" t="e">
        <f>#REF!+#REF!+#REF!+#REF!+#REF!+#REF!</f>
        <v>#REF!</v>
      </c>
      <c r="G10" s="199"/>
      <c r="H10" s="116"/>
      <c r="J10" s="95"/>
      <c r="K10" s="50"/>
      <c r="L10" s="50"/>
    </row>
    <row r="11" spans="1:12" x14ac:dyDescent="0.2">
      <c r="A11" s="152" t="s">
        <v>332</v>
      </c>
      <c r="B11" s="153" t="s">
        <v>333</v>
      </c>
      <c r="C11" s="256" t="e">
        <f>#REF!+#REF!+#REF!+#REF!+#REF!+#REF!</f>
        <v>#REF!</v>
      </c>
      <c r="D11" s="256" t="e">
        <f>#REF!+#REF!+#REF!+#REF!+#REF!+#REF!</f>
        <v>#REF!</v>
      </c>
      <c r="E11" s="256" t="e">
        <f>#REF!+#REF!+#REF!+#REF!+#REF!+#REF!</f>
        <v>#REF!</v>
      </c>
      <c r="F11" s="256" t="e">
        <f>#REF!+#REF!+#REF!+#REF!+#REF!+#REF!</f>
        <v>#REF!</v>
      </c>
      <c r="G11" s="199"/>
      <c r="H11" s="155"/>
      <c r="J11" s="95"/>
      <c r="K11" s="50"/>
      <c r="L11" s="50"/>
    </row>
    <row r="12" spans="1:12" x14ac:dyDescent="0.2">
      <c r="A12" s="149" t="s">
        <v>334</v>
      </c>
      <c r="B12" s="145" t="s">
        <v>335</v>
      </c>
      <c r="C12" s="148" t="e">
        <f>#REF!+#REF!+#REF!+#REF!+#REF!+#REF!</f>
        <v>#REF!</v>
      </c>
      <c r="D12" s="148" t="e">
        <f>#REF!+#REF!+#REF!+#REF!+#REF!+#REF!</f>
        <v>#REF!</v>
      </c>
      <c r="E12" s="148" t="e">
        <f>#REF!+#REF!+#REF!+#REF!+#REF!+#REF!</f>
        <v>#REF!</v>
      </c>
      <c r="F12" s="148" t="e">
        <f>#REF!+#REF!+#REF!+#REF!+#REF!+#REF!</f>
        <v>#REF!</v>
      </c>
      <c r="G12" s="150"/>
      <c r="H12" s="184"/>
      <c r="J12" s="221"/>
      <c r="K12" s="221"/>
      <c r="L12" s="218"/>
    </row>
    <row r="13" spans="1:12" x14ac:dyDescent="0.2">
      <c r="A13" s="156" t="s">
        <v>336</v>
      </c>
      <c r="B13" s="145" t="s">
        <v>200</v>
      </c>
      <c r="C13" s="148" t="e">
        <f>#REF!+#REF!+#REF!+#REF!+#REF!+#REF!</f>
        <v>#REF!</v>
      </c>
      <c r="D13" s="148" t="e">
        <f>#REF!+#REF!+#REF!+#REF!+#REF!+#REF!</f>
        <v>#REF!</v>
      </c>
      <c r="E13" s="148" t="e">
        <f>#REF!+#REF!+#REF!+#REF!+#REF!+#REF!</f>
        <v>#REF!</v>
      </c>
      <c r="F13" s="148" t="e">
        <f>#REF!+#REF!+#REF!+#REF!+#REF!+#REF!</f>
        <v>#REF!</v>
      </c>
      <c r="G13" s="150"/>
      <c r="H13" s="154"/>
      <c r="J13" s="221"/>
      <c r="K13" s="221"/>
      <c r="L13" s="218"/>
    </row>
    <row r="14" spans="1:12" x14ac:dyDescent="0.2">
      <c r="A14" s="156" t="s">
        <v>337</v>
      </c>
      <c r="B14" s="145" t="s">
        <v>338</v>
      </c>
      <c r="C14" s="148" t="e">
        <f>#REF!+#REF!+#REF!+#REF!+#REF!+#REF!</f>
        <v>#REF!</v>
      </c>
      <c r="D14" s="148" t="e">
        <f>#REF!+#REF!+#REF!+#REF!+#REF!+#REF!</f>
        <v>#REF!</v>
      </c>
      <c r="E14" s="148" t="e">
        <f>#REF!+#REF!+#REF!+#REF!+#REF!+#REF!</f>
        <v>#REF!</v>
      </c>
      <c r="F14" s="148" t="e">
        <f>#REF!+#REF!+#REF!+#REF!+#REF!+#REF!</f>
        <v>#REF!</v>
      </c>
      <c r="G14" s="150"/>
      <c r="J14" s="221"/>
      <c r="K14" s="221"/>
      <c r="L14" s="218"/>
    </row>
    <row r="15" spans="1:12" x14ac:dyDescent="0.2">
      <c r="A15" s="156" t="s">
        <v>339</v>
      </c>
      <c r="B15" s="145" t="s">
        <v>340</v>
      </c>
      <c r="C15" s="148" t="e">
        <f>#REF!+#REF!+#REF!+#REF!+#REF!+#REF!</f>
        <v>#REF!</v>
      </c>
      <c r="D15" s="148" t="e">
        <f>#REF!+#REF!+#REF!+#REF!+#REF!+#REF!</f>
        <v>#REF!</v>
      </c>
      <c r="E15" s="148" t="e">
        <f>#REF!+#REF!+#REF!+#REF!+#REF!+#REF!</f>
        <v>#REF!</v>
      </c>
      <c r="F15" s="148" t="e">
        <f>#REF!+#REF!+#REF!+#REF!+#REF!+#REF!</f>
        <v>#REF!</v>
      </c>
      <c r="G15" s="150"/>
      <c r="H15" s="154"/>
      <c r="J15" s="221"/>
      <c r="K15" s="221"/>
      <c r="L15" s="218"/>
    </row>
    <row r="16" spans="1:12" x14ac:dyDescent="0.2">
      <c r="A16" s="156" t="s">
        <v>341</v>
      </c>
      <c r="B16" s="145" t="s">
        <v>342</v>
      </c>
      <c r="C16" s="148" t="e">
        <f>#REF!+#REF!+#REF!+#REF!+#REF!+#REF!</f>
        <v>#REF!</v>
      </c>
      <c r="D16" s="148" t="e">
        <f>#REF!+#REF!+#REF!+#REF!+#REF!+#REF!</f>
        <v>#REF!</v>
      </c>
      <c r="E16" s="148" t="e">
        <f>#REF!+#REF!+#REF!+#REF!+#REF!+#REF!</f>
        <v>#REF!</v>
      </c>
      <c r="F16" s="148" t="e">
        <f>#REF!+#REF!+#REF!+#REF!+#REF!+#REF!</f>
        <v>#REF!</v>
      </c>
      <c r="G16" s="150"/>
      <c r="H16" s="154"/>
      <c r="J16" s="221"/>
      <c r="K16" s="221"/>
      <c r="L16" s="218"/>
    </row>
    <row r="17" spans="1:12" x14ac:dyDescent="0.2">
      <c r="A17" s="149" t="s">
        <v>302</v>
      </c>
      <c r="B17" s="145" t="s">
        <v>344</v>
      </c>
      <c r="C17" s="148" t="e">
        <f>#REF!+#REF!+#REF!+#REF!+#REF!+#REF!</f>
        <v>#REF!</v>
      </c>
      <c r="D17" s="148" t="e">
        <f>#REF!+#REF!+#REF!+#REF!+#REF!+#REF!</f>
        <v>#REF!</v>
      </c>
      <c r="E17" s="148" t="e">
        <f>#REF!+#REF!+#REF!+#REF!+#REF!+#REF!</f>
        <v>#REF!</v>
      </c>
      <c r="F17" s="148" t="e">
        <f>#REF!+#REF!+#REF!+#REF!+#REF!+#REF!</f>
        <v>#REF!</v>
      </c>
      <c r="G17" s="150"/>
      <c r="J17" s="221"/>
      <c r="K17" s="221"/>
      <c r="L17" s="218"/>
    </row>
    <row r="18" spans="1:12" x14ac:dyDescent="0.2">
      <c r="A18" s="152" t="s">
        <v>345</v>
      </c>
      <c r="B18" s="153" t="s">
        <v>346</v>
      </c>
      <c r="C18" s="256" t="e">
        <f>#REF!+#REF!+#REF!+#REF!+#REF!+#REF!</f>
        <v>#REF!</v>
      </c>
      <c r="D18" s="259" t="e">
        <f>#REF!+#REF!+#REF!+#REF!+#REF!+#REF!</f>
        <v>#REF!</v>
      </c>
      <c r="E18" s="259" t="e">
        <f>#REF!+#REF!+#REF!+#REF!+#REF!+#REF!</f>
        <v>#REF!</v>
      </c>
      <c r="F18" s="256" t="e">
        <f>#REF!+#REF!+#REF!+#REF!+#REF!+#REF!</f>
        <v>#REF!</v>
      </c>
      <c r="G18" s="199"/>
      <c r="H18" s="154"/>
      <c r="J18" s="95"/>
      <c r="K18" s="95"/>
      <c r="L18" s="50"/>
    </row>
    <row r="19" spans="1:12" x14ac:dyDescent="0.2">
      <c r="A19" s="152" t="s">
        <v>347</v>
      </c>
      <c r="B19" s="153" t="s">
        <v>348</v>
      </c>
      <c r="C19" s="256" t="e">
        <f>#REF!+#REF!+#REF!+#REF!+#REF!+#REF!</f>
        <v>#REF!</v>
      </c>
      <c r="D19" s="256" t="e">
        <f>#REF!+#REF!+#REF!+#REF!+#REF!+#REF!</f>
        <v>#REF!</v>
      </c>
      <c r="E19" s="256" t="e">
        <f>#REF!+#REF!+#REF!+#REF!+#REF!+#REF!</f>
        <v>#REF!</v>
      </c>
      <c r="F19" s="256" t="e">
        <f>#REF!+#REF!+#REF!+#REF!+#REF!+#REF!</f>
        <v>#REF!</v>
      </c>
      <c r="G19" s="199"/>
      <c r="H19" s="155"/>
      <c r="J19" s="95"/>
      <c r="K19" s="95"/>
      <c r="L19" s="50"/>
    </row>
    <row r="20" spans="1:12" x14ac:dyDescent="0.2">
      <c r="A20" s="149" t="s">
        <v>303</v>
      </c>
      <c r="B20" s="145" t="s">
        <v>350</v>
      </c>
      <c r="C20" s="148" t="e">
        <f>#REF!+#REF!+#REF!+#REF!+#REF!+#REF!</f>
        <v>#REF!</v>
      </c>
      <c r="D20" s="148" t="e">
        <f>#REF!+#REF!+#REF!+#REF!+#REF!+#REF!</f>
        <v>#REF!</v>
      </c>
      <c r="E20" s="148" t="e">
        <f>#REF!+#REF!+#REF!+#REF!+#REF!+#REF!</f>
        <v>#REF!</v>
      </c>
      <c r="F20" s="148" t="e">
        <f>#REF!+#REF!+#REF!+#REF!+#REF!+#REF!</f>
        <v>#REF!</v>
      </c>
      <c r="G20" s="150"/>
      <c r="J20" s="221"/>
      <c r="K20" s="221"/>
      <c r="L20" s="218"/>
    </row>
    <row r="21" spans="1:12" x14ac:dyDescent="0.2">
      <c r="A21" s="152" t="s">
        <v>351</v>
      </c>
      <c r="B21" s="153" t="s">
        <v>352</v>
      </c>
      <c r="C21" s="256" t="e">
        <f>#REF!+#REF!+#REF!+#REF!+#REF!+#REF!</f>
        <v>#REF!</v>
      </c>
      <c r="D21" s="259" t="e">
        <f>#REF!+#REF!+#REF!+#REF!+#REF!+#REF!</f>
        <v>#REF!</v>
      </c>
      <c r="E21" s="259" t="e">
        <f>#REF!+#REF!+#REF!+#REF!+#REF!+#REF!</f>
        <v>#REF!</v>
      </c>
      <c r="F21" s="256" t="e">
        <f>#REF!+#REF!+#REF!+#REF!+#REF!+#REF!</f>
        <v>#REF!</v>
      </c>
      <c r="G21" s="199"/>
      <c r="H21" s="154"/>
      <c r="J21" s="95"/>
      <c r="K21" s="95"/>
      <c r="L21" s="50"/>
    </row>
    <row r="22" spans="1:12" x14ac:dyDescent="0.2">
      <c r="A22" s="152" t="s">
        <v>353</v>
      </c>
      <c r="B22" s="153" t="s">
        <v>354</v>
      </c>
      <c r="C22" s="256" t="e">
        <f>#REF!+#REF!+#REF!+#REF!+#REF!+#REF!</f>
        <v>#REF!</v>
      </c>
      <c r="D22" s="256" t="e">
        <f>#REF!+#REF!+#REF!+#REF!+#REF!+#REF!</f>
        <v>#REF!</v>
      </c>
      <c r="E22" s="256" t="e">
        <f>#REF!+#REF!+#REF!+#REF!+#REF!+#REF!</f>
        <v>#REF!</v>
      </c>
      <c r="F22" s="256" t="e">
        <f>#REF!+#REF!+#REF!+#REF!+#REF!+#REF!</f>
        <v>#REF!</v>
      </c>
      <c r="G22" s="199"/>
      <c r="H22" s="155"/>
      <c r="J22" s="95"/>
      <c r="K22" s="95"/>
      <c r="L22" s="50"/>
    </row>
    <row r="23" spans="1:12" x14ac:dyDescent="0.2">
      <c r="A23" s="146" t="s">
        <v>185</v>
      </c>
      <c r="B23" s="147" t="s">
        <v>184</v>
      </c>
      <c r="C23" s="148" t="e">
        <f>#REF!+#REF!+#REF!+#REF!+#REF!+#REF!</f>
        <v>#REF!</v>
      </c>
      <c r="D23" s="148" t="e">
        <f>#REF!+#REF!+#REF!+#REF!+#REF!+#REF!</f>
        <v>#REF!</v>
      </c>
      <c r="E23" s="148" t="e">
        <f>#REF!+#REF!+#REF!+#REF!+#REF!+#REF!</f>
        <v>#REF!</v>
      </c>
      <c r="F23" s="148" t="e">
        <f>#REF!+#REF!+#REF!+#REF!+#REF!+#REF!</f>
        <v>#REF!</v>
      </c>
      <c r="G23" s="150"/>
      <c r="H23" s="157"/>
      <c r="I23" s="157"/>
      <c r="J23" s="49"/>
      <c r="K23" s="49"/>
      <c r="L23" s="201"/>
    </row>
    <row r="24" spans="1:12" x14ac:dyDescent="0.2">
      <c r="A24" s="149" t="s">
        <v>304</v>
      </c>
      <c r="B24" s="145" t="s">
        <v>356</v>
      </c>
      <c r="C24" s="148" t="e">
        <f>#REF!+#REF!+#REF!+#REF!+#REF!+#REF!</f>
        <v>#REF!</v>
      </c>
      <c r="D24" s="148" t="e">
        <f>#REF!+#REF!+#REF!+#REF!+#REF!+#REF!</f>
        <v>#REF!</v>
      </c>
      <c r="E24" s="148" t="e">
        <f>#REF!+#REF!+#REF!+#REF!+#REF!+#REF!</f>
        <v>#REF!</v>
      </c>
      <c r="F24" s="148" t="e">
        <f>#REF!+#REF!+#REF!+#REF!+#REF!+#REF!</f>
        <v>#REF!</v>
      </c>
      <c r="G24" s="150"/>
      <c r="J24" s="221"/>
      <c r="K24" s="221"/>
      <c r="L24" s="218"/>
    </row>
    <row r="25" spans="1:12" x14ac:dyDescent="0.2">
      <c r="A25" s="152" t="s">
        <v>357</v>
      </c>
      <c r="B25" s="153" t="s">
        <v>358</v>
      </c>
      <c r="C25" s="256" t="e">
        <f>#REF!+#REF!+#REF!+#REF!+#REF!+#REF!</f>
        <v>#REF!</v>
      </c>
      <c r="D25" s="256" t="e">
        <f>#REF!+#REF!+#REF!+#REF!+#REF!+#REF!</f>
        <v>#REF!</v>
      </c>
      <c r="E25" s="256" t="e">
        <f>#REF!+#REF!+#REF!+#REF!+#REF!+#REF!</f>
        <v>#REF!</v>
      </c>
      <c r="F25" s="256" t="e">
        <f>#REF!+#REF!+#REF!+#REF!+#REF!+#REF!</f>
        <v>#REF!</v>
      </c>
      <c r="G25" s="199"/>
      <c r="J25" s="95"/>
      <c r="K25" s="95"/>
      <c r="L25" s="50"/>
    </row>
    <row r="26" spans="1:12" x14ac:dyDescent="0.2">
      <c r="A26" s="152" t="s">
        <v>359</v>
      </c>
      <c r="B26" s="153" t="s">
        <v>360</v>
      </c>
      <c r="C26" s="256" t="e">
        <f>#REF!+#REF!+#REF!+#REF!+#REF!+#REF!</f>
        <v>#REF!</v>
      </c>
      <c r="D26" s="256" t="e">
        <f>#REF!+#REF!+#REF!+#REF!+#REF!+#REF!</f>
        <v>#REF!</v>
      </c>
      <c r="E26" s="256" t="e">
        <f>#REF!+#REF!+#REF!+#REF!+#REF!+#REF!</f>
        <v>#REF!</v>
      </c>
      <c r="F26" s="256" t="e">
        <f>#REF!+#REF!+#REF!+#REF!+#REF!+#REF!</f>
        <v>#REF!</v>
      </c>
      <c r="G26" s="199"/>
      <c r="J26" s="95"/>
      <c r="K26" s="95"/>
      <c r="L26" s="50"/>
    </row>
    <row r="27" spans="1:12" x14ac:dyDescent="0.2">
      <c r="A27" s="152" t="s">
        <v>361</v>
      </c>
      <c r="B27" s="153" t="s">
        <v>362</v>
      </c>
      <c r="C27" s="256" t="e">
        <f>#REF!+#REF!+#REF!+#REF!+#REF!+#REF!</f>
        <v>#REF!</v>
      </c>
      <c r="D27" s="256" t="e">
        <f>#REF!+#REF!+#REF!+#REF!+#REF!+#REF!</f>
        <v>#REF!</v>
      </c>
      <c r="E27" s="256" t="e">
        <f>#REF!+#REF!+#REF!+#REF!+#REF!+#REF!</f>
        <v>#REF!</v>
      </c>
      <c r="F27" s="256" t="e">
        <f>#REF!+#REF!+#REF!+#REF!+#REF!+#REF!</f>
        <v>#REF!</v>
      </c>
      <c r="G27" s="199"/>
      <c r="J27" s="95"/>
      <c r="K27" s="95"/>
      <c r="L27" s="50"/>
    </row>
    <row r="28" spans="1:12" x14ac:dyDescent="0.2">
      <c r="A28" s="152" t="s">
        <v>363</v>
      </c>
      <c r="B28" s="153" t="s">
        <v>364</v>
      </c>
      <c r="C28" s="256" t="e">
        <f>#REF!+#REF!+#REF!+#REF!+#REF!+#REF!</f>
        <v>#REF!</v>
      </c>
      <c r="D28" s="256" t="e">
        <f>#REF!+#REF!+#REF!+#REF!+#REF!+#REF!</f>
        <v>#REF!</v>
      </c>
      <c r="E28" s="256" t="e">
        <f>#REF!+#REF!+#REF!+#REF!+#REF!+#REF!</f>
        <v>#REF!</v>
      </c>
      <c r="F28" s="256" t="e">
        <f>#REF!+#REF!+#REF!+#REF!+#REF!+#REF!</f>
        <v>#REF!</v>
      </c>
      <c r="G28" s="199"/>
      <c r="J28" s="95"/>
      <c r="K28" s="95"/>
      <c r="L28" s="50"/>
    </row>
    <row r="29" spans="1:12" x14ac:dyDescent="0.2">
      <c r="A29" s="152" t="s">
        <v>365</v>
      </c>
      <c r="B29" s="153" t="s">
        <v>366</v>
      </c>
      <c r="C29" s="256" t="e">
        <f>#REF!+#REF!+#REF!+#REF!+#REF!+#REF!</f>
        <v>#REF!</v>
      </c>
      <c r="D29" s="256" t="e">
        <f>#REF!+#REF!+#REF!+#REF!+#REF!+#REF!</f>
        <v>#REF!</v>
      </c>
      <c r="E29" s="256" t="e">
        <f>#REF!+#REF!+#REF!+#REF!+#REF!+#REF!</f>
        <v>#REF!</v>
      </c>
      <c r="F29" s="256" t="e">
        <f>#REF!+#REF!+#REF!+#REF!+#REF!+#REF!</f>
        <v>#REF!</v>
      </c>
      <c r="G29" s="199"/>
      <c r="J29" s="95"/>
      <c r="K29" s="95"/>
      <c r="L29" s="50"/>
    </row>
    <row r="30" spans="1:12" x14ac:dyDescent="0.2">
      <c r="A30" s="152" t="s">
        <v>367</v>
      </c>
      <c r="B30" s="153" t="s">
        <v>368</v>
      </c>
      <c r="C30" s="256" t="e">
        <f>#REF!+#REF!+#REF!+#REF!+#REF!+#REF!</f>
        <v>#REF!</v>
      </c>
      <c r="D30" s="256" t="e">
        <f>#REF!+#REF!+#REF!+#REF!+#REF!+#REF!</f>
        <v>#REF!</v>
      </c>
      <c r="E30" s="256" t="e">
        <f>#REF!+#REF!+#REF!+#REF!+#REF!+#REF!</f>
        <v>#REF!</v>
      </c>
      <c r="F30" s="256" t="e">
        <f>#REF!+#REF!+#REF!+#REF!+#REF!+#REF!</f>
        <v>#REF!</v>
      </c>
      <c r="G30" s="199"/>
      <c r="J30" s="95"/>
      <c r="K30" s="95"/>
      <c r="L30" s="50"/>
    </row>
    <row r="31" spans="1:12" x14ac:dyDescent="0.2">
      <c r="A31" s="152" t="s">
        <v>369</v>
      </c>
      <c r="B31" s="153" t="s">
        <v>370</v>
      </c>
      <c r="C31" s="256" t="e">
        <f>#REF!+#REF!+#REF!+#REF!+#REF!+#REF!</f>
        <v>#REF!</v>
      </c>
      <c r="D31" s="256" t="e">
        <f>#REF!+#REF!+#REF!+#REF!+#REF!+#REF!</f>
        <v>#REF!</v>
      </c>
      <c r="E31" s="256" t="e">
        <f>#REF!+#REF!+#REF!+#REF!+#REF!+#REF!</f>
        <v>#REF!</v>
      </c>
      <c r="F31" s="256" t="e">
        <f>#REF!+#REF!+#REF!+#REF!+#REF!+#REF!</f>
        <v>#REF!</v>
      </c>
      <c r="G31" s="199"/>
      <c r="J31" s="95"/>
      <c r="K31" s="95"/>
      <c r="L31" s="50"/>
    </row>
    <row r="32" spans="1:12" x14ac:dyDescent="0.2">
      <c r="A32" s="152" t="s">
        <v>371</v>
      </c>
      <c r="B32" s="153" t="s">
        <v>372</v>
      </c>
      <c r="C32" s="256" t="e">
        <f>#REF!+#REF!+#REF!+#REF!+#REF!+#REF!</f>
        <v>#REF!</v>
      </c>
      <c r="D32" s="256" t="e">
        <f>#REF!+#REF!+#REF!+#REF!+#REF!+#REF!</f>
        <v>#REF!</v>
      </c>
      <c r="E32" s="256" t="e">
        <f>#REF!+#REF!+#REF!+#REF!+#REF!+#REF!</f>
        <v>#REF!</v>
      </c>
      <c r="F32" s="256" t="e">
        <f>#REF!+#REF!+#REF!+#REF!+#REF!+#REF!</f>
        <v>#REF!</v>
      </c>
      <c r="G32" s="199"/>
      <c r="J32" s="95"/>
      <c r="K32" s="95"/>
      <c r="L32" s="50"/>
    </row>
    <row r="33" spans="1:12" x14ac:dyDescent="0.2">
      <c r="A33" s="152" t="s">
        <v>373</v>
      </c>
      <c r="B33" s="153" t="s">
        <v>374</v>
      </c>
      <c r="C33" s="256" t="e">
        <f>#REF!+#REF!+#REF!+#REF!+#REF!+#REF!</f>
        <v>#REF!</v>
      </c>
      <c r="D33" s="256" t="e">
        <f>#REF!+#REF!+#REF!+#REF!+#REF!+#REF!</f>
        <v>#REF!</v>
      </c>
      <c r="E33" s="256" t="e">
        <f>#REF!+#REF!+#REF!+#REF!+#REF!+#REF!</f>
        <v>#REF!</v>
      </c>
      <c r="F33" s="256" t="e">
        <f>#REF!+#REF!+#REF!+#REF!+#REF!+#REF!</f>
        <v>#REF!</v>
      </c>
      <c r="G33" s="199"/>
      <c r="J33" s="95"/>
      <c r="K33" s="95"/>
      <c r="L33" s="50"/>
    </row>
    <row r="34" spans="1:12" x14ac:dyDescent="0.2">
      <c r="A34" s="149" t="s">
        <v>305</v>
      </c>
      <c r="B34" s="145" t="s">
        <v>376</v>
      </c>
      <c r="C34" s="148" t="e">
        <f>#REF!+#REF!+#REF!+#REF!+#REF!+#REF!</f>
        <v>#REF!</v>
      </c>
      <c r="D34" s="148" t="e">
        <f>#REF!+#REF!+#REF!+#REF!+#REF!+#REF!</f>
        <v>#REF!</v>
      </c>
      <c r="E34" s="148" t="e">
        <f>#REF!+#REF!+#REF!+#REF!+#REF!+#REF!</f>
        <v>#REF!</v>
      </c>
      <c r="F34" s="148" t="e">
        <f>#REF!+#REF!+#REF!+#REF!+#REF!+#REF!</f>
        <v>#REF!</v>
      </c>
      <c r="G34" s="150"/>
      <c r="J34" s="221"/>
      <c r="K34" s="221"/>
      <c r="L34" s="221"/>
    </row>
    <row r="35" spans="1:12" x14ac:dyDescent="0.2">
      <c r="A35" s="152" t="s">
        <v>377</v>
      </c>
      <c r="B35" s="153" t="s">
        <v>378</v>
      </c>
      <c r="C35" s="256" t="e">
        <f>#REF!+#REF!+#REF!+#REF!+#REF!+#REF!</f>
        <v>#REF!</v>
      </c>
      <c r="D35" s="256" t="e">
        <f>#REF!+#REF!+#REF!+#REF!+#REF!+#REF!</f>
        <v>#REF!</v>
      </c>
      <c r="E35" s="256" t="e">
        <f>#REF!+#REF!+#REF!+#REF!+#REF!+#REF!</f>
        <v>#REF!</v>
      </c>
      <c r="F35" s="256" t="e">
        <f>#REF!+#REF!+#REF!+#REF!+#REF!+#REF!</f>
        <v>#REF!</v>
      </c>
      <c r="G35" s="199"/>
      <c r="J35" s="95"/>
      <c r="K35" s="95"/>
      <c r="L35" s="200"/>
    </row>
    <row r="36" spans="1:12" x14ac:dyDescent="0.2">
      <c r="A36" s="152" t="s">
        <v>379</v>
      </c>
      <c r="B36" s="153" t="s">
        <v>380</v>
      </c>
      <c r="C36" s="256" t="e">
        <f>#REF!+#REF!+#REF!+#REF!+#REF!+#REF!</f>
        <v>#REF!</v>
      </c>
      <c r="D36" s="256" t="e">
        <f>#REF!+#REF!+#REF!+#REF!+#REF!+#REF!</f>
        <v>#REF!</v>
      </c>
      <c r="E36" s="256" t="e">
        <f>#REF!+#REF!+#REF!+#REF!+#REF!+#REF!</f>
        <v>#REF!</v>
      </c>
      <c r="F36" s="256" t="e">
        <f>#REF!+#REF!+#REF!+#REF!+#REF!+#REF!</f>
        <v>#REF!</v>
      </c>
      <c r="G36" s="199"/>
      <c r="J36" s="95"/>
      <c r="K36" s="95"/>
      <c r="L36" s="200"/>
    </row>
    <row r="37" spans="1:12" x14ac:dyDescent="0.2">
      <c r="A37" s="149" t="s">
        <v>306</v>
      </c>
      <c r="B37" s="145" t="s">
        <v>382</v>
      </c>
      <c r="C37" s="148" t="e">
        <f>#REF!+#REF!+#REF!+#REF!+#REF!+#REF!</f>
        <v>#REF!</v>
      </c>
      <c r="D37" s="148" t="e">
        <f>#REF!+#REF!+#REF!+#REF!+#REF!+#REF!</f>
        <v>#REF!</v>
      </c>
      <c r="E37" s="148" t="e">
        <f>#REF!+#REF!+#REF!+#REF!+#REF!+#REF!</f>
        <v>#REF!</v>
      </c>
      <c r="F37" s="148" t="e">
        <f>#REF!+#REF!+#REF!+#REF!+#REF!+#REF!</f>
        <v>#REF!</v>
      </c>
      <c r="G37" s="150"/>
      <c r="J37" s="221"/>
      <c r="K37" s="221"/>
      <c r="L37" s="218"/>
    </row>
    <row r="38" spans="1:12" x14ac:dyDescent="0.2">
      <c r="A38" s="152" t="s">
        <v>383</v>
      </c>
      <c r="B38" s="153" t="s">
        <v>384</v>
      </c>
      <c r="C38" s="256" t="e">
        <f>#REF!+#REF!+#REF!+#REF!+#REF!+#REF!</f>
        <v>#REF!</v>
      </c>
      <c r="D38" s="256" t="e">
        <f>#REF!+#REF!+#REF!+#REF!+#REF!+#REF!</f>
        <v>#REF!</v>
      </c>
      <c r="E38" s="256" t="e">
        <f>#REF!+#REF!+#REF!+#REF!+#REF!+#REF!</f>
        <v>#REF!</v>
      </c>
      <c r="F38" s="256" t="e">
        <f>#REF!+#REF!+#REF!+#REF!+#REF!+#REF!</f>
        <v>#REF!</v>
      </c>
      <c r="G38" s="199"/>
      <c r="J38" s="95"/>
      <c r="K38" s="95"/>
      <c r="L38" s="50"/>
    </row>
    <row r="39" spans="1:12" x14ac:dyDescent="0.2">
      <c r="A39" s="152" t="s">
        <v>385</v>
      </c>
      <c r="B39" s="153" t="s">
        <v>386</v>
      </c>
      <c r="C39" s="256" t="e">
        <f>#REF!+#REF!+#REF!+#REF!+#REF!+#REF!</f>
        <v>#REF!</v>
      </c>
      <c r="D39" s="259" t="e">
        <f>#REF!+#REF!+#REF!+#REF!+#REF!+#REF!</f>
        <v>#REF!</v>
      </c>
      <c r="E39" s="259" t="e">
        <f>#REF!+#REF!+#REF!+#REF!+#REF!+#REF!</f>
        <v>#REF!</v>
      </c>
      <c r="F39" s="256" t="e">
        <f>#REF!+#REF!+#REF!+#REF!+#REF!+#REF!</f>
        <v>#REF!</v>
      </c>
      <c r="G39" s="199"/>
      <c r="H39" s="154"/>
      <c r="J39" s="95"/>
      <c r="K39" s="95"/>
      <c r="L39" s="50"/>
    </row>
    <row r="40" spans="1:12" x14ac:dyDescent="0.2">
      <c r="A40" s="152" t="s">
        <v>387</v>
      </c>
      <c r="B40" s="153" t="s">
        <v>388</v>
      </c>
      <c r="C40" s="256" t="e">
        <f>#REF!+#REF!+#REF!+#REF!+#REF!+#REF!</f>
        <v>#REF!</v>
      </c>
      <c r="D40" s="259" t="e">
        <f>#REF!+#REF!+#REF!+#REF!+#REF!+#REF!</f>
        <v>#REF!</v>
      </c>
      <c r="E40" s="259" t="e">
        <f>#REF!+#REF!+#REF!+#REF!+#REF!+#REF!</f>
        <v>#REF!</v>
      </c>
      <c r="F40" s="256" t="e">
        <f>#REF!+#REF!+#REF!+#REF!+#REF!+#REF!</f>
        <v>#REF!</v>
      </c>
      <c r="G40" s="199"/>
      <c r="H40" s="154"/>
      <c r="J40" s="95"/>
      <c r="K40" s="95"/>
      <c r="L40" s="50"/>
    </row>
    <row r="41" spans="1:12" x14ac:dyDescent="0.2">
      <c r="A41" s="149" t="s">
        <v>307</v>
      </c>
      <c r="B41" s="145" t="s">
        <v>390</v>
      </c>
      <c r="C41" s="148" t="e">
        <f>#REF!+#REF!+#REF!+#REF!+#REF!+#REF!</f>
        <v>#REF!</v>
      </c>
      <c r="D41" s="148" t="e">
        <f>#REF!+#REF!+#REF!+#REF!+#REF!+#REF!</f>
        <v>#REF!</v>
      </c>
      <c r="E41" s="148" t="e">
        <f>#REF!+#REF!+#REF!+#REF!+#REF!+#REF!</f>
        <v>#REF!</v>
      </c>
      <c r="F41" s="148" t="e">
        <f>#REF!+#REF!+#REF!+#REF!+#REF!+#REF!</f>
        <v>#REF!</v>
      </c>
      <c r="G41" s="150"/>
      <c r="J41" s="221"/>
      <c r="K41" s="221"/>
      <c r="L41" s="218"/>
    </row>
    <row r="42" spans="1:12" x14ac:dyDescent="0.2">
      <c r="A42" s="235" t="s">
        <v>235</v>
      </c>
      <c r="B42" s="236" t="s">
        <v>236</v>
      </c>
      <c r="C42" s="256" t="e">
        <f>#REF!+#REF!+#REF!+#REF!+#REF!+#REF!</f>
        <v>#REF!</v>
      </c>
      <c r="D42" s="256" t="e">
        <f>#REF!+#REF!+#REF!+#REF!+#REF!+#REF!</f>
        <v>#REF!</v>
      </c>
      <c r="E42" s="256" t="e">
        <f>#REF!+#REF!+#REF!+#REF!+#REF!+#REF!</f>
        <v>#REF!</v>
      </c>
      <c r="F42" s="256" t="e">
        <f>#REF!+#REF!+#REF!+#REF!+#REF!+#REF!</f>
        <v>#REF!</v>
      </c>
      <c r="G42" s="199"/>
      <c r="J42" s="95"/>
      <c r="K42" s="95"/>
      <c r="L42" s="95"/>
    </row>
    <row r="43" spans="1:12" x14ac:dyDescent="0.2">
      <c r="A43" s="152" t="s">
        <v>391</v>
      </c>
      <c r="B43" s="153" t="s">
        <v>392</v>
      </c>
      <c r="C43" s="256" t="e">
        <f>#REF!+#REF!+#REF!+#REF!+#REF!+#REF!</f>
        <v>#REF!</v>
      </c>
      <c r="D43" s="256" t="e">
        <f>#REF!+#REF!+#REF!+#REF!+#REF!+#REF!</f>
        <v>#REF!</v>
      </c>
      <c r="E43" s="256" t="e">
        <f>#REF!+#REF!+#REF!+#REF!+#REF!+#REF!</f>
        <v>#REF!</v>
      </c>
      <c r="F43" s="256" t="e">
        <f>#REF!+#REF!+#REF!+#REF!+#REF!+#REF!</f>
        <v>#REF!</v>
      </c>
      <c r="G43" s="199"/>
      <c r="J43" s="95"/>
      <c r="K43" s="95"/>
      <c r="L43" s="50"/>
    </row>
    <row r="44" spans="1:12" x14ac:dyDescent="0.2">
      <c r="A44" s="152" t="s">
        <v>393</v>
      </c>
      <c r="B44" s="153" t="s">
        <v>2</v>
      </c>
      <c r="C44" s="256" t="e">
        <f>#REF!+#REF!+#REF!+#REF!+#REF!+#REF!</f>
        <v>#REF!</v>
      </c>
      <c r="D44" s="256" t="e">
        <f>#REF!+#REF!+#REF!+#REF!+#REF!+#REF!</f>
        <v>#REF!</v>
      </c>
      <c r="E44" s="256" t="e">
        <f>#REF!+#REF!+#REF!+#REF!+#REF!+#REF!</f>
        <v>#REF!</v>
      </c>
      <c r="F44" s="256" t="e">
        <f>#REF!+#REF!+#REF!+#REF!+#REF!+#REF!</f>
        <v>#REF!</v>
      </c>
      <c r="G44" s="199"/>
      <c r="J44" s="95"/>
      <c r="K44" s="95"/>
      <c r="L44" s="50"/>
    </row>
    <row r="45" spans="1:12" x14ac:dyDescent="0.2">
      <c r="A45" s="152" t="s">
        <v>3</v>
      </c>
      <c r="B45" s="153" t="s">
        <v>4</v>
      </c>
      <c r="C45" s="256" t="e">
        <f>#REF!+#REF!+#REF!+#REF!+#REF!+#REF!</f>
        <v>#REF!</v>
      </c>
      <c r="D45" s="256" t="e">
        <f>#REF!+#REF!+#REF!+#REF!+#REF!+#REF!</f>
        <v>#REF!</v>
      </c>
      <c r="E45" s="256" t="e">
        <f>#REF!+#REF!+#REF!+#REF!+#REF!+#REF!</f>
        <v>#REF!</v>
      </c>
      <c r="F45" s="256" t="e">
        <f>#REF!+#REF!+#REF!+#REF!+#REF!+#REF!</f>
        <v>#REF!</v>
      </c>
      <c r="G45" s="199"/>
      <c r="J45" s="95"/>
      <c r="K45" s="95"/>
      <c r="L45" s="50"/>
    </row>
    <row r="46" spans="1:12" x14ac:dyDescent="0.2">
      <c r="A46" s="152" t="s">
        <v>5</v>
      </c>
      <c r="B46" s="153" t="s">
        <v>6</v>
      </c>
      <c r="C46" s="256" t="e">
        <f>#REF!+#REF!+#REF!+#REF!+#REF!+#REF!</f>
        <v>#REF!</v>
      </c>
      <c r="D46" s="256" t="e">
        <f>#REF!+#REF!+#REF!+#REF!+#REF!+#REF!</f>
        <v>#REF!</v>
      </c>
      <c r="E46" s="256" t="e">
        <f>#REF!+#REF!+#REF!+#REF!+#REF!+#REF!</f>
        <v>#REF!</v>
      </c>
      <c r="F46" s="256" t="e">
        <f>#REF!+#REF!+#REF!+#REF!+#REF!+#REF!</f>
        <v>#REF!</v>
      </c>
      <c r="G46" s="199"/>
      <c r="J46" s="95"/>
      <c r="K46" s="95"/>
      <c r="L46" s="50"/>
    </row>
    <row r="47" spans="1:12" x14ac:dyDescent="0.2">
      <c r="A47" s="152" t="s">
        <v>7</v>
      </c>
      <c r="B47" s="153" t="s">
        <v>8</v>
      </c>
      <c r="C47" s="256" t="e">
        <f>#REF!+#REF!+#REF!+#REF!+#REF!+#REF!</f>
        <v>#REF!</v>
      </c>
      <c r="D47" s="256" t="e">
        <f>#REF!+#REF!+#REF!+#REF!+#REF!+#REF!</f>
        <v>#REF!</v>
      </c>
      <c r="E47" s="256" t="e">
        <f>#REF!+#REF!+#REF!+#REF!+#REF!+#REF!</f>
        <v>#REF!</v>
      </c>
      <c r="F47" s="256" t="e">
        <f>#REF!+#REF!+#REF!+#REF!+#REF!+#REF!</f>
        <v>#REF!</v>
      </c>
      <c r="G47" s="199"/>
      <c r="J47" s="95"/>
      <c r="K47" s="95"/>
      <c r="L47" s="50"/>
    </row>
    <row r="48" spans="1:12" x14ac:dyDescent="0.2">
      <c r="A48" s="152" t="s">
        <v>9</v>
      </c>
      <c r="B48" s="153" t="s">
        <v>10</v>
      </c>
      <c r="C48" s="256" t="e">
        <f>#REF!+#REF!+#REF!+#REF!+#REF!+#REF!</f>
        <v>#REF!</v>
      </c>
      <c r="D48" s="256" t="e">
        <f>#REF!+#REF!+#REF!+#REF!+#REF!+#REF!</f>
        <v>#REF!</v>
      </c>
      <c r="E48" s="256" t="e">
        <f>#REF!+#REF!+#REF!+#REF!+#REF!+#REF!</f>
        <v>#REF!</v>
      </c>
      <c r="F48" s="256" t="e">
        <f>#REF!+#REF!+#REF!+#REF!+#REF!+#REF!</f>
        <v>#REF!</v>
      </c>
      <c r="G48" s="199"/>
      <c r="J48" s="95"/>
      <c r="K48" s="95"/>
      <c r="L48" s="50"/>
    </row>
    <row r="49" spans="1:12" x14ac:dyDescent="0.2">
      <c r="A49" s="152" t="s">
        <v>11</v>
      </c>
      <c r="B49" s="153" t="s">
        <v>12</v>
      </c>
      <c r="C49" s="256" t="e">
        <f>#REF!+#REF!+#REF!+#REF!+#REF!+#REF!</f>
        <v>#REF!</v>
      </c>
      <c r="D49" s="256" t="e">
        <f>#REF!+#REF!+#REF!+#REF!+#REF!+#REF!</f>
        <v>#REF!</v>
      </c>
      <c r="E49" s="256" t="e">
        <f>#REF!+#REF!+#REF!+#REF!+#REF!+#REF!</f>
        <v>#REF!</v>
      </c>
      <c r="F49" s="256" t="e">
        <f>#REF!+#REF!+#REF!+#REF!+#REF!+#REF!</f>
        <v>#REF!</v>
      </c>
      <c r="G49" s="199"/>
      <c r="H49" s="136"/>
      <c r="J49" s="95"/>
      <c r="K49" s="95"/>
      <c r="L49" s="50"/>
    </row>
    <row r="50" spans="1:12" x14ac:dyDescent="0.2">
      <c r="A50" s="152" t="s">
        <v>13</v>
      </c>
      <c r="B50" s="153" t="s">
        <v>14</v>
      </c>
      <c r="C50" s="256" t="e">
        <f>#REF!+#REF!+#REF!+#REF!+#REF!+#REF!</f>
        <v>#REF!</v>
      </c>
      <c r="D50" s="256" t="e">
        <f>#REF!+#REF!+#REF!+#REF!+#REF!+#REF!</f>
        <v>#REF!</v>
      </c>
      <c r="E50" s="256" t="e">
        <f>#REF!+#REF!+#REF!+#REF!+#REF!+#REF!</f>
        <v>#REF!</v>
      </c>
      <c r="F50" s="256" t="e">
        <f>#REF!+#REF!+#REF!+#REF!+#REF!+#REF!</f>
        <v>#REF!</v>
      </c>
      <c r="G50" s="199"/>
      <c r="H50" s="136"/>
      <c r="J50" s="95"/>
      <c r="K50" s="95"/>
      <c r="L50" s="50"/>
    </row>
    <row r="51" spans="1:12" x14ac:dyDescent="0.2">
      <c r="A51" s="152" t="s">
        <v>15</v>
      </c>
      <c r="B51" s="153" t="s">
        <v>16</v>
      </c>
      <c r="C51" s="256" t="e">
        <f>#REF!+#REF!+#REF!+#REF!+#REF!+#REF!</f>
        <v>#REF!</v>
      </c>
      <c r="D51" s="256" t="e">
        <f>#REF!+#REF!+#REF!+#REF!+#REF!+#REF!</f>
        <v>#REF!</v>
      </c>
      <c r="E51" s="256" t="e">
        <f>#REF!+#REF!+#REF!+#REF!+#REF!+#REF!</f>
        <v>#REF!</v>
      </c>
      <c r="F51" s="256" t="e">
        <f>#REF!+#REF!+#REF!+#REF!+#REF!+#REF!</f>
        <v>#REF!</v>
      </c>
      <c r="G51" s="199"/>
      <c r="J51" s="95"/>
      <c r="K51" s="95"/>
      <c r="L51" s="50"/>
    </row>
    <row r="52" spans="1:12" x14ac:dyDescent="0.2">
      <c r="A52" s="149" t="s">
        <v>308</v>
      </c>
      <c r="B52" s="145" t="s">
        <v>18</v>
      </c>
      <c r="C52" s="148" t="e">
        <f>#REF!+#REF!+#REF!+#REF!+#REF!+#REF!</f>
        <v>#REF!</v>
      </c>
      <c r="D52" s="148" t="e">
        <f>#REF!+#REF!+#REF!+#REF!+#REF!+#REF!</f>
        <v>#REF!</v>
      </c>
      <c r="E52" s="148" t="e">
        <f>#REF!+#REF!+#REF!+#REF!+#REF!+#REF!</f>
        <v>#REF!</v>
      </c>
      <c r="F52" s="148" t="e">
        <f>#REF!+#REF!+#REF!+#REF!+#REF!+#REF!</f>
        <v>#REF!</v>
      </c>
      <c r="G52" s="150"/>
      <c r="J52" s="221"/>
      <c r="K52" s="218"/>
      <c r="L52" s="218"/>
    </row>
    <row r="53" spans="1:12" x14ac:dyDescent="0.2">
      <c r="A53" s="152" t="s">
        <v>19</v>
      </c>
      <c r="B53" s="153" t="s">
        <v>6</v>
      </c>
      <c r="C53" s="256" t="e">
        <f>#REF!+#REF!+#REF!+#REF!+#REF!+#REF!</f>
        <v>#REF!</v>
      </c>
      <c r="D53" s="256" t="e">
        <f>#REF!+#REF!+#REF!+#REF!+#REF!+#REF!</f>
        <v>#REF!</v>
      </c>
      <c r="E53" s="256" t="e">
        <f>#REF!+#REF!+#REF!+#REF!+#REF!+#REF!</f>
        <v>#REF!</v>
      </c>
      <c r="F53" s="256" t="e">
        <f>#REF!+#REF!+#REF!+#REF!+#REF!+#REF!</f>
        <v>#REF!</v>
      </c>
      <c r="G53" s="199"/>
      <c r="J53" s="95"/>
      <c r="K53" s="50"/>
      <c r="L53" s="50"/>
    </row>
    <row r="54" spans="1:12" x14ac:dyDescent="0.2">
      <c r="A54" s="152" t="s">
        <v>20</v>
      </c>
      <c r="B54" s="153" t="s">
        <v>8</v>
      </c>
      <c r="C54" s="256" t="e">
        <f>#REF!+#REF!+#REF!+#REF!+#REF!+#REF!</f>
        <v>#REF!</v>
      </c>
      <c r="D54" s="256" t="e">
        <f>#REF!+#REF!+#REF!+#REF!+#REF!+#REF!</f>
        <v>#REF!</v>
      </c>
      <c r="E54" s="256" t="e">
        <f>#REF!+#REF!+#REF!+#REF!+#REF!+#REF!</f>
        <v>#REF!</v>
      </c>
      <c r="F54" s="256" t="e">
        <f>#REF!+#REF!+#REF!+#REF!+#REF!+#REF!</f>
        <v>#REF!</v>
      </c>
      <c r="G54" s="199"/>
      <c r="J54" s="95"/>
      <c r="K54" s="50"/>
      <c r="L54" s="50"/>
    </row>
    <row r="55" spans="1:12" x14ac:dyDescent="0.2">
      <c r="A55" s="152" t="s">
        <v>21</v>
      </c>
      <c r="B55" s="153" t="s">
        <v>10</v>
      </c>
      <c r="C55" s="256" t="e">
        <f>#REF!+#REF!+#REF!+#REF!+#REF!+#REF!</f>
        <v>#REF!</v>
      </c>
      <c r="D55" s="256" t="e">
        <f>#REF!+#REF!+#REF!+#REF!+#REF!+#REF!</f>
        <v>#REF!</v>
      </c>
      <c r="E55" s="256" t="e">
        <f>#REF!+#REF!+#REF!+#REF!+#REF!+#REF!</f>
        <v>#REF!</v>
      </c>
      <c r="F55" s="256" t="e">
        <f>#REF!+#REF!+#REF!+#REF!+#REF!+#REF!</f>
        <v>#REF!</v>
      </c>
      <c r="G55" s="199"/>
      <c r="J55" s="95"/>
      <c r="K55" s="50"/>
      <c r="L55" s="50"/>
    </row>
    <row r="56" spans="1:12" x14ac:dyDescent="0.2">
      <c r="A56" s="152" t="s">
        <v>22</v>
      </c>
      <c r="B56" s="153" t="s">
        <v>16</v>
      </c>
      <c r="C56" s="256" t="e">
        <f>#REF!+#REF!+#REF!+#REF!+#REF!+#REF!</f>
        <v>#REF!</v>
      </c>
      <c r="D56" s="256" t="e">
        <f>#REF!+#REF!+#REF!+#REF!+#REF!+#REF!</f>
        <v>#REF!</v>
      </c>
      <c r="E56" s="256" t="e">
        <f>#REF!+#REF!+#REF!+#REF!+#REF!+#REF!</f>
        <v>#REF!</v>
      </c>
      <c r="F56" s="256" t="e">
        <f>#REF!+#REF!+#REF!+#REF!+#REF!+#REF!</f>
        <v>#REF!</v>
      </c>
      <c r="G56" s="199"/>
      <c r="J56" s="95"/>
      <c r="K56" s="50"/>
      <c r="L56" s="50"/>
    </row>
    <row r="57" spans="1:12" x14ac:dyDescent="0.2">
      <c r="A57" s="149" t="s">
        <v>309</v>
      </c>
      <c r="B57" s="145" t="s">
        <v>24</v>
      </c>
      <c r="C57" s="148" t="e">
        <f>#REF!+#REF!+#REF!+#REF!+#REF!+#REF!</f>
        <v>#REF!</v>
      </c>
      <c r="D57" s="148" t="e">
        <f>#REF!+#REF!+#REF!+#REF!+#REF!+#REF!</f>
        <v>#REF!</v>
      </c>
      <c r="E57" s="148" t="e">
        <f>#REF!+#REF!+#REF!+#REF!+#REF!+#REF!</f>
        <v>#REF!</v>
      </c>
      <c r="F57" s="148" t="e">
        <f>#REF!+#REF!+#REF!+#REF!+#REF!+#REF!</f>
        <v>#REF!</v>
      </c>
      <c r="G57" s="150"/>
      <c r="J57" s="221"/>
      <c r="K57" s="221"/>
      <c r="L57" s="218"/>
    </row>
    <row r="58" spans="1:12" x14ac:dyDescent="0.2">
      <c r="A58" s="152" t="s">
        <v>25</v>
      </c>
      <c r="B58" s="153" t="s">
        <v>26</v>
      </c>
      <c r="C58" s="256" t="e">
        <f>#REF!+#REF!+#REF!+#REF!+#REF!+#REF!</f>
        <v>#REF!</v>
      </c>
      <c r="D58" s="256" t="e">
        <f>#REF!+#REF!+#REF!+#REF!+#REF!+#REF!</f>
        <v>#REF!</v>
      </c>
      <c r="E58" s="256" t="e">
        <f>#REF!+#REF!+#REF!+#REF!+#REF!+#REF!</f>
        <v>#REF!</v>
      </c>
      <c r="F58" s="256" t="e">
        <f>#REF!+#REF!+#REF!+#REF!+#REF!+#REF!</f>
        <v>#REF!</v>
      </c>
      <c r="G58" s="199"/>
      <c r="J58" s="95"/>
      <c r="K58" s="95"/>
      <c r="L58" s="50"/>
    </row>
    <row r="59" spans="1:12" x14ac:dyDescent="0.2">
      <c r="A59" s="152" t="s">
        <v>27</v>
      </c>
      <c r="B59" s="153" t="s">
        <v>28</v>
      </c>
      <c r="C59" s="256" t="e">
        <f>#REF!+#REF!+#REF!+#REF!+#REF!+#REF!</f>
        <v>#REF!</v>
      </c>
      <c r="D59" s="256" t="e">
        <f>#REF!+#REF!+#REF!+#REF!+#REF!+#REF!</f>
        <v>#REF!</v>
      </c>
      <c r="E59" s="256" t="e">
        <f>#REF!+#REF!+#REF!+#REF!+#REF!+#REF!</f>
        <v>#REF!</v>
      </c>
      <c r="F59" s="256" t="e">
        <f>#REF!+#REF!+#REF!+#REF!+#REF!+#REF!</f>
        <v>#REF!</v>
      </c>
      <c r="G59" s="199"/>
      <c r="J59" s="95"/>
      <c r="K59" s="95"/>
      <c r="L59" s="50"/>
    </row>
    <row r="60" spans="1:12" x14ac:dyDescent="0.2">
      <c r="A60" s="152" t="s">
        <v>29</v>
      </c>
      <c r="B60" s="153" t="s">
        <v>12</v>
      </c>
      <c r="C60" s="256" t="e">
        <f>#REF!+#REF!+#REF!+#REF!+#REF!+#REF!</f>
        <v>#REF!</v>
      </c>
      <c r="D60" s="256" t="e">
        <f>#REF!+#REF!+#REF!+#REF!+#REF!+#REF!</f>
        <v>#REF!</v>
      </c>
      <c r="E60" s="256" t="e">
        <f>#REF!+#REF!+#REF!+#REF!+#REF!+#REF!</f>
        <v>#REF!</v>
      </c>
      <c r="F60" s="256" t="e">
        <f>#REF!+#REF!+#REF!+#REF!+#REF!+#REF!</f>
        <v>#REF!</v>
      </c>
      <c r="G60" s="199"/>
      <c r="J60" s="95"/>
      <c r="K60" s="95"/>
      <c r="L60" s="50"/>
    </row>
    <row r="61" spans="1:12" x14ac:dyDescent="0.2">
      <c r="A61" s="152" t="s">
        <v>30</v>
      </c>
      <c r="B61" s="153" t="s">
        <v>14</v>
      </c>
      <c r="C61" s="256" t="e">
        <f>#REF!+#REF!+#REF!+#REF!+#REF!+#REF!</f>
        <v>#REF!</v>
      </c>
      <c r="D61" s="256" t="e">
        <f>#REF!+#REF!+#REF!+#REF!+#REF!+#REF!</f>
        <v>#REF!</v>
      </c>
      <c r="E61" s="256" t="e">
        <f>#REF!+#REF!+#REF!+#REF!+#REF!+#REF!</f>
        <v>#REF!</v>
      </c>
      <c r="F61" s="256" t="e">
        <f>#REF!+#REF!+#REF!+#REF!+#REF!+#REF!</f>
        <v>#REF!</v>
      </c>
      <c r="G61" s="199"/>
      <c r="J61" s="95"/>
      <c r="K61" s="95"/>
      <c r="L61" s="50"/>
    </row>
    <row r="62" spans="1:12" x14ac:dyDescent="0.2">
      <c r="A62" s="152" t="s">
        <v>31</v>
      </c>
      <c r="B62" s="153" t="s">
        <v>32</v>
      </c>
      <c r="C62" s="256" t="e">
        <f>#REF!+#REF!+#REF!+#REF!+#REF!+#REF!</f>
        <v>#REF!</v>
      </c>
      <c r="D62" s="256" t="e">
        <f>#REF!+#REF!+#REF!+#REF!+#REF!+#REF!</f>
        <v>#REF!</v>
      </c>
      <c r="E62" s="256" t="e">
        <f>#REF!+#REF!+#REF!+#REF!+#REF!+#REF!</f>
        <v>#REF!</v>
      </c>
      <c r="F62" s="256" t="e">
        <f>#REF!+#REF!+#REF!+#REF!+#REF!+#REF!</f>
        <v>#REF!</v>
      </c>
      <c r="G62" s="199"/>
      <c r="J62" s="95"/>
      <c r="K62" s="95"/>
      <c r="L62" s="50"/>
    </row>
    <row r="63" spans="1:12" x14ac:dyDescent="0.2">
      <c r="A63" s="152" t="s">
        <v>33</v>
      </c>
      <c r="B63" s="153" t="s">
        <v>34</v>
      </c>
      <c r="C63" s="256" t="e">
        <f>#REF!+#REF!+#REF!+#REF!+#REF!+#REF!</f>
        <v>#REF!</v>
      </c>
      <c r="D63" s="256" t="e">
        <f>#REF!+#REF!+#REF!+#REF!+#REF!+#REF!</f>
        <v>#REF!</v>
      </c>
      <c r="E63" s="256" t="e">
        <f>#REF!+#REF!+#REF!+#REF!+#REF!+#REF!</f>
        <v>#REF!</v>
      </c>
      <c r="F63" s="256" t="e">
        <f>#REF!+#REF!+#REF!+#REF!+#REF!+#REF!</f>
        <v>#REF!</v>
      </c>
      <c r="G63" s="199"/>
      <c r="J63" s="95"/>
      <c r="K63" s="95"/>
      <c r="L63" s="50"/>
    </row>
    <row r="64" spans="1:12" x14ac:dyDescent="0.2">
      <c r="A64" s="149" t="s">
        <v>310</v>
      </c>
      <c r="B64" s="145" t="s">
        <v>36</v>
      </c>
      <c r="C64" s="148" t="e">
        <f>#REF!+#REF!+#REF!+#REF!+#REF!+#REF!</f>
        <v>#REF!</v>
      </c>
      <c r="D64" s="148" t="e">
        <f>#REF!+#REF!+#REF!+#REF!+#REF!+#REF!</f>
        <v>#REF!</v>
      </c>
      <c r="E64" s="148" t="e">
        <f>#REF!+#REF!+#REF!+#REF!+#REF!+#REF!</f>
        <v>#REF!</v>
      </c>
      <c r="F64" s="148" t="e">
        <f>#REF!+#REF!+#REF!+#REF!+#REF!+#REF!</f>
        <v>#REF!</v>
      </c>
      <c r="G64" s="150"/>
      <c r="J64" s="221"/>
      <c r="K64" s="221"/>
      <c r="L64" s="218"/>
    </row>
    <row r="65" spans="1:12" x14ac:dyDescent="0.2">
      <c r="A65" s="152" t="s">
        <v>37</v>
      </c>
      <c r="B65" s="153" t="s">
        <v>38</v>
      </c>
      <c r="C65" s="256" t="e">
        <f>#REF!+#REF!+#REF!+#REF!+#REF!+#REF!</f>
        <v>#REF!</v>
      </c>
      <c r="D65" s="256" t="e">
        <f>#REF!+#REF!+#REF!+#REF!+#REF!+#REF!</f>
        <v>#REF!</v>
      </c>
      <c r="E65" s="256" t="e">
        <f>#REF!+#REF!+#REF!+#REF!+#REF!+#REF!</f>
        <v>#REF!</v>
      </c>
      <c r="F65" s="256" t="e">
        <f>#REF!+#REF!+#REF!+#REF!+#REF!+#REF!</f>
        <v>#REF!</v>
      </c>
      <c r="G65" s="199"/>
      <c r="J65" s="95"/>
      <c r="K65" s="95"/>
      <c r="L65" s="50"/>
    </row>
    <row r="66" spans="1:12" x14ac:dyDescent="0.2">
      <c r="A66" s="152" t="s">
        <v>39</v>
      </c>
      <c r="B66" s="153" t="s">
        <v>40</v>
      </c>
      <c r="C66" s="256" t="e">
        <f>#REF!+#REF!+#REF!+#REF!+#REF!+#REF!</f>
        <v>#REF!</v>
      </c>
      <c r="D66" s="256" t="e">
        <f>#REF!+#REF!+#REF!+#REF!+#REF!+#REF!</f>
        <v>#REF!</v>
      </c>
      <c r="E66" s="256" t="e">
        <f>#REF!+#REF!+#REF!+#REF!+#REF!+#REF!</f>
        <v>#REF!</v>
      </c>
      <c r="F66" s="256" t="e">
        <f>#REF!+#REF!+#REF!+#REF!+#REF!+#REF!</f>
        <v>#REF!</v>
      </c>
      <c r="G66" s="199"/>
      <c r="J66" s="95"/>
      <c r="K66" s="95"/>
      <c r="L66" s="50"/>
    </row>
    <row r="67" spans="1:12" x14ac:dyDescent="0.2">
      <c r="A67" s="152" t="s">
        <v>41</v>
      </c>
      <c r="B67" s="153" t="s">
        <v>42</v>
      </c>
      <c r="C67" s="256" t="e">
        <f>#REF!+#REF!+#REF!+#REF!+#REF!+#REF!</f>
        <v>#REF!</v>
      </c>
      <c r="D67" s="256" t="e">
        <f>#REF!+#REF!+#REF!+#REF!+#REF!+#REF!</f>
        <v>#REF!</v>
      </c>
      <c r="E67" s="256" t="e">
        <f>#REF!+#REF!+#REF!+#REF!+#REF!+#REF!</f>
        <v>#REF!</v>
      </c>
      <c r="F67" s="256" t="e">
        <f>#REF!+#REF!+#REF!+#REF!+#REF!+#REF!</f>
        <v>#REF!</v>
      </c>
      <c r="G67" s="199"/>
      <c r="J67" s="95"/>
      <c r="K67" s="95"/>
      <c r="L67" s="50"/>
    </row>
    <row r="68" spans="1:12" x14ac:dyDescent="0.2">
      <c r="A68" s="152" t="s">
        <v>43</v>
      </c>
      <c r="B68" s="153" t="s">
        <v>44</v>
      </c>
      <c r="C68" s="256" t="e">
        <f>#REF!+#REF!+#REF!+#REF!+#REF!+#REF!</f>
        <v>#REF!</v>
      </c>
      <c r="D68" s="256" t="e">
        <f>#REF!+#REF!+#REF!+#REF!+#REF!+#REF!</f>
        <v>#REF!</v>
      </c>
      <c r="E68" s="256" t="e">
        <f>#REF!+#REF!+#REF!+#REF!+#REF!+#REF!</f>
        <v>#REF!</v>
      </c>
      <c r="F68" s="256" t="e">
        <f>#REF!+#REF!+#REF!+#REF!+#REF!+#REF!</f>
        <v>#REF!</v>
      </c>
      <c r="G68" s="199"/>
      <c r="J68" s="95"/>
      <c r="K68" s="95"/>
      <c r="L68" s="50"/>
    </row>
    <row r="69" spans="1:12" x14ac:dyDescent="0.2">
      <c r="A69" s="152" t="s">
        <v>45</v>
      </c>
      <c r="B69" s="153" t="s">
        <v>46</v>
      </c>
      <c r="C69" s="256" t="e">
        <f>#REF!+#REF!+#REF!+#REF!+#REF!+#REF!</f>
        <v>#REF!</v>
      </c>
      <c r="D69" s="256" t="e">
        <f>#REF!+#REF!+#REF!+#REF!+#REF!+#REF!</f>
        <v>#REF!</v>
      </c>
      <c r="E69" s="256" t="e">
        <f>#REF!+#REF!+#REF!+#REF!+#REF!+#REF!</f>
        <v>#REF!</v>
      </c>
      <c r="F69" s="256" t="e">
        <f>#REF!+#REF!+#REF!+#REF!+#REF!+#REF!</f>
        <v>#REF!</v>
      </c>
      <c r="G69" s="199"/>
      <c r="J69" s="95"/>
      <c r="K69" s="95"/>
      <c r="L69" s="50"/>
    </row>
    <row r="70" spans="1:12" x14ac:dyDescent="0.2">
      <c r="A70" s="152" t="s">
        <v>47</v>
      </c>
      <c r="B70" s="153" t="s">
        <v>48</v>
      </c>
      <c r="C70" s="256" t="e">
        <f>#REF!+#REF!+#REF!+#REF!+#REF!+#REF!</f>
        <v>#REF!</v>
      </c>
      <c r="D70" s="256" t="e">
        <f>#REF!+#REF!+#REF!+#REF!+#REF!+#REF!</f>
        <v>#REF!</v>
      </c>
      <c r="E70" s="256" t="e">
        <f>#REF!+#REF!+#REF!+#REF!+#REF!+#REF!</f>
        <v>#REF!</v>
      </c>
      <c r="F70" s="256" t="e">
        <f>#REF!+#REF!+#REF!+#REF!+#REF!+#REF!</f>
        <v>#REF!</v>
      </c>
      <c r="G70" s="199"/>
      <c r="J70" s="95"/>
      <c r="K70" s="95"/>
      <c r="L70" s="50"/>
    </row>
    <row r="71" spans="1:12" x14ac:dyDescent="0.2">
      <c r="A71" s="149" t="s">
        <v>311</v>
      </c>
      <c r="B71" s="151" t="s">
        <v>50</v>
      </c>
      <c r="C71" s="148" t="e">
        <f>#REF!+#REF!+#REF!+#REF!+#REF!+#REF!</f>
        <v>#REF!</v>
      </c>
      <c r="D71" s="148" t="e">
        <f>#REF!+#REF!+#REF!+#REF!+#REF!+#REF!</f>
        <v>#REF!</v>
      </c>
      <c r="E71" s="148" t="e">
        <f>#REF!+#REF!+#REF!+#REF!+#REF!+#REF!</f>
        <v>#REF!</v>
      </c>
      <c r="F71" s="148" t="e">
        <f>#REF!+#REF!+#REF!+#REF!+#REF!+#REF!</f>
        <v>#REF!</v>
      </c>
      <c r="G71" s="150"/>
      <c r="J71" s="221"/>
      <c r="K71" s="221"/>
      <c r="L71" s="218"/>
    </row>
    <row r="72" spans="1:12" x14ac:dyDescent="0.2">
      <c r="A72" s="152" t="s">
        <v>51</v>
      </c>
      <c r="B72" s="153" t="s">
        <v>52</v>
      </c>
      <c r="C72" s="256" t="e">
        <f>#REF!+#REF!+#REF!+#REF!+#REF!+#REF!</f>
        <v>#REF!</v>
      </c>
      <c r="D72" s="256" t="e">
        <f>#REF!+#REF!+#REF!+#REF!+#REF!+#REF!</f>
        <v>#REF!</v>
      </c>
      <c r="E72" s="256" t="e">
        <f>#REF!+#REF!+#REF!+#REF!+#REF!+#REF!</f>
        <v>#REF!</v>
      </c>
      <c r="F72" s="256" t="e">
        <f>#REF!+#REF!+#REF!+#REF!+#REF!+#REF!</f>
        <v>#REF!</v>
      </c>
      <c r="G72" s="199"/>
      <c r="J72" s="95"/>
      <c r="K72" s="95"/>
      <c r="L72" s="50"/>
    </row>
    <row r="73" spans="1:12" x14ac:dyDescent="0.2">
      <c r="A73" s="152" t="s">
        <v>53</v>
      </c>
      <c r="B73" s="153" t="s">
        <v>54</v>
      </c>
      <c r="C73" s="256" t="e">
        <f>#REF!+#REF!+#REF!+#REF!+#REF!+#REF!</f>
        <v>#REF!</v>
      </c>
      <c r="D73" s="256" t="e">
        <f>#REF!+#REF!+#REF!+#REF!+#REF!+#REF!</f>
        <v>#REF!</v>
      </c>
      <c r="E73" s="256" t="e">
        <f>#REF!+#REF!+#REF!+#REF!+#REF!+#REF!</f>
        <v>#REF!</v>
      </c>
      <c r="F73" s="256" t="e">
        <f>#REF!+#REF!+#REF!+#REF!+#REF!+#REF!</f>
        <v>#REF!</v>
      </c>
      <c r="G73" s="199"/>
      <c r="J73" s="95"/>
      <c r="K73" s="95"/>
      <c r="L73" s="50"/>
    </row>
    <row r="74" spans="1:12" x14ac:dyDescent="0.2">
      <c r="A74" s="152" t="s">
        <v>70</v>
      </c>
      <c r="B74" s="153" t="s">
        <v>71</v>
      </c>
      <c r="C74" s="256" t="e">
        <f>#REF!+#REF!+#REF!+#REF!+#REF!+#REF!</f>
        <v>#REF!</v>
      </c>
      <c r="D74" s="256" t="e">
        <f>#REF!+#REF!+#REF!+#REF!+#REF!+#REF!</f>
        <v>#REF!</v>
      </c>
      <c r="E74" s="256" t="e">
        <f>#REF!+#REF!+#REF!+#REF!+#REF!+#REF!</f>
        <v>#REF!</v>
      </c>
      <c r="F74" s="256" t="e">
        <f>#REF!+#REF!+#REF!+#REF!+#REF!+#REF!</f>
        <v>#REF!</v>
      </c>
      <c r="G74" s="199"/>
      <c r="J74" s="95"/>
      <c r="K74" s="95"/>
      <c r="L74" s="50"/>
    </row>
    <row r="75" spans="1:12" x14ac:dyDescent="0.2">
      <c r="A75" s="152" t="s">
        <v>72</v>
      </c>
      <c r="B75" s="153" t="s">
        <v>73</v>
      </c>
      <c r="C75" s="256" t="e">
        <f>#REF!+#REF!+#REF!+#REF!+#REF!+#REF!</f>
        <v>#REF!</v>
      </c>
      <c r="D75" s="256" t="e">
        <f>#REF!+#REF!+#REF!+#REF!+#REF!+#REF!</f>
        <v>#REF!</v>
      </c>
      <c r="E75" s="256" t="e">
        <f>#REF!+#REF!+#REF!+#REF!+#REF!+#REF!</f>
        <v>#REF!</v>
      </c>
      <c r="F75" s="256" t="e">
        <f>#REF!+#REF!+#REF!+#REF!+#REF!+#REF!</f>
        <v>#REF!</v>
      </c>
      <c r="G75" s="199"/>
      <c r="J75" s="95"/>
      <c r="K75" s="95"/>
      <c r="L75" s="50"/>
    </row>
    <row r="76" spans="1:12" x14ac:dyDescent="0.2">
      <c r="A76" s="152" t="s">
        <v>74</v>
      </c>
      <c r="B76" s="153" t="s">
        <v>300</v>
      </c>
      <c r="C76" s="256" t="e">
        <f>#REF!+#REF!+#REF!+#REF!+#REF!+#REF!</f>
        <v>#REF!</v>
      </c>
      <c r="D76" s="256" t="e">
        <f>#REF!+#REF!+#REF!+#REF!+#REF!+#REF!</f>
        <v>#REF!</v>
      </c>
      <c r="E76" s="256" t="e">
        <f>#REF!+#REF!+#REF!+#REF!+#REF!+#REF!</f>
        <v>#REF!</v>
      </c>
      <c r="F76" s="256" t="e">
        <f>#REF!+#REF!+#REF!+#REF!+#REF!+#REF!</f>
        <v>#REF!</v>
      </c>
      <c r="G76" s="199"/>
      <c r="H76" s="154"/>
      <c r="J76" s="95"/>
      <c r="K76" s="95"/>
      <c r="L76" s="50"/>
    </row>
    <row r="77" spans="1:12" x14ac:dyDescent="0.2">
      <c r="A77" s="152" t="s">
        <v>76</v>
      </c>
      <c r="B77" s="153" t="s">
        <v>77</v>
      </c>
      <c r="C77" s="256" t="e">
        <f>#REF!+#REF!+#REF!+#REF!+#REF!+#REF!</f>
        <v>#REF!</v>
      </c>
      <c r="D77" s="256" t="e">
        <f>#REF!+#REF!+#REF!+#REF!+#REF!+#REF!</f>
        <v>#REF!</v>
      </c>
      <c r="E77" s="256" t="e">
        <f>#REF!+#REF!+#REF!+#REF!+#REF!+#REF!</f>
        <v>#REF!</v>
      </c>
      <c r="F77" s="256" t="e">
        <f>#REF!+#REF!+#REF!+#REF!+#REF!+#REF!</f>
        <v>#REF!</v>
      </c>
      <c r="G77" s="199"/>
      <c r="J77" s="95"/>
      <c r="K77" s="95"/>
      <c r="L77" s="50"/>
    </row>
    <row r="78" spans="1:12" x14ac:dyDescent="0.2">
      <c r="A78" s="149" t="s">
        <v>78</v>
      </c>
      <c r="B78" s="158" t="s">
        <v>79</v>
      </c>
      <c r="C78" s="148" t="e">
        <f>#REF!+#REF!+#REF!+#REF!+#REF!+#REF!</f>
        <v>#REF!</v>
      </c>
      <c r="D78" s="148" t="e">
        <f>#REF!+#REF!+#REF!+#REF!+#REF!+#REF!</f>
        <v>#REF!</v>
      </c>
      <c r="E78" s="148" t="e">
        <f>#REF!+#REF!+#REF!+#REF!+#REF!+#REF!</f>
        <v>#REF!</v>
      </c>
      <c r="F78" s="148" t="e">
        <f>#REF!+#REF!+#REF!+#REF!+#REF!+#REF!</f>
        <v>#REF!</v>
      </c>
      <c r="G78" s="150"/>
      <c r="J78" s="221"/>
      <c r="K78" s="221"/>
      <c r="L78" s="218"/>
    </row>
    <row r="79" spans="1:12" x14ac:dyDescent="0.2">
      <c r="A79" s="149" t="s">
        <v>80</v>
      </c>
      <c r="B79" s="145" t="s">
        <v>81</v>
      </c>
      <c r="C79" s="148" t="e">
        <f>#REF!+#REF!+#REF!+#REF!+#REF!+#REF!</f>
        <v>#REF!</v>
      </c>
      <c r="D79" s="148" t="e">
        <f>#REF!+#REF!+#REF!+#REF!+#REF!+#REF!</f>
        <v>#REF!</v>
      </c>
      <c r="E79" s="148" t="e">
        <f>#REF!+#REF!+#REF!+#REF!+#REF!+#REF!</f>
        <v>#REF!</v>
      </c>
      <c r="F79" s="148" t="e">
        <f>#REF!+#REF!+#REF!+#REF!+#REF!+#REF!</f>
        <v>#REF!</v>
      </c>
      <c r="G79" s="150"/>
      <c r="J79" s="221"/>
      <c r="K79" s="218"/>
      <c r="L79" s="218"/>
    </row>
    <row r="80" spans="1:12" x14ac:dyDescent="0.2">
      <c r="A80" s="149" t="s">
        <v>312</v>
      </c>
      <c r="B80" s="145" t="s">
        <v>83</v>
      </c>
      <c r="C80" s="148" t="e">
        <f>#REF!+#REF!+#REF!+#REF!+#REF!+#REF!</f>
        <v>#REF!</v>
      </c>
      <c r="D80" s="148" t="e">
        <f>#REF!+#REF!+#REF!+#REF!+#REF!+#REF!</f>
        <v>#REF!</v>
      </c>
      <c r="E80" s="148" t="e">
        <f>#REF!+#REF!+#REF!+#REF!+#REF!+#REF!</f>
        <v>#REF!</v>
      </c>
      <c r="F80" s="148" t="e">
        <f>#REF!+#REF!+#REF!+#REF!+#REF!+#REF!</f>
        <v>#REF!</v>
      </c>
      <c r="G80" s="150"/>
      <c r="J80" s="221"/>
      <c r="K80" s="221"/>
      <c r="L80" s="218"/>
    </row>
    <row r="81" spans="1:12" x14ac:dyDescent="0.2">
      <c r="A81" s="152" t="s">
        <v>84</v>
      </c>
      <c r="B81" s="153" t="s">
        <v>85</v>
      </c>
      <c r="C81" s="256" t="e">
        <f>#REF!+#REF!+#REF!+#REF!+#REF!+#REF!</f>
        <v>#REF!</v>
      </c>
      <c r="D81" s="256" t="e">
        <f>#REF!+#REF!+#REF!+#REF!+#REF!+#REF!</f>
        <v>#REF!</v>
      </c>
      <c r="E81" s="256" t="e">
        <f>#REF!+#REF!+#REF!+#REF!+#REF!+#REF!</f>
        <v>#REF!</v>
      </c>
      <c r="F81" s="256" t="e">
        <f>#REF!+#REF!+#REF!+#REF!+#REF!+#REF!</f>
        <v>#REF!</v>
      </c>
      <c r="G81" s="199"/>
      <c r="J81" s="95"/>
      <c r="K81" s="95"/>
      <c r="L81" s="50"/>
    </row>
    <row r="82" spans="1:12" x14ac:dyDescent="0.2">
      <c r="A82" s="152" t="s">
        <v>86</v>
      </c>
      <c r="B82" s="153" t="s">
        <v>87</v>
      </c>
      <c r="C82" s="256" t="e">
        <f>#REF!+#REF!+#REF!+#REF!+#REF!+#REF!</f>
        <v>#REF!</v>
      </c>
      <c r="D82" s="256" t="e">
        <f>#REF!+#REF!+#REF!+#REF!+#REF!+#REF!</f>
        <v>#REF!</v>
      </c>
      <c r="E82" s="256" t="e">
        <f>#REF!+#REF!+#REF!+#REF!+#REF!+#REF!</f>
        <v>#REF!</v>
      </c>
      <c r="F82" s="256" t="e">
        <f>#REF!+#REF!+#REF!+#REF!+#REF!+#REF!</f>
        <v>#REF!</v>
      </c>
      <c r="G82" s="199"/>
      <c r="J82" s="95"/>
      <c r="K82" s="95"/>
      <c r="L82" s="50"/>
    </row>
    <row r="83" spans="1:12" x14ac:dyDescent="0.2">
      <c r="A83" s="152" t="s">
        <v>88</v>
      </c>
      <c r="B83" s="153" t="s">
        <v>89</v>
      </c>
      <c r="C83" s="256" t="e">
        <f>#REF!+#REF!+#REF!+#REF!+#REF!+#REF!</f>
        <v>#REF!</v>
      </c>
      <c r="D83" s="256" t="e">
        <f>#REF!+#REF!+#REF!+#REF!+#REF!+#REF!</f>
        <v>#REF!</v>
      </c>
      <c r="E83" s="256" t="e">
        <f>#REF!+#REF!+#REF!+#REF!+#REF!+#REF!</f>
        <v>#REF!</v>
      </c>
      <c r="F83" s="256" t="e">
        <f>#REF!+#REF!+#REF!+#REF!+#REF!+#REF!</f>
        <v>#REF!</v>
      </c>
      <c r="G83" s="199"/>
      <c r="J83" s="95"/>
      <c r="K83" s="95"/>
      <c r="L83" s="50"/>
    </row>
    <row r="84" spans="1:12" x14ac:dyDescent="0.2">
      <c r="A84" s="149" t="s">
        <v>90</v>
      </c>
      <c r="B84" s="145" t="s">
        <v>91</v>
      </c>
      <c r="C84" s="148" t="e">
        <f>#REF!+#REF!+#REF!+#REF!+#REF!+#REF!</f>
        <v>#REF!</v>
      </c>
      <c r="D84" s="148" t="e">
        <f>#REF!+#REF!+#REF!+#REF!+#REF!+#REF!</f>
        <v>#REF!</v>
      </c>
      <c r="E84" s="148" t="e">
        <f>#REF!+#REF!+#REF!+#REF!+#REF!+#REF!</f>
        <v>#REF!</v>
      </c>
      <c r="F84" s="148" t="e">
        <f>#REF!+#REF!+#REF!+#REF!+#REF!+#REF!</f>
        <v>#REF!</v>
      </c>
      <c r="G84" s="150"/>
      <c r="J84" s="95"/>
      <c r="K84" s="50"/>
      <c r="L84" s="50"/>
    </row>
    <row r="85" spans="1:12" x14ac:dyDescent="0.2">
      <c r="A85" s="149" t="s">
        <v>313</v>
      </c>
      <c r="B85" s="145" t="s">
        <v>93</v>
      </c>
      <c r="C85" s="148" t="e">
        <f>#REF!+#REF!+#REF!+#REF!+#REF!+#REF!</f>
        <v>#REF!</v>
      </c>
      <c r="D85" s="148" t="e">
        <f>#REF!+#REF!+#REF!+#REF!+#REF!+#REF!</f>
        <v>#REF!</v>
      </c>
      <c r="E85" s="148" t="e">
        <f>#REF!+#REF!+#REF!+#REF!+#REF!+#REF!</f>
        <v>#REF!</v>
      </c>
      <c r="F85" s="148" t="e">
        <f>#REF!+#REF!+#REF!+#REF!+#REF!+#REF!</f>
        <v>#REF!</v>
      </c>
      <c r="G85" s="150"/>
      <c r="J85" s="221"/>
      <c r="K85" s="221"/>
      <c r="L85" s="218"/>
    </row>
    <row r="86" spans="1:12" x14ac:dyDescent="0.2">
      <c r="A86" s="152" t="s">
        <v>94</v>
      </c>
      <c r="B86" s="153" t="s">
        <v>95</v>
      </c>
      <c r="C86" s="256" t="e">
        <f>#REF!+#REF!+#REF!+#REF!+#REF!+#REF!</f>
        <v>#REF!</v>
      </c>
      <c r="D86" s="256" t="e">
        <f>#REF!+#REF!+#REF!+#REF!+#REF!+#REF!</f>
        <v>#REF!</v>
      </c>
      <c r="E86" s="256" t="e">
        <f>#REF!+#REF!+#REF!+#REF!+#REF!+#REF!</f>
        <v>#REF!</v>
      </c>
      <c r="F86" s="256" t="e">
        <f>#REF!+#REF!+#REF!+#REF!+#REF!+#REF!</f>
        <v>#REF!</v>
      </c>
      <c r="G86" s="199"/>
      <c r="J86" s="95"/>
      <c r="K86" s="95"/>
      <c r="L86" s="50"/>
    </row>
    <row r="87" spans="1:12" x14ac:dyDescent="0.2">
      <c r="A87" s="152" t="s">
        <v>96</v>
      </c>
      <c r="B87" s="153" t="s">
        <v>97</v>
      </c>
      <c r="C87" s="256" t="e">
        <f>#REF!+#REF!+#REF!+#REF!+#REF!+#REF!</f>
        <v>#REF!</v>
      </c>
      <c r="D87" s="259" t="e">
        <f>#REF!+#REF!+#REF!+#REF!+#REF!+#REF!</f>
        <v>#REF!</v>
      </c>
      <c r="E87" s="259" t="e">
        <f>#REF!+#REF!+#REF!+#REF!+#REF!+#REF!</f>
        <v>#REF!</v>
      </c>
      <c r="F87" s="256" t="e">
        <f>#REF!+#REF!+#REF!+#REF!+#REF!+#REF!</f>
        <v>#REF!</v>
      </c>
      <c r="G87" s="199"/>
      <c r="H87" s="154"/>
      <c r="J87" s="95"/>
      <c r="K87" s="95"/>
      <c r="L87" s="50"/>
    </row>
    <row r="88" spans="1:12" x14ac:dyDescent="0.2">
      <c r="A88" s="152" t="s">
        <v>98</v>
      </c>
      <c r="B88" s="153" t="s">
        <v>99</v>
      </c>
      <c r="C88" s="256" t="e">
        <f>#REF!+#REF!+#REF!+#REF!+#REF!+#REF!</f>
        <v>#REF!</v>
      </c>
      <c r="D88" s="256" t="e">
        <f>#REF!+#REF!+#REF!+#REF!+#REF!+#REF!</f>
        <v>#REF!</v>
      </c>
      <c r="E88" s="256" t="e">
        <f>#REF!+#REF!+#REF!+#REF!+#REF!+#REF!</f>
        <v>#REF!</v>
      </c>
      <c r="F88" s="256" t="e">
        <f>#REF!+#REF!+#REF!+#REF!+#REF!+#REF!</f>
        <v>#REF!</v>
      </c>
      <c r="G88" s="199"/>
      <c r="J88" s="95"/>
      <c r="K88" s="95"/>
      <c r="L88" s="50"/>
    </row>
    <row r="89" spans="1:12" x14ac:dyDescent="0.2">
      <c r="A89" s="152" t="s">
        <v>100</v>
      </c>
      <c r="B89" s="153" t="s">
        <v>101</v>
      </c>
      <c r="C89" s="256" t="e">
        <f>#REF!+#REF!+#REF!+#REF!+#REF!+#REF!</f>
        <v>#REF!</v>
      </c>
      <c r="D89" s="256" t="e">
        <f>#REF!+#REF!+#REF!+#REF!+#REF!+#REF!</f>
        <v>#REF!</v>
      </c>
      <c r="E89" s="256" t="e">
        <f>#REF!+#REF!+#REF!+#REF!+#REF!+#REF!</f>
        <v>#REF!</v>
      </c>
      <c r="F89" s="256" t="e">
        <f>#REF!+#REF!+#REF!+#REF!+#REF!+#REF!</f>
        <v>#REF!</v>
      </c>
      <c r="G89" s="199"/>
      <c r="J89" s="95"/>
      <c r="K89" s="95"/>
      <c r="L89" s="50"/>
    </row>
    <row r="90" spans="1:12" x14ac:dyDescent="0.2">
      <c r="A90" s="152" t="s">
        <v>102</v>
      </c>
      <c r="B90" s="153" t="s">
        <v>103</v>
      </c>
      <c r="C90" s="256" t="e">
        <f>#REF!+#REF!+#REF!+#REF!+#REF!+#REF!</f>
        <v>#REF!</v>
      </c>
      <c r="D90" s="256" t="e">
        <f>#REF!+#REF!+#REF!+#REF!+#REF!+#REF!</f>
        <v>#REF!</v>
      </c>
      <c r="E90" s="256" t="e">
        <f>#REF!+#REF!+#REF!+#REF!+#REF!+#REF!</f>
        <v>#REF!</v>
      </c>
      <c r="F90" s="256" t="e">
        <f>#REF!+#REF!+#REF!+#REF!+#REF!+#REF!</f>
        <v>#REF!</v>
      </c>
      <c r="G90" s="199"/>
      <c r="H90" s="154"/>
      <c r="J90" s="95"/>
      <c r="K90" s="95"/>
      <c r="L90" s="50"/>
    </row>
    <row r="91" spans="1:12" x14ac:dyDescent="0.2">
      <c r="A91" s="149" t="s">
        <v>104</v>
      </c>
      <c r="B91" s="145" t="s">
        <v>105</v>
      </c>
      <c r="C91" s="148" t="e">
        <f>#REF!+#REF!+#REF!+#REF!+#REF!+#REF!</f>
        <v>#REF!</v>
      </c>
      <c r="D91" s="148" t="e">
        <f>#REF!+#REF!+#REF!+#REF!+#REF!+#REF!</f>
        <v>#REF!</v>
      </c>
      <c r="E91" s="148" t="e">
        <f>#REF!+#REF!+#REF!+#REF!+#REF!+#REF!</f>
        <v>#REF!</v>
      </c>
      <c r="F91" s="148" t="e">
        <f>#REF!+#REF!+#REF!+#REF!+#REF!+#REF!</f>
        <v>#REF!</v>
      </c>
      <c r="G91" s="150"/>
      <c r="H91" s="181"/>
      <c r="J91" s="221"/>
      <c r="K91" s="221"/>
      <c r="L91" s="218"/>
    </row>
    <row r="92" spans="1:12" x14ac:dyDescent="0.2">
      <c r="A92" s="149" t="s">
        <v>106</v>
      </c>
      <c r="B92" s="145" t="s">
        <v>107</v>
      </c>
      <c r="C92" s="148" t="e">
        <f>#REF!+#REF!+#REF!+#REF!+#REF!+#REF!</f>
        <v>#REF!</v>
      </c>
      <c r="D92" s="148" t="e">
        <f>#REF!+#REF!+#REF!+#REF!+#REF!+#REF!</f>
        <v>#REF!</v>
      </c>
      <c r="E92" s="148" t="e">
        <f>#REF!+#REF!+#REF!+#REF!+#REF!+#REF!</f>
        <v>#REF!</v>
      </c>
      <c r="F92" s="148" t="e">
        <f>#REF!+#REF!+#REF!+#REF!+#REF!+#REF!</f>
        <v>#REF!</v>
      </c>
      <c r="G92" s="150"/>
      <c r="H92" s="181"/>
      <c r="J92" s="221"/>
      <c r="K92" s="221"/>
      <c r="L92" s="218"/>
    </row>
    <row r="93" spans="1:12" x14ac:dyDescent="0.2">
      <c r="A93" s="149" t="s">
        <v>108</v>
      </c>
      <c r="B93" s="145" t="s">
        <v>109</v>
      </c>
      <c r="C93" s="148" t="e">
        <f>#REF!+#REF!+#REF!+#REF!+#REF!+#REF!</f>
        <v>#REF!</v>
      </c>
      <c r="D93" s="148" t="e">
        <f>#REF!+#REF!+#REF!+#REF!+#REF!+#REF!</f>
        <v>#REF!</v>
      </c>
      <c r="E93" s="148" t="e">
        <f>#REF!+#REF!+#REF!+#REF!+#REF!+#REF!</f>
        <v>#REF!</v>
      </c>
      <c r="F93" s="148" t="e">
        <f>#REF!+#REF!+#REF!+#REF!+#REF!+#REF!</f>
        <v>#REF!</v>
      </c>
      <c r="G93" s="150"/>
      <c r="H93" s="181"/>
      <c r="J93" s="221"/>
      <c r="K93" s="221"/>
      <c r="L93" s="218"/>
    </row>
    <row r="94" spans="1:12" x14ac:dyDescent="0.2">
      <c r="A94" s="149" t="s">
        <v>110</v>
      </c>
      <c r="B94" s="145" t="s">
        <v>111</v>
      </c>
      <c r="C94" s="148" t="e">
        <f>#REF!+#REF!+#REF!+#REF!+#REF!+#REF!</f>
        <v>#REF!</v>
      </c>
      <c r="D94" s="148" t="e">
        <f>#REF!+#REF!+#REF!+#REF!+#REF!+#REF!</f>
        <v>#REF!</v>
      </c>
      <c r="E94" s="148" t="e">
        <f>#REF!+#REF!+#REF!+#REF!+#REF!+#REF!</f>
        <v>#REF!</v>
      </c>
      <c r="F94" s="148" t="e">
        <f>#REF!+#REF!+#REF!+#REF!+#REF!+#REF!</f>
        <v>#REF!</v>
      </c>
      <c r="G94" s="150"/>
      <c r="H94" s="181"/>
      <c r="J94" s="221"/>
      <c r="K94" s="221"/>
      <c r="L94" s="50"/>
    </row>
    <row r="95" spans="1:12" x14ac:dyDescent="0.2">
      <c r="A95" s="146" t="s">
        <v>188</v>
      </c>
      <c r="B95" s="147" t="s">
        <v>187</v>
      </c>
      <c r="C95" s="148" t="e">
        <f>#REF!+#REF!+#REF!+#REF!+#REF!+#REF!</f>
        <v>#REF!</v>
      </c>
      <c r="D95" s="148" t="e">
        <f>#REF!+#REF!+#REF!+#REF!+#REF!+#REF!</f>
        <v>#REF!</v>
      </c>
      <c r="E95" s="148" t="e">
        <f>#REF!+#REF!+#REF!+#REF!+#REF!+#REF!</f>
        <v>#REF!</v>
      </c>
      <c r="F95" s="148" t="e">
        <f>#REF!+#REF!+#REF!+#REF!+#REF!+#REF!</f>
        <v>#REF!</v>
      </c>
      <c r="G95" s="150"/>
      <c r="J95" s="224"/>
      <c r="K95" s="224"/>
      <c r="L95" s="201"/>
    </row>
    <row r="96" spans="1:12" hidden="1" x14ac:dyDescent="0.2">
      <c r="A96" s="149" t="s">
        <v>112</v>
      </c>
      <c r="B96" s="145" t="s">
        <v>113</v>
      </c>
      <c r="C96" s="148" t="e">
        <f>#REF!+#REF!+#REF!+#REF!+#REF!+#REF!</f>
        <v>#REF!</v>
      </c>
      <c r="D96" s="148" t="e">
        <f>#REF!+#REF!+#REF!+#REF!+#REF!+#REF!</f>
        <v>#REF!</v>
      </c>
      <c r="E96" s="148" t="e">
        <f>#REF!+#REF!+#REF!+#REF!+#REF!+#REF!</f>
        <v>#REF!</v>
      </c>
      <c r="F96" s="148" t="e">
        <f>#REF!+#REF!+#REF!+#REF!+#REF!+#REF!</f>
        <v>#REF!</v>
      </c>
      <c r="G96" s="150"/>
      <c r="J96" s="221"/>
      <c r="K96" s="221"/>
      <c r="L96" s="218"/>
    </row>
    <row r="97" spans="1:12" x14ac:dyDescent="0.2">
      <c r="A97" s="149" t="s">
        <v>114</v>
      </c>
      <c r="B97" s="145" t="s">
        <v>115</v>
      </c>
      <c r="C97" s="148" t="e">
        <f>#REF!+#REF!+#REF!+#REF!+#REF!+#REF!</f>
        <v>#REF!</v>
      </c>
      <c r="D97" s="148" t="e">
        <f>#REF!+#REF!+#REF!+#REF!+#REF!+#REF!</f>
        <v>#REF!</v>
      </c>
      <c r="E97" s="148" t="e">
        <f>#REF!+#REF!+#REF!+#REF!+#REF!+#REF!</f>
        <v>#REF!</v>
      </c>
      <c r="F97" s="148" t="e">
        <f>#REF!+#REF!+#REF!+#REF!+#REF!+#REF!</f>
        <v>#REF!</v>
      </c>
      <c r="G97" s="150"/>
      <c r="J97" s="221"/>
      <c r="K97" s="221"/>
      <c r="L97" s="218"/>
    </row>
    <row r="98" spans="1:12" x14ac:dyDescent="0.2">
      <c r="A98" s="146" t="s">
        <v>180</v>
      </c>
      <c r="B98" s="159" t="s">
        <v>178</v>
      </c>
      <c r="C98" s="148" t="e">
        <f>#REF!+#REF!+#REF!+#REF!+#REF!+#REF!</f>
        <v>#REF!</v>
      </c>
      <c r="D98" s="148" t="e">
        <f>#REF!+#REF!+#REF!+#REF!+#REF!+#REF!</f>
        <v>#REF!</v>
      </c>
      <c r="E98" s="148" t="e">
        <f>#REF!+#REF!+#REF!+#REF!+#REF!+#REF!</f>
        <v>#REF!</v>
      </c>
      <c r="F98" s="148" t="e">
        <f>#REF!+#REF!+#REF!+#REF!+#REF!+#REF!</f>
        <v>#REF!</v>
      </c>
      <c r="G98" s="150"/>
      <c r="J98" s="221"/>
      <c r="K98" s="221"/>
      <c r="L98" s="50"/>
    </row>
    <row r="99" spans="1:12" x14ac:dyDescent="0.2">
      <c r="A99" s="149" t="s">
        <v>116</v>
      </c>
      <c r="B99" s="145" t="s">
        <v>117</v>
      </c>
      <c r="C99" s="148" t="e">
        <f>#REF!+#REF!+#REF!+#REF!+#REF!+#REF!</f>
        <v>#REF!</v>
      </c>
      <c r="D99" s="148" t="e">
        <f>#REF!+#REF!+#REF!+#REF!+#REF!+#REF!</f>
        <v>#REF!</v>
      </c>
      <c r="E99" s="148" t="e">
        <f>#REF!+#REF!+#REF!+#REF!+#REF!+#REF!</f>
        <v>#REF!</v>
      </c>
      <c r="F99" s="148" t="e">
        <f>#REF!+#REF!+#REF!+#REF!+#REF!+#REF!</f>
        <v>#REF!</v>
      </c>
      <c r="G99" s="150"/>
      <c r="J99" s="221"/>
      <c r="K99" s="221"/>
      <c r="L99" s="50"/>
    </row>
    <row r="100" spans="1:12" hidden="1" x14ac:dyDescent="0.2">
      <c r="A100" s="149" t="s">
        <v>118</v>
      </c>
      <c r="B100" s="151" t="s">
        <v>119</v>
      </c>
      <c r="C100" s="148" t="e">
        <f>#REF!+#REF!+#REF!+#REF!+#REF!+#REF!</f>
        <v>#REF!</v>
      </c>
      <c r="D100" s="148" t="e">
        <f>#REF!+#REF!+#REF!+#REF!+#REF!+#REF!</f>
        <v>#REF!</v>
      </c>
      <c r="E100" s="148" t="e">
        <f>#REF!+#REF!+#REF!+#REF!+#REF!+#REF!</f>
        <v>#REF!</v>
      </c>
      <c r="F100" s="148" t="e">
        <f>#REF!+#REF!+#REF!+#REF!+#REF!+#REF!</f>
        <v>#REF!</v>
      </c>
      <c r="G100" s="150"/>
      <c r="J100" s="221"/>
      <c r="K100" s="221"/>
      <c r="L100" s="50"/>
    </row>
    <row r="101" spans="1:12" hidden="1" x14ac:dyDescent="0.2">
      <c r="A101" s="149" t="s">
        <v>120</v>
      </c>
      <c r="B101" s="151" t="s">
        <v>124</v>
      </c>
      <c r="C101" s="148" t="e">
        <f>#REF!+#REF!+#REF!+#REF!+#REF!+#REF!</f>
        <v>#REF!</v>
      </c>
      <c r="D101" s="148" t="e">
        <f>#REF!+#REF!+#REF!+#REF!+#REF!+#REF!</f>
        <v>#REF!</v>
      </c>
      <c r="E101" s="148" t="e">
        <f>#REF!+#REF!+#REF!+#REF!+#REF!+#REF!</f>
        <v>#REF!</v>
      </c>
      <c r="F101" s="148" t="e">
        <f>#REF!+#REF!+#REF!+#REF!+#REF!+#REF!</f>
        <v>#REF!</v>
      </c>
      <c r="G101" s="150"/>
      <c r="J101" s="221"/>
      <c r="K101" s="221"/>
      <c r="L101" s="50"/>
    </row>
    <row r="102" spans="1:12" x14ac:dyDescent="0.2">
      <c r="A102" s="160"/>
      <c r="B102" s="147" t="s">
        <v>181</v>
      </c>
      <c r="C102" s="148" t="e">
        <f>#REF!+#REF!+#REF!+#REF!+#REF!+#REF!</f>
        <v>#REF!</v>
      </c>
      <c r="D102" s="148" t="e">
        <f>#REF!+#REF!+#REF!+#REF!+#REF!+#REF!</f>
        <v>#REF!</v>
      </c>
      <c r="E102" s="148" t="e">
        <f>#REF!+#REF!+#REF!+#REF!+#REF!+#REF!</f>
        <v>#REF!</v>
      </c>
      <c r="F102" s="148" t="e">
        <f>#REF!+#REF!+#REF!+#REF!+#REF!+#REF!</f>
        <v>#REF!</v>
      </c>
      <c r="G102" s="150"/>
      <c r="J102" s="224"/>
      <c r="K102" s="224"/>
      <c r="L102" s="201"/>
    </row>
    <row r="103" spans="1:12" x14ac:dyDescent="0.2">
      <c r="A103" s="149" t="s">
        <v>125</v>
      </c>
      <c r="B103" s="145" t="s">
        <v>126</v>
      </c>
      <c r="C103" s="148" t="e">
        <f>#REF!+#REF!+#REF!+#REF!+#REF!+#REF!</f>
        <v>#REF!</v>
      </c>
      <c r="D103" s="148" t="e">
        <f>#REF!+#REF!+#REF!+#REF!+#REF!+#REF!</f>
        <v>#REF!</v>
      </c>
      <c r="E103" s="148" t="e">
        <f>#REF!+#REF!+#REF!+#REF!+#REF!+#REF!</f>
        <v>#REF!</v>
      </c>
      <c r="F103" s="148" t="e">
        <f>#REF!+#REF!+#REF!+#REF!+#REF!+#REF!</f>
        <v>#REF!</v>
      </c>
      <c r="G103" s="150"/>
      <c r="J103" s="221"/>
      <c r="K103" s="221"/>
      <c r="L103" s="218"/>
    </row>
    <row r="104" spans="1:12" x14ac:dyDescent="0.2">
      <c r="A104" s="144"/>
      <c r="B104" s="144"/>
      <c r="C104" s="148" t="e">
        <f>#REF!+#REF!+#REF!+#REF!+#REF!+#REF!</f>
        <v>#REF!</v>
      </c>
      <c r="D104" s="148" t="e">
        <f>#REF!+#REF!+#REF!+#REF!+#REF!+#REF!</f>
        <v>#REF!</v>
      </c>
      <c r="E104" s="148" t="e">
        <f>#REF!+#REF!+#REF!+#REF!+#REF!+#REF!</f>
        <v>#REF!</v>
      </c>
      <c r="F104" s="148" t="e">
        <f>#REF!+#REF!+#REF!+#REF!+#REF!+#REF!</f>
        <v>#REF!</v>
      </c>
      <c r="G104" s="150"/>
      <c r="J104" s="95"/>
      <c r="K104" s="95"/>
      <c r="L104" s="50"/>
    </row>
    <row r="105" spans="1:12" x14ac:dyDescent="0.2">
      <c r="A105" s="162"/>
      <c r="B105" s="163" t="s">
        <v>127</v>
      </c>
      <c r="C105" s="257" t="e">
        <f>#REF!+#REF!+#REF!+#REF!+#REF!+#REF!</f>
        <v>#REF!</v>
      </c>
      <c r="D105" s="257" t="e">
        <f>#REF!+#REF!+#REF!+#REF!+#REF!+#REF!</f>
        <v>#REF!</v>
      </c>
      <c r="E105" s="257" t="e">
        <f>#REF!+#REF!+#REF!+#REF!+#REF!+#REF!</f>
        <v>#REF!</v>
      </c>
      <c r="F105" s="257" t="e">
        <f>#REF!+#REF!+#REF!+#REF!+#REF!+#REF!</f>
        <v>#REF!</v>
      </c>
      <c r="G105" s="183"/>
      <c r="J105" s="222"/>
      <c r="K105" s="222"/>
      <c r="L105" s="230"/>
    </row>
    <row r="106" spans="1:12" x14ac:dyDescent="0.2">
      <c r="A106" s="162"/>
      <c r="B106" s="163" t="s">
        <v>193</v>
      </c>
      <c r="C106" s="148" t="e">
        <f>#REF!+#REF!+#REF!+#REF!+#REF!+#REF!</f>
        <v>#REF!</v>
      </c>
      <c r="D106" s="148" t="e">
        <f>#REF!+#REF!+#REF!+#REF!+#REF!+#REF!</f>
        <v>#REF!</v>
      </c>
      <c r="E106" s="67" t="e">
        <f>+D105+F105</f>
        <v>#REF!</v>
      </c>
      <c r="F106" s="196" t="s">
        <v>254</v>
      </c>
      <c r="G106" s="190"/>
      <c r="H106" s="193"/>
      <c r="J106" s="222"/>
      <c r="K106" s="50"/>
      <c r="L106" s="50"/>
    </row>
    <row r="107" spans="1:12" x14ac:dyDescent="0.2">
      <c r="A107" s="162"/>
      <c r="B107" s="163"/>
      <c r="C107" s="148" t="e">
        <f>#REF!+#REF!+#REF!+#REF!+#REF!+#REF!</f>
        <v>#REF!</v>
      </c>
      <c r="D107" s="148" t="e">
        <f>#REF!+#REF!+#REF!+#REF!+#REF!+#REF!</f>
        <v>#REF!</v>
      </c>
      <c r="E107" s="67" t="e">
        <f>-E106+E105</f>
        <v>#REF!</v>
      </c>
      <c r="F107" s="59" t="s">
        <v>255</v>
      </c>
      <c r="G107" s="118"/>
      <c r="J107" s="95"/>
      <c r="K107" s="50"/>
      <c r="L107" s="50"/>
    </row>
    <row r="108" spans="1:12" x14ac:dyDescent="0.2">
      <c r="A108" s="165"/>
      <c r="B108" s="145" t="s">
        <v>128</v>
      </c>
      <c r="C108" s="258" t="e">
        <f>#REF!+#REF!+#REF!+#REF!+#REF!+#REF!</f>
        <v>#REF!</v>
      </c>
      <c r="D108" s="258" t="e">
        <f>#REF!+#REF!+#REF!+#REF!+#REF!+#REF!</f>
        <v>#REF!</v>
      </c>
      <c r="E108" s="258" t="e">
        <f>#REF!+#REF!+#REF!+#REF!+#REF!+#REF!</f>
        <v>#REF!</v>
      </c>
      <c r="F108" s="258" t="e">
        <f>#REF!+#REF!+#REF!+#REF!+#REF!+#REF!</f>
        <v>#REF!</v>
      </c>
      <c r="G108" s="150"/>
      <c r="H108" s="185"/>
      <c r="J108" s="221"/>
      <c r="K108" s="221"/>
      <c r="L108" s="218"/>
    </row>
    <row r="109" spans="1:12" x14ac:dyDescent="0.2">
      <c r="A109" s="165" t="s">
        <v>155</v>
      </c>
      <c r="B109" s="166" t="s">
        <v>129</v>
      </c>
      <c r="C109" s="148" t="e">
        <f>#REF!+#REF!+#REF!+#REF!+#REF!+#REF!</f>
        <v>#REF!</v>
      </c>
      <c r="D109" s="148" t="e">
        <f>#REF!+#REF!+#REF!+#REF!+#REF!+#REF!</f>
        <v>#REF!</v>
      </c>
      <c r="E109" s="148" t="e">
        <f>#REF!+#REF!+#REF!+#REF!+#REF!+#REF!</f>
        <v>#REF!</v>
      </c>
      <c r="F109" s="148" t="e">
        <f>#REF!+#REF!+#REF!+#REF!+#REF!+#REF!</f>
        <v>#REF!</v>
      </c>
      <c r="G109" s="161"/>
      <c r="J109" s="224"/>
      <c r="K109" s="224"/>
      <c r="L109" s="201"/>
    </row>
    <row r="110" spans="1:12" hidden="1" x14ac:dyDescent="0.2">
      <c r="A110" s="152" t="s">
        <v>158</v>
      </c>
      <c r="B110" s="153" t="s">
        <v>165</v>
      </c>
      <c r="C110" s="256" t="e">
        <f>#REF!+#REF!+#REF!+#REF!+#REF!+#REF!</f>
        <v>#REF!</v>
      </c>
      <c r="D110" s="256" t="e">
        <f>#REF!+#REF!+#REF!+#REF!+#REF!+#REF!</f>
        <v>#REF!</v>
      </c>
      <c r="E110" s="256" t="e">
        <f>#REF!+#REF!+#REF!+#REF!+#REF!+#REF!</f>
        <v>#REF!</v>
      </c>
      <c r="F110" s="256" t="e">
        <f>#REF!+#REF!+#REF!+#REF!+#REF!+#REF!</f>
        <v>#REF!</v>
      </c>
      <c r="G110" s="199"/>
      <c r="J110" s="228"/>
      <c r="K110" s="228"/>
      <c r="L110" s="50"/>
    </row>
    <row r="111" spans="1:12" hidden="1" x14ac:dyDescent="0.2">
      <c r="A111" s="152" t="s">
        <v>159</v>
      </c>
      <c r="B111" s="153" t="s">
        <v>166</v>
      </c>
      <c r="C111" s="256" t="e">
        <f>#REF!+#REF!+#REF!+#REF!+#REF!+#REF!</f>
        <v>#REF!</v>
      </c>
      <c r="D111" s="256" t="e">
        <f>#REF!+#REF!+#REF!+#REF!+#REF!+#REF!</f>
        <v>#REF!</v>
      </c>
      <c r="E111" s="256" t="e">
        <f>#REF!+#REF!+#REF!+#REF!+#REF!+#REF!</f>
        <v>#REF!</v>
      </c>
      <c r="F111" s="256" t="e">
        <f>#REF!+#REF!+#REF!+#REF!+#REF!+#REF!</f>
        <v>#REF!</v>
      </c>
      <c r="G111" s="199"/>
      <c r="J111" s="228"/>
      <c r="K111" s="228"/>
      <c r="L111" s="50"/>
    </row>
    <row r="112" spans="1:12" hidden="1" x14ac:dyDescent="0.2">
      <c r="A112" s="152" t="s">
        <v>160</v>
      </c>
      <c r="B112" s="153" t="s">
        <v>130</v>
      </c>
      <c r="C112" s="256" t="e">
        <f>#REF!+#REF!+#REF!+#REF!+#REF!+#REF!</f>
        <v>#REF!</v>
      </c>
      <c r="D112" s="256" t="e">
        <f>#REF!+#REF!+#REF!+#REF!+#REF!+#REF!</f>
        <v>#REF!</v>
      </c>
      <c r="E112" s="256" t="e">
        <f>#REF!+#REF!+#REF!+#REF!+#REF!+#REF!</f>
        <v>#REF!</v>
      </c>
      <c r="F112" s="256" t="e">
        <f>#REF!+#REF!+#REF!+#REF!+#REF!+#REF!</f>
        <v>#REF!</v>
      </c>
      <c r="G112" s="199"/>
      <c r="J112" s="228"/>
      <c r="K112" s="228"/>
      <c r="L112" s="50"/>
    </row>
    <row r="113" spans="1:12" x14ac:dyDescent="0.2">
      <c r="A113" s="152" t="s">
        <v>161</v>
      </c>
      <c r="B113" s="153" t="s">
        <v>131</v>
      </c>
      <c r="C113" s="256" t="e">
        <f>#REF!+#REF!+#REF!+#REF!+#REF!+#REF!</f>
        <v>#REF!</v>
      </c>
      <c r="D113" s="256" t="e">
        <f>#REF!+#REF!+#REF!+#REF!+#REF!+#REF!</f>
        <v>#REF!</v>
      </c>
      <c r="E113" s="256" t="e">
        <f>#REF!+#REF!+#REF!+#REF!+#REF!+#REF!</f>
        <v>#REF!</v>
      </c>
      <c r="F113" s="256" t="e">
        <f>#REF!+#REF!+#REF!+#REF!+#REF!+#REF!</f>
        <v>#REF!</v>
      </c>
      <c r="G113" s="199"/>
      <c r="J113" s="228"/>
      <c r="K113" s="228"/>
      <c r="L113" s="50"/>
    </row>
    <row r="114" spans="1:12" x14ac:dyDescent="0.2">
      <c r="A114" s="152" t="s">
        <v>163</v>
      </c>
      <c r="B114" s="153" t="s">
        <v>198</v>
      </c>
      <c r="C114" s="256" t="e">
        <f>#REF!+#REF!+#REF!+#REF!+#REF!+#REF!</f>
        <v>#REF!</v>
      </c>
      <c r="D114" s="256" t="e">
        <f>#REF!+#REF!+#REF!+#REF!+#REF!+#REF!</f>
        <v>#REF!</v>
      </c>
      <c r="E114" s="256" t="e">
        <f>#REF!+#REF!+#REF!+#REF!+#REF!+#REF!</f>
        <v>#REF!</v>
      </c>
      <c r="F114" s="256" t="e">
        <f>#REF!+#REF!+#REF!+#REF!+#REF!+#REF!</f>
        <v>#REF!</v>
      </c>
      <c r="G114" s="199"/>
      <c r="J114" s="228"/>
      <c r="K114" s="228"/>
      <c r="L114" s="50"/>
    </row>
    <row r="115" spans="1:12" x14ac:dyDescent="0.2">
      <c r="A115" s="152" t="s">
        <v>164</v>
      </c>
      <c r="B115" s="153" t="s">
        <v>168</v>
      </c>
      <c r="C115" s="256" t="e">
        <f>#REF!+#REF!+#REF!+#REF!+#REF!+#REF!</f>
        <v>#REF!</v>
      </c>
      <c r="D115" s="256" t="e">
        <f>#REF!+#REF!+#REF!+#REF!+#REF!+#REF!</f>
        <v>#REF!</v>
      </c>
      <c r="E115" s="256" t="e">
        <f>#REF!+#REF!+#REF!+#REF!+#REF!+#REF!</f>
        <v>#REF!</v>
      </c>
      <c r="F115" s="256" t="e">
        <f>#REF!+#REF!+#REF!+#REF!+#REF!+#REF!</f>
        <v>#REF!</v>
      </c>
      <c r="G115" s="199"/>
      <c r="J115" s="228"/>
      <c r="K115" s="228"/>
      <c r="L115" s="50"/>
    </row>
    <row r="116" spans="1:12" x14ac:dyDescent="0.2">
      <c r="A116" s="152" t="s">
        <v>162</v>
      </c>
      <c r="B116" s="153" t="s">
        <v>175</v>
      </c>
      <c r="C116" s="256" t="e">
        <f>#REF!+#REF!+#REF!+#REF!+#REF!+#REF!</f>
        <v>#REF!</v>
      </c>
      <c r="D116" s="256" t="e">
        <f>#REF!+#REF!+#REF!+#REF!+#REF!+#REF!</f>
        <v>#REF!</v>
      </c>
      <c r="E116" s="256" t="e">
        <f>#REF!+#REF!+#REF!+#REF!+#REF!+#REF!</f>
        <v>#REF!</v>
      </c>
      <c r="F116" s="256" t="e">
        <f>#REF!+#REF!+#REF!+#REF!+#REF!+#REF!</f>
        <v>#REF!</v>
      </c>
      <c r="G116" s="199"/>
      <c r="J116" s="228"/>
      <c r="K116" s="228"/>
      <c r="L116" s="50"/>
    </row>
    <row r="117" spans="1:12" x14ac:dyDescent="0.2">
      <c r="A117" s="165" t="s">
        <v>156</v>
      </c>
      <c r="B117" s="166" t="s">
        <v>132</v>
      </c>
      <c r="C117" s="148" t="e">
        <f>#REF!+#REF!+#REF!+#REF!+#REF!+#REF!</f>
        <v>#REF!</v>
      </c>
      <c r="D117" s="148" t="e">
        <f>#REF!+#REF!+#REF!+#REF!+#REF!+#REF!</f>
        <v>#REF!</v>
      </c>
      <c r="E117" s="148" t="e">
        <f>#REF!+#REF!+#REF!+#REF!+#REF!+#REF!</f>
        <v>#REF!</v>
      </c>
      <c r="F117" s="148" t="e">
        <f>#REF!+#REF!+#REF!+#REF!+#REF!+#REF!</f>
        <v>#REF!</v>
      </c>
      <c r="G117" s="161"/>
      <c r="J117" s="224"/>
      <c r="K117" s="224"/>
      <c r="L117" s="224"/>
    </row>
    <row r="118" spans="1:12" x14ac:dyDescent="0.2">
      <c r="A118" s="152" t="s">
        <v>172</v>
      </c>
      <c r="B118" s="153" t="s">
        <v>137</v>
      </c>
      <c r="C118" s="256" t="e">
        <f>#REF!+#REF!+#REF!+#REF!+#REF!+#REF!</f>
        <v>#REF!</v>
      </c>
      <c r="D118" s="256" t="e">
        <f>#REF!+#REF!+#REF!+#REF!+#REF!+#REF!</f>
        <v>#REF!</v>
      </c>
      <c r="E118" s="256" t="e">
        <f>#REF!+#REF!+#REF!+#REF!+#REF!+#REF!</f>
        <v>#REF!</v>
      </c>
      <c r="F118" s="256" t="e">
        <f>#REF!+#REF!+#REF!+#REF!+#REF!+#REF!</f>
        <v>#REF!</v>
      </c>
      <c r="G118" s="199"/>
      <c r="J118" s="228"/>
      <c r="K118" s="228"/>
      <c r="L118" s="50"/>
    </row>
    <row r="119" spans="1:12" x14ac:dyDescent="0.2">
      <c r="A119" s="152" t="s">
        <v>172</v>
      </c>
      <c r="B119" s="153" t="s">
        <v>134</v>
      </c>
      <c r="C119" s="256" t="e">
        <f>#REF!+#REF!+#REF!+#REF!+#REF!+#REF!</f>
        <v>#REF!</v>
      </c>
      <c r="D119" s="256" t="e">
        <f>#REF!+#REF!+#REF!+#REF!+#REF!+#REF!</f>
        <v>#REF!</v>
      </c>
      <c r="E119" s="256" t="e">
        <f>#REF!+#REF!+#REF!+#REF!+#REF!+#REF!</f>
        <v>#REF!</v>
      </c>
      <c r="F119" s="256" t="e">
        <f>#REF!+#REF!+#REF!+#REF!+#REF!+#REF!</f>
        <v>#REF!</v>
      </c>
      <c r="G119" s="199"/>
      <c r="J119" s="228"/>
      <c r="K119" s="228"/>
      <c r="L119" s="50"/>
    </row>
    <row r="120" spans="1:12" x14ac:dyDescent="0.2">
      <c r="A120" s="152" t="s">
        <v>172</v>
      </c>
      <c r="B120" s="153" t="s">
        <v>194</v>
      </c>
      <c r="C120" s="256" t="e">
        <f>#REF!+#REF!+#REF!+#REF!+#REF!+#REF!</f>
        <v>#REF!</v>
      </c>
      <c r="D120" s="256" t="e">
        <f>#REF!+#REF!+#REF!+#REF!+#REF!+#REF!</f>
        <v>#REF!</v>
      </c>
      <c r="E120" s="256" t="e">
        <f>#REF!+#REF!+#REF!+#REF!+#REF!+#REF!</f>
        <v>#REF!</v>
      </c>
      <c r="F120" s="256" t="e">
        <f>#REF!+#REF!+#REF!+#REF!+#REF!+#REF!</f>
        <v>#REF!</v>
      </c>
      <c r="G120" s="199"/>
      <c r="J120" s="228"/>
      <c r="K120" s="228"/>
      <c r="L120" s="50"/>
    </row>
    <row r="121" spans="1:12" x14ac:dyDescent="0.2">
      <c r="A121" s="152" t="s">
        <v>172</v>
      </c>
      <c r="B121" s="153" t="s">
        <v>135</v>
      </c>
      <c r="C121" s="256" t="e">
        <f>#REF!+#REF!+#REF!+#REF!+#REF!+#REF!</f>
        <v>#REF!</v>
      </c>
      <c r="D121" s="256" t="e">
        <f>#REF!+#REF!+#REF!+#REF!+#REF!+#REF!</f>
        <v>#REF!</v>
      </c>
      <c r="E121" s="256" t="e">
        <f>#REF!+#REF!+#REF!+#REF!+#REF!+#REF!</f>
        <v>#REF!</v>
      </c>
      <c r="F121" s="256" t="e">
        <f>#REF!+#REF!+#REF!+#REF!+#REF!+#REF!</f>
        <v>#REF!</v>
      </c>
      <c r="G121" s="199"/>
      <c r="J121" s="228"/>
      <c r="K121" s="228"/>
      <c r="L121" s="50"/>
    </row>
    <row r="122" spans="1:12" x14ac:dyDescent="0.2">
      <c r="A122" s="152" t="s">
        <v>171</v>
      </c>
      <c r="B122" s="153" t="s">
        <v>133</v>
      </c>
      <c r="C122" s="256" t="e">
        <f>#REF!+#REF!+#REF!+#REF!+#REF!+#REF!</f>
        <v>#REF!</v>
      </c>
      <c r="D122" s="256" t="e">
        <f>#REF!+#REF!+#REF!+#REF!+#REF!+#REF!</f>
        <v>#REF!</v>
      </c>
      <c r="E122" s="256" t="e">
        <f>#REF!+#REF!+#REF!+#REF!+#REF!+#REF!</f>
        <v>#REF!</v>
      </c>
      <c r="F122" s="256" t="e">
        <f>#REF!+#REF!+#REF!+#REF!+#REF!+#REF!</f>
        <v>#REF!</v>
      </c>
      <c r="G122" s="199"/>
      <c r="J122" s="228"/>
      <c r="K122" s="228"/>
      <c r="L122" s="50"/>
    </row>
    <row r="123" spans="1:12" x14ac:dyDescent="0.2">
      <c r="A123" s="152" t="s">
        <v>173</v>
      </c>
      <c r="B123" s="153" t="s">
        <v>154</v>
      </c>
      <c r="C123" s="256" t="e">
        <f>#REF!+#REF!+#REF!+#REF!+#REF!+#REF!</f>
        <v>#REF!</v>
      </c>
      <c r="D123" s="256" t="e">
        <f>#REF!+#REF!+#REF!+#REF!+#REF!+#REF!</f>
        <v>#REF!</v>
      </c>
      <c r="E123" s="256" t="e">
        <f>#REF!+#REF!+#REF!+#REF!+#REF!+#REF!</f>
        <v>#REF!</v>
      </c>
      <c r="F123" s="256" t="e">
        <f>#REF!+#REF!+#REF!+#REF!+#REF!+#REF!</f>
        <v>#REF!</v>
      </c>
      <c r="G123" s="199"/>
      <c r="J123" s="228"/>
      <c r="K123" s="228"/>
      <c r="L123" s="50"/>
    </row>
    <row r="124" spans="1:12" x14ac:dyDescent="0.2">
      <c r="A124" s="152" t="s">
        <v>173</v>
      </c>
      <c r="B124" s="153" t="s">
        <v>149</v>
      </c>
      <c r="C124" s="256" t="e">
        <f>#REF!+#REF!+#REF!+#REF!+#REF!+#REF!</f>
        <v>#REF!</v>
      </c>
      <c r="D124" s="256" t="e">
        <f>#REF!+#REF!+#REF!+#REF!+#REF!+#REF!</f>
        <v>#REF!</v>
      </c>
      <c r="E124" s="256" t="e">
        <f>#REF!+#REF!+#REF!+#REF!+#REF!+#REF!</f>
        <v>#REF!</v>
      </c>
      <c r="F124" s="256" t="e">
        <f>#REF!+#REF!+#REF!+#REF!+#REF!+#REF!</f>
        <v>#REF!</v>
      </c>
      <c r="G124" s="199"/>
      <c r="J124" s="228"/>
      <c r="K124" s="228"/>
      <c r="L124" s="50"/>
    </row>
    <row r="125" spans="1:12" x14ac:dyDescent="0.2">
      <c r="A125" s="152" t="s">
        <v>173</v>
      </c>
      <c r="B125" s="167" t="s">
        <v>195</v>
      </c>
      <c r="C125" s="256" t="e">
        <f>#REF!+#REF!+#REF!+#REF!+#REF!+#REF!</f>
        <v>#REF!</v>
      </c>
      <c r="D125" s="256" t="e">
        <f>#REF!+#REF!+#REF!+#REF!+#REF!+#REF!</f>
        <v>#REF!</v>
      </c>
      <c r="E125" s="256" t="e">
        <f>#REF!+#REF!+#REF!+#REF!+#REF!+#REF!</f>
        <v>#REF!</v>
      </c>
      <c r="F125" s="256" t="e">
        <f>#REF!+#REF!+#REF!+#REF!+#REF!+#REF!</f>
        <v>#REF!</v>
      </c>
      <c r="G125" s="199"/>
      <c r="J125" s="228"/>
      <c r="K125" s="228"/>
      <c r="L125" s="50"/>
    </row>
    <row r="126" spans="1:12" x14ac:dyDescent="0.2">
      <c r="A126" s="152" t="s">
        <v>174</v>
      </c>
      <c r="B126" s="153" t="s">
        <v>136</v>
      </c>
      <c r="C126" s="256" t="e">
        <f>#REF!+#REF!+#REF!+#REF!+#REF!+#REF!</f>
        <v>#REF!</v>
      </c>
      <c r="D126" s="256" t="e">
        <f>#REF!+#REF!+#REF!+#REF!+#REF!+#REF!</f>
        <v>#REF!</v>
      </c>
      <c r="E126" s="256" t="e">
        <f>#REF!+#REF!+#REF!+#REF!+#REF!+#REF!</f>
        <v>#REF!</v>
      </c>
      <c r="F126" s="256" t="e">
        <f>#REF!+#REF!+#REF!+#REF!+#REF!+#REF!</f>
        <v>#REF!</v>
      </c>
      <c r="G126" s="199"/>
      <c r="J126" s="228"/>
      <c r="K126" s="228"/>
      <c r="L126" s="50"/>
    </row>
    <row r="127" spans="1:12" x14ac:dyDescent="0.2">
      <c r="A127" s="153" t="s">
        <v>174</v>
      </c>
      <c r="B127" s="153" t="s">
        <v>197</v>
      </c>
      <c r="C127" s="256" t="e">
        <f>#REF!+#REF!+#REF!+#REF!+#REF!+#REF!</f>
        <v>#REF!</v>
      </c>
      <c r="D127" s="256" t="e">
        <f>#REF!+#REF!+#REF!+#REF!+#REF!+#REF!</f>
        <v>#REF!</v>
      </c>
      <c r="E127" s="256" t="e">
        <f>#REF!+#REF!+#REF!+#REF!+#REF!+#REF!</f>
        <v>#REF!</v>
      </c>
      <c r="F127" s="256" t="e">
        <f>#REF!+#REF!+#REF!+#REF!+#REF!+#REF!</f>
        <v>#REF!</v>
      </c>
      <c r="G127" s="199"/>
      <c r="J127" s="228"/>
      <c r="K127" s="228"/>
      <c r="L127" s="50"/>
    </row>
    <row r="128" spans="1:12" x14ac:dyDescent="0.2">
      <c r="A128" s="152" t="s">
        <v>196</v>
      </c>
      <c r="B128" s="153" t="s">
        <v>191</v>
      </c>
      <c r="C128" s="256" t="e">
        <f>#REF!+#REF!+#REF!+#REF!+#REF!+#REF!</f>
        <v>#REF!</v>
      </c>
      <c r="D128" s="256" t="e">
        <f>#REF!+#REF!+#REF!+#REF!+#REF!+#REF!</f>
        <v>#REF!</v>
      </c>
      <c r="E128" s="256" t="e">
        <f>#REF!+#REF!+#REF!+#REF!+#REF!+#REF!</f>
        <v>#REF!</v>
      </c>
      <c r="F128" s="256" t="e">
        <f>#REF!+#REF!+#REF!+#REF!+#REF!+#REF!</f>
        <v>#REF!</v>
      </c>
      <c r="G128" s="199"/>
      <c r="J128" s="228"/>
      <c r="K128" s="228"/>
      <c r="L128" s="50"/>
    </row>
    <row r="129" spans="1:12" x14ac:dyDescent="0.2">
      <c r="A129" s="152" t="s">
        <v>196</v>
      </c>
      <c r="B129" s="186" t="s">
        <v>192</v>
      </c>
      <c r="C129" s="256" t="e">
        <f>#REF!+#REF!+#REF!+#REF!+#REF!+#REF!</f>
        <v>#REF!</v>
      </c>
      <c r="D129" s="256" t="e">
        <f>#REF!+#REF!+#REF!+#REF!+#REF!+#REF!</f>
        <v>#REF!</v>
      </c>
      <c r="E129" s="256" t="e">
        <f>#REF!+#REF!+#REF!+#REF!+#REF!+#REF!</f>
        <v>#REF!</v>
      </c>
      <c r="F129" s="256" t="e">
        <f>#REF!+#REF!+#REF!+#REF!+#REF!+#REF!</f>
        <v>#REF!</v>
      </c>
      <c r="G129" s="199"/>
      <c r="J129" s="228"/>
      <c r="K129" s="228"/>
      <c r="L129" s="50"/>
    </row>
    <row r="130" spans="1:12" x14ac:dyDescent="0.2">
      <c r="A130" s="152"/>
      <c r="B130" s="153"/>
      <c r="C130" s="256" t="e">
        <f>#REF!+#REF!+#REF!+#REF!+#REF!+#REF!</f>
        <v>#REF!</v>
      </c>
      <c r="D130" s="256" t="e">
        <f>#REF!+#REF!+#REF!+#REF!+#REF!+#REF!</f>
        <v>#REF!</v>
      </c>
      <c r="E130" s="256" t="e">
        <f>#REF!+#REF!+#REF!+#REF!+#REF!+#REF!</f>
        <v>#REF!</v>
      </c>
      <c r="F130" s="256" t="e">
        <f>#REF!+#REF!+#REF!+#REF!+#REF!+#REF!</f>
        <v>#REF!</v>
      </c>
      <c r="G130" s="199"/>
      <c r="J130" s="228"/>
      <c r="K130" s="228"/>
      <c r="L130" s="50"/>
    </row>
    <row r="131" spans="1:12" x14ac:dyDescent="0.2">
      <c r="A131" s="152"/>
      <c r="B131" s="153"/>
      <c r="C131" s="256" t="e">
        <f>#REF!+#REF!+#REF!+#REF!+#REF!+#REF!</f>
        <v>#REF!</v>
      </c>
      <c r="D131" s="256" t="e">
        <f>#REF!+#REF!+#REF!+#REF!+#REF!+#REF!</f>
        <v>#REF!</v>
      </c>
      <c r="E131" s="256" t="e">
        <f>#REF!+#REF!+#REF!+#REF!+#REF!+#REF!</f>
        <v>#REF!</v>
      </c>
      <c r="F131" s="256" t="e">
        <f>#REF!+#REF!+#REF!+#REF!+#REF!+#REF!</f>
        <v>#REF!</v>
      </c>
      <c r="G131" s="199"/>
      <c r="J131" s="228"/>
      <c r="K131" s="228"/>
      <c r="L131" s="50"/>
    </row>
    <row r="132" spans="1:12" x14ac:dyDescent="0.2">
      <c r="A132" s="152"/>
      <c r="B132" s="153"/>
      <c r="C132" s="256" t="e">
        <f>#REF!+#REF!+#REF!+#REF!+#REF!+#REF!</f>
        <v>#REF!</v>
      </c>
      <c r="D132" s="256" t="e">
        <f>#REF!+#REF!+#REF!+#REF!+#REF!+#REF!</f>
        <v>#REF!</v>
      </c>
      <c r="E132" s="256" t="e">
        <f>#REF!+#REF!+#REF!+#REF!+#REF!+#REF!</f>
        <v>#REF!</v>
      </c>
      <c r="F132" s="256" t="e">
        <f>#REF!+#REF!+#REF!+#REF!+#REF!+#REF!</f>
        <v>#REF!</v>
      </c>
      <c r="G132" s="199"/>
      <c r="J132" s="228"/>
      <c r="K132" s="228"/>
      <c r="L132" s="50"/>
    </row>
    <row r="133" spans="1:12" x14ac:dyDescent="0.2">
      <c r="A133" s="165" t="s">
        <v>157</v>
      </c>
      <c r="B133" s="166" t="s">
        <v>150</v>
      </c>
      <c r="C133" s="148" t="e">
        <f>#REF!+#REF!+#REF!+#REF!+#REF!+#REF!</f>
        <v>#REF!</v>
      </c>
      <c r="D133" s="148" t="e">
        <f>#REF!+#REF!+#REF!+#REF!+#REF!+#REF!</f>
        <v>#REF!</v>
      </c>
      <c r="E133" s="148" t="e">
        <f>#REF!+#REF!+#REF!+#REF!+#REF!+#REF!</f>
        <v>#REF!</v>
      </c>
      <c r="F133" s="148" t="e">
        <f>#REF!+#REF!+#REF!+#REF!+#REF!+#REF!</f>
        <v>#REF!</v>
      </c>
      <c r="G133" s="161"/>
      <c r="J133" s="224"/>
      <c r="K133" s="224"/>
      <c r="L133" s="201"/>
    </row>
    <row r="134" spans="1:12" x14ac:dyDescent="0.2">
      <c r="A134" s="152" t="s">
        <v>169</v>
      </c>
      <c r="B134" s="153" t="s">
        <v>151</v>
      </c>
      <c r="C134" s="256" t="e">
        <f>#REF!+#REF!+#REF!+#REF!+#REF!+#REF!</f>
        <v>#REF!</v>
      </c>
      <c r="D134" s="256" t="e">
        <f>#REF!+#REF!+#REF!+#REF!+#REF!+#REF!</f>
        <v>#REF!</v>
      </c>
      <c r="E134" s="256" t="e">
        <f>#REF!+#REF!+#REF!+#REF!+#REF!+#REF!</f>
        <v>#REF!</v>
      </c>
      <c r="F134" s="256" t="e">
        <f>#REF!+#REF!+#REF!+#REF!+#REF!+#REF!</f>
        <v>#REF!</v>
      </c>
      <c r="G134" s="199"/>
      <c r="J134" s="228"/>
      <c r="K134" s="228"/>
      <c r="L134" s="50"/>
    </row>
    <row r="135" spans="1:12" hidden="1" x14ac:dyDescent="0.2">
      <c r="A135" s="152"/>
      <c r="B135" s="153"/>
      <c r="C135" s="256" t="e">
        <f>#REF!+#REF!+#REF!+#REF!+#REF!+#REF!</f>
        <v>#REF!</v>
      </c>
      <c r="D135" s="256" t="e">
        <f>#REF!+#REF!+#REF!+#REF!+#REF!+#REF!</f>
        <v>#REF!</v>
      </c>
      <c r="E135" s="256" t="e">
        <f>#REF!+#REF!+#REF!+#REF!+#REF!+#REF!</f>
        <v>#REF!</v>
      </c>
      <c r="F135" s="256" t="e">
        <f>#REF!+#REF!+#REF!+#REF!+#REF!+#REF!</f>
        <v>#REF!</v>
      </c>
      <c r="G135" s="199"/>
      <c r="J135" s="228"/>
      <c r="K135" s="228"/>
      <c r="L135" s="50"/>
    </row>
    <row r="136" spans="1:12" hidden="1" x14ac:dyDescent="0.2">
      <c r="C136" s="148" t="e">
        <f>#REF!+#REF!+#REF!+#REF!+#REF!+#REF!</f>
        <v>#REF!</v>
      </c>
      <c r="D136" s="148" t="e">
        <f>#REF!+#REF!+#REF!+#REF!+#REF!+#REF!</f>
        <v>#REF!</v>
      </c>
      <c r="E136" s="148" t="e">
        <f>#REF!+#REF!+#REF!+#REF!+#REF!+#REF!</f>
        <v>#REF!</v>
      </c>
      <c r="F136" s="148" t="e">
        <f>#REF!+#REF!+#REF!+#REF!+#REF!+#REF!</f>
        <v>#REF!</v>
      </c>
      <c r="G136" s="150"/>
    </row>
    <row r="137" spans="1:12" hidden="1" x14ac:dyDescent="0.2">
      <c r="A137" s="172"/>
      <c r="B137" s="170"/>
      <c r="C137" s="148" t="e">
        <f>#REF!+#REF!+#REF!+#REF!+#REF!+#REF!</f>
        <v>#REF!</v>
      </c>
      <c r="D137" s="148" t="e">
        <f>#REF!+#REF!+#REF!+#REF!+#REF!+#REF!</f>
        <v>#REF!</v>
      </c>
      <c r="E137" s="148" t="e">
        <f>#REF!+#REF!+#REF!+#REF!+#REF!+#REF!</f>
        <v>#REF!</v>
      </c>
      <c r="F137" s="148" t="e">
        <f>#REF!+#REF!+#REF!+#REF!+#REF!+#REF!</f>
        <v>#REF!</v>
      </c>
      <c r="G137" s="183"/>
    </row>
    <row r="138" spans="1:12" hidden="1" x14ac:dyDescent="0.2">
      <c r="C138" s="148" t="e">
        <f>#REF!+#REF!+#REF!+#REF!+#REF!+#REF!</f>
        <v>#REF!</v>
      </c>
      <c r="D138" s="148" t="e">
        <f>#REF!+#REF!+#REF!+#REF!+#REF!+#REF!</f>
        <v>#REF!</v>
      </c>
      <c r="E138" s="148" t="e">
        <f>#REF!+#REF!+#REF!+#REF!+#REF!+#REF!</f>
        <v>#REF!</v>
      </c>
      <c r="F138" s="148" t="e">
        <f>#REF!+#REF!+#REF!+#REF!+#REF!+#REF!</f>
        <v>#REF!</v>
      </c>
      <c r="G138" s="150"/>
      <c r="I138" s="231"/>
      <c r="J138" s="201"/>
      <c r="K138" s="201"/>
      <c r="L138" s="201"/>
    </row>
    <row r="139" spans="1:12" hidden="1" x14ac:dyDescent="0.2">
      <c r="A139" s="162"/>
      <c r="B139" s="170"/>
      <c r="C139" s="148" t="e">
        <f>#REF!+#REF!+#REF!+#REF!+#REF!+#REF!</f>
        <v>#REF!</v>
      </c>
      <c r="D139" s="148" t="e">
        <f>#REF!+#REF!+#REF!+#REF!+#REF!+#REF!</f>
        <v>#REF!</v>
      </c>
      <c r="E139" s="148" t="e">
        <f>#REF!+#REF!+#REF!+#REF!+#REF!+#REF!</f>
        <v>#REF!</v>
      </c>
      <c r="F139" s="148" t="e">
        <f>#REF!+#REF!+#REF!+#REF!+#REF!+#REF!</f>
        <v>#REF!</v>
      </c>
      <c r="G139" s="234"/>
      <c r="H139" s="232"/>
      <c r="I139" s="232"/>
      <c r="J139" s="92"/>
      <c r="K139" s="218"/>
    </row>
    <row r="140" spans="1:12" hidden="1" x14ac:dyDescent="0.2">
      <c r="C140" s="148" t="e">
        <f>#REF!+#REF!+#REF!+#REF!+#REF!+#REF!</f>
        <v>#REF!</v>
      </c>
      <c r="D140" s="148" t="e">
        <f>#REF!+#REF!+#REF!+#REF!+#REF!+#REF!</f>
        <v>#REF!</v>
      </c>
      <c r="E140" s="148" t="e">
        <f>#REF!+#REF!+#REF!+#REF!+#REF!+#REF!</f>
        <v>#REF!</v>
      </c>
      <c r="F140" s="148" t="e">
        <f>#REF!+#REF!+#REF!+#REF!+#REF!+#REF!</f>
        <v>#REF!</v>
      </c>
      <c r="G140" s="2"/>
      <c r="K140" s="218"/>
    </row>
    <row r="141" spans="1:12" hidden="1" x14ac:dyDescent="0.2">
      <c r="C141" s="148" t="e">
        <f>#REF!+#REF!+#REF!+#REF!+#REF!+#REF!</f>
        <v>#REF!</v>
      </c>
      <c r="D141" s="148" t="e">
        <f>#REF!+#REF!+#REF!+#REF!+#REF!+#REF!</f>
        <v>#REF!</v>
      </c>
      <c r="E141" s="148" t="e">
        <f>#REF!+#REF!+#REF!+#REF!+#REF!+#REF!</f>
        <v>#REF!</v>
      </c>
      <c r="F141" s="148" t="e">
        <f>#REF!+#REF!+#REF!+#REF!+#REF!+#REF!</f>
        <v>#REF!</v>
      </c>
      <c r="G141" s="232"/>
      <c r="K141" s="218"/>
    </row>
    <row r="142" spans="1:12" x14ac:dyDescent="0.2">
      <c r="A142" s="169" t="s">
        <v>190</v>
      </c>
      <c r="C142" s="148" t="e">
        <f>#REF!+#REF!+#REF!+#REF!+#REF!+#REF!</f>
        <v>#REF!</v>
      </c>
      <c r="D142" s="148" t="e">
        <f>#REF!+#REF!+#REF!+#REF!+#REF!+#REF!</f>
        <v>#REF!</v>
      </c>
      <c r="E142" s="148" t="e">
        <f>#REF!+#REF!+#REF!+#REF!+#REF!+#REF!</f>
        <v>#REF!</v>
      </c>
      <c r="F142" s="148" t="e">
        <f>#REF!+#REF!+#REF!+#REF!+#REF!+#REF!</f>
        <v>#REF!</v>
      </c>
    </row>
    <row r="149" spans="2:4" x14ac:dyDescent="0.2">
      <c r="B149" s="157"/>
      <c r="C149" s="157"/>
      <c r="D149" s="157"/>
    </row>
    <row r="150" spans="2:4" x14ac:dyDescent="0.2">
      <c r="B150" s="173"/>
      <c r="C150" s="173"/>
      <c r="D150" s="173"/>
    </row>
    <row r="158" spans="2:4" x14ac:dyDescent="0.2">
      <c r="B158" s="174"/>
      <c r="C158" s="174"/>
      <c r="D158" s="174"/>
    </row>
    <row r="163" spans="2:4" x14ac:dyDescent="0.2">
      <c r="B163" s="174"/>
      <c r="C163" s="174"/>
      <c r="D163" s="174"/>
    </row>
    <row r="168" spans="2:4" x14ac:dyDescent="0.2">
      <c r="B168" s="163"/>
      <c r="C168" s="163"/>
      <c r="D168" s="163"/>
    </row>
  </sheetData>
  <phoneticPr fontId="52" type="noConversion"/>
  <printOptions gridLines="1"/>
  <pageMargins left="0" right="0" top="0" bottom="0" header="0" footer="0"/>
  <pageSetup paperSize="9" orientation="portrait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Normal="100" workbookViewId="0"/>
  </sheetViews>
  <sheetFormatPr defaultRowHeight="12.75" x14ac:dyDescent="0.2"/>
  <cols>
    <col min="1" max="1" width="5.28515625" style="270" customWidth="1"/>
    <col min="2" max="3" width="21" style="270" customWidth="1"/>
    <col min="4" max="4" width="20.85546875" style="270" customWidth="1"/>
    <col min="5" max="5" width="13.5703125" style="270" customWidth="1"/>
    <col min="6" max="6" width="10.5703125" style="270" customWidth="1"/>
    <col min="7" max="7" width="10.85546875" style="270" customWidth="1"/>
    <col min="8" max="8" width="9" style="270" customWidth="1"/>
    <col min="9" max="9" width="9.140625" style="270"/>
    <col min="10" max="10" width="7" style="270" customWidth="1"/>
    <col min="11" max="11" width="11.5703125" style="270" customWidth="1"/>
    <col min="12" max="12" width="18.5703125" style="285" customWidth="1"/>
    <col min="13" max="16384" width="9.140625" style="270"/>
  </cols>
  <sheetData>
    <row r="1" spans="1:12" ht="18.75" x14ac:dyDescent="0.3">
      <c r="B1" s="288" t="s">
        <v>1150</v>
      </c>
      <c r="C1" s="288"/>
      <c r="D1" s="274"/>
      <c r="E1" s="275"/>
      <c r="F1" s="275"/>
      <c r="G1" s="275"/>
      <c r="H1" s="275"/>
      <c r="I1" s="275"/>
      <c r="J1" s="275"/>
      <c r="K1" s="276" t="s">
        <v>641</v>
      </c>
      <c r="L1" s="283"/>
    </row>
    <row r="2" spans="1:12" ht="18.75" x14ac:dyDescent="0.3">
      <c r="B2" s="614"/>
      <c r="C2" s="614"/>
      <c r="D2" s="615"/>
      <c r="E2" s="275"/>
      <c r="F2" s="275"/>
      <c r="G2" s="275"/>
      <c r="H2" s="275"/>
      <c r="I2" s="275"/>
      <c r="J2" s="275"/>
      <c r="K2" s="276"/>
      <c r="L2" s="283"/>
    </row>
    <row r="3" spans="1:12" x14ac:dyDescent="0.2">
      <c r="B3" s="275" t="s">
        <v>403</v>
      </c>
      <c r="C3" s="275"/>
      <c r="D3" s="275"/>
      <c r="E3" s="275"/>
      <c r="F3" s="275"/>
      <c r="G3" s="275"/>
      <c r="H3" s="275"/>
      <c r="I3" s="275"/>
      <c r="J3" s="275"/>
      <c r="K3" s="276"/>
      <c r="L3" s="283"/>
    </row>
    <row r="4" spans="1:12" s="272" customFormat="1" ht="52.5" x14ac:dyDescent="0.2">
      <c r="A4" s="455" t="s">
        <v>404</v>
      </c>
      <c r="B4" s="456" t="s">
        <v>822</v>
      </c>
      <c r="C4" s="456" t="s">
        <v>823</v>
      </c>
      <c r="D4" s="457" t="s">
        <v>615</v>
      </c>
      <c r="E4" s="457" t="s">
        <v>611</v>
      </c>
      <c r="F4" s="457" t="s">
        <v>614</v>
      </c>
      <c r="G4" s="458" t="s">
        <v>405</v>
      </c>
      <c r="H4" s="457" t="s">
        <v>406</v>
      </c>
      <c r="I4" s="457" t="s">
        <v>613</v>
      </c>
      <c r="J4" s="457" t="s">
        <v>407</v>
      </c>
      <c r="K4" s="457" t="s">
        <v>408</v>
      </c>
      <c r="L4" s="459" t="s">
        <v>616</v>
      </c>
    </row>
    <row r="5" spans="1:12" x14ac:dyDescent="0.2">
      <c r="A5" s="273"/>
      <c r="B5" s="289"/>
      <c r="C5" s="289"/>
      <c r="D5" s="289"/>
      <c r="E5" s="289"/>
      <c r="F5" s="448"/>
      <c r="G5" s="290"/>
      <c r="H5" s="290"/>
      <c r="I5" s="291" t="s">
        <v>409</v>
      </c>
      <c r="J5" s="290"/>
      <c r="K5" s="291" t="s">
        <v>409</v>
      </c>
      <c r="L5" s="292"/>
    </row>
    <row r="6" spans="1:12" x14ac:dyDescent="0.2">
      <c r="A6" s="273">
        <v>1</v>
      </c>
      <c r="B6" s="289"/>
      <c r="C6" s="289"/>
      <c r="D6" s="289"/>
      <c r="E6" s="289"/>
      <c r="F6" s="449"/>
      <c r="G6" s="293"/>
      <c r="H6" s="290"/>
      <c r="I6" s="451">
        <f>F6*H6</f>
        <v>0</v>
      </c>
      <c r="J6" s="452"/>
      <c r="K6" s="451">
        <f>SUM(I6:J6)</f>
        <v>0</v>
      </c>
      <c r="L6" s="292"/>
    </row>
    <row r="7" spans="1:12" x14ac:dyDescent="0.2">
      <c r="A7" s="273">
        <v>2</v>
      </c>
      <c r="B7" s="289"/>
      <c r="C7" s="289"/>
      <c r="D7" s="289"/>
      <c r="E7" s="289"/>
      <c r="F7" s="449"/>
      <c r="G7" s="293"/>
      <c r="H7" s="290"/>
      <c r="I7" s="451">
        <f t="shared" ref="I7:I28" si="0">F7*H7</f>
        <v>0</v>
      </c>
      <c r="J7" s="448"/>
      <c r="K7" s="451">
        <f t="shared" ref="K7:K28" si="1">SUM(I7:J7)</f>
        <v>0</v>
      </c>
      <c r="L7" s="292"/>
    </row>
    <row r="8" spans="1:12" x14ac:dyDescent="0.2">
      <c r="A8" s="273">
        <v>3</v>
      </c>
      <c r="B8" s="289"/>
      <c r="C8" s="289"/>
      <c r="D8" s="289"/>
      <c r="E8" s="289"/>
      <c r="F8" s="448"/>
      <c r="G8" s="290"/>
      <c r="H8" s="290"/>
      <c r="I8" s="451">
        <f t="shared" si="0"/>
        <v>0</v>
      </c>
      <c r="J8" s="448"/>
      <c r="K8" s="451">
        <f t="shared" si="1"/>
        <v>0</v>
      </c>
      <c r="L8" s="292"/>
    </row>
    <row r="9" spans="1:12" x14ac:dyDescent="0.2">
      <c r="A9" s="273">
        <v>4</v>
      </c>
      <c r="B9" s="289"/>
      <c r="C9" s="289"/>
      <c r="D9" s="289"/>
      <c r="E9" s="289"/>
      <c r="F9" s="448"/>
      <c r="G9" s="290"/>
      <c r="H9" s="290"/>
      <c r="I9" s="451">
        <f t="shared" si="0"/>
        <v>0</v>
      </c>
      <c r="J9" s="448"/>
      <c r="K9" s="451">
        <f t="shared" si="1"/>
        <v>0</v>
      </c>
      <c r="L9" s="292"/>
    </row>
    <row r="10" spans="1:12" x14ac:dyDescent="0.2">
      <c r="A10" s="273">
        <v>5</v>
      </c>
      <c r="B10" s="289"/>
      <c r="C10" s="289"/>
      <c r="D10" s="289"/>
      <c r="E10" s="289"/>
      <c r="F10" s="449"/>
      <c r="G10" s="293"/>
      <c r="H10" s="290"/>
      <c r="I10" s="451">
        <f t="shared" si="0"/>
        <v>0</v>
      </c>
      <c r="J10" s="452"/>
      <c r="K10" s="451">
        <f t="shared" si="1"/>
        <v>0</v>
      </c>
      <c r="L10" s="292"/>
    </row>
    <row r="11" spans="1:12" x14ac:dyDescent="0.2">
      <c r="A11" s="273">
        <v>6</v>
      </c>
      <c r="B11" s="289"/>
      <c r="C11" s="289"/>
      <c r="D11" s="289"/>
      <c r="E11" s="289"/>
      <c r="F11" s="449"/>
      <c r="G11" s="293"/>
      <c r="H11" s="290"/>
      <c r="I11" s="451">
        <f t="shared" si="0"/>
        <v>0</v>
      </c>
      <c r="J11" s="452"/>
      <c r="K11" s="451">
        <f t="shared" si="1"/>
        <v>0</v>
      </c>
      <c r="L11" s="292"/>
    </row>
    <row r="12" spans="1:12" x14ac:dyDescent="0.2">
      <c r="A12" s="273">
        <v>7</v>
      </c>
      <c r="B12" s="289"/>
      <c r="C12" s="289"/>
      <c r="D12" s="289"/>
      <c r="E12" s="289"/>
      <c r="F12" s="449"/>
      <c r="G12" s="293"/>
      <c r="H12" s="290"/>
      <c r="I12" s="451">
        <f t="shared" si="0"/>
        <v>0</v>
      </c>
      <c r="J12" s="452"/>
      <c r="K12" s="451">
        <f t="shared" si="1"/>
        <v>0</v>
      </c>
      <c r="L12" s="292"/>
    </row>
    <row r="13" spans="1:12" x14ac:dyDescent="0.2">
      <c r="A13" s="273">
        <v>8</v>
      </c>
      <c r="B13" s="289"/>
      <c r="C13" s="289"/>
      <c r="D13" s="289"/>
      <c r="E13" s="289"/>
      <c r="F13" s="449"/>
      <c r="G13" s="293"/>
      <c r="H13" s="290"/>
      <c r="I13" s="451">
        <f t="shared" si="0"/>
        <v>0</v>
      </c>
      <c r="J13" s="452"/>
      <c r="K13" s="451">
        <f t="shared" si="1"/>
        <v>0</v>
      </c>
      <c r="L13" s="292"/>
    </row>
    <row r="14" spans="1:12" x14ac:dyDescent="0.2">
      <c r="A14" s="273">
        <v>9</v>
      </c>
      <c r="B14" s="289"/>
      <c r="C14" s="289"/>
      <c r="D14" s="289"/>
      <c r="E14" s="289"/>
      <c r="F14" s="449"/>
      <c r="G14" s="293"/>
      <c r="H14" s="290"/>
      <c r="I14" s="451">
        <f t="shared" si="0"/>
        <v>0</v>
      </c>
      <c r="J14" s="452"/>
      <c r="K14" s="451">
        <f t="shared" si="1"/>
        <v>0</v>
      </c>
      <c r="L14" s="292"/>
    </row>
    <row r="15" spans="1:12" x14ac:dyDescent="0.2">
      <c r="A15" s="273">
        <v>10</v>
      </c>
      <c r="B15" s="289"/>
      <c r="C15" s="289"/>
      <c r="D15" s="289"/>
      <c r="E15" s="289"/>
      <c r="F15" s="449"/>
      <c r="G15" s="293"/>
      <c r="H15" s="290"/>
      <c r="I15" s="451">
        <f t="shared" si="0"/>
        <v>0</v>
      </c>
      <c r="J15" s="452"/>
      <c r="K15" s="451">
        <f t="shared" si="1"/>
        <v>0</v>
      </c>
      <c r="L15" s="292"/>
    </row>
    <row r="16" spans="1:12" x14ac:dyDescent="0.2">
      <c r="A16" s="273">
        <v>11</v>
      </c>
      <c r="B16" s="289"/>
      <c r="C16" s="289"/>
      <c r="D16" s="289"/>
      <c r="E16" s="289"/>
      <c r="F16" s="449"/>
      <c r="G16" s="293"/>
      <c r="H16" s="290"/>
      <c r="I16" s="451">
        <f t="shared" si="0"/>
        <v>0</v>
      </c>
      <c r="J16" s="452"/>
      <c r="K16" s="451">
        <f t="shared" si="1"/>
        <v>0</v>
      </c>
      <c r="L16" s="292"/>
    </row>
    <row r="17" spans="1:16" x14ac:dyDescent="0.2">
      <c r="A17" s="273">
        <v>12</v>
      </c>
      <c r="B17" s="289"/>
      <c r="C17" s="289"/>
      <c r="D17" s="294"/>
      <c r="E17" s="289"/>
      <c r="F17" s="449"/>
      <c r="G17" s="293"/>
      <c r="H17" s="290"/>
      <c r="I17" s="451">
        <f t="shared" si="0"/>
        <v>0</v>
      </c>
      <c r="J17" s="448"/>
      <c r="K17" s="451">
        <f t="shared" si="1"/>
        <v>0</v>
      </c>
      <c r="L17" s="292"/>
    </row>
    <row r="18" spans="1:16" x14ac:dyDescent="0.2">
      <c r="A18" s="273">
        <v>13</v>
      </c>
      <c r="B18" s="289"/>
      <c r="C18" s="289"/>
      <c r="D18" s="295"/>
      <c r="E18" s="289"/>
      <c r="F18" s="448"/>
      <c r="G18" s="290"/>
      <c r="H18" s="290"/>
      <c r="I18" s="451">
        <f t="shared" si="0"/>
        <v>0</v>
      </c>
      <c r="J18" s="448"/>
      <c r="K18" s="451">
        <f t="shared" si="1"/>
        <v>0</v>
      </c>
      <c r="L18" s="292"/>
    </row>
    <row r="19" spans="1:16" x14ac:dyDescent="0.2">
      <c r="A19" s="273">
        <v>14</v>
      </c>
      <c r="B19" s="289"/>
      <c r="C19" s="289"/>
      <c r="D19" s="289"/>
      <c r="E19" s="289"/>
      <c r="F19" s="449"/>
      <c r="G19" s="293"/>
      <c r="H19" s="291"/>
      <c r="I19" s="451">
        <f t="shared" si="0"/>
        <v>0</v>
      </c>
      <c r="J19" s="448"/>
      <c r="K19" s="451">
        <f t="shared" si="1"/>
        <v>0</v>
      </c>
      <c r="L19" s="292"/>
    </row>
    <row r="20" spans="1:16" x14ac:dyDescent="0.2">
      <c r="A20" s="273">
        <v>15</v>
      </c>
      <c r="B20" s="289"/>
      <c r="C20" s="289"/>
      <c r="D20" s="289"/>
      <c r="E20" s="289"/>
      <c r="F20" s="449"/>
      <c r="G20" s="293"/>
      <c r="H20" s="290"/>
      <c r="I20" s="451">
        <f t="shared" si="0"/>
        <v>0</v>
      </c>
      <c r="J20" s="448"/>
      <c r="K20" s="451">
        <f t="shared" si="1"/>
        <v>0</v>
      </c>
      <c r="L20" s="292"/>
    </row>
    <row r="21" spans="1:16" x14ac:dyDescent="0.2">
      <c r="A21" s="273">
        <v>16</v>
      </c>
      <c r="B21" s="289"/>
      <c r="C21" s="289"/>
      <c r="D21" s="289"/>
      <c r="E21" s="289"/>
      <c r="F21" s="449"/>
      <c r="G21" s="293"/>
      <c r="H21" s="290"/>
      <c r="I21" s="451">
        <f t="shared" si="0"/>
        <v>0</v>
      </c>
      <c r="J21" s="448"/>
      <c r="K21" s="451">
        <f t="shared" si="1"/>
        <v>0</v>
      </c>
      <c r="L21" s="292"/>
    </row>
    <row r="22" spans="1:16" x14ac:dyDescent="0.2">
      <c r="A22" s="273">
        <v>17</v>
      </c>
      <c r="B22" s="289"/>
      <c r="C22" s="289"/>
      <c r="D22" s="289"/>
      <c r="E22" s="289"/>
      <c r="F22" s="449"/>
      <c r="G22" s="293"/>
      <c r="H22" s="290"/>
      <c r="I22" s="451">
        <f t="shared" si="0"/>
        <v>0</v>
      </c>
      <c r="J22" s="448"/>
      <c r="K22" s="451">
        <f t="shared" si="1"/>
        <v>0</v>
      </c>
      <c r="L22" s="292"/>
    </row>
    <row r="23" spans="1:16" x14ac:dyDescent="0.2">
      <c r="A23" s="273">
        <v>18</v>
      </c>
      <c r="B23" s="273"/>
      <c r="C23" s="273"/>
      <c r="D23" s="273"/>
      <c r="E23" s="273"/>
      <c r="F23" s="450"/>
      <c r="G23" s="296"/>
      <c r="H23" s="296"/>
      <c r="I23" s="451">
        <f t="shared" si="0"/>
        <v>0</v>
      </c>
      <c r="J23" s="450"/>
      <c r="K23" s="451">
        <f t="shared" si="1"/>
        <v>0</v>
      </c>
      <c r="L23" s="297"/>
    </row>
    <row r="24" spans="1:16" x14ac:dyDescent="0.2">
      <c r="A24" s="273">
        <v>19</v>
      </c>
      <c r="B24" s="273"/>
      <c r="C24" s="273"/>
      <c r="D24" s="273"/>
      <c r="E24" s="273"/>
      <c r="F24" s="450"/>
      <c r="G24" s="296"/>
      <c r="H24" s="296"/>
      <c r="I24" s="451">
        <f t="shared" si="0"/>
        <v>0</v>
      </c>
      <c r="J24" s="450"/>
      <c r="K24" s="451">
        <f t="shared" si="1"/>
        <v>0</v>
      </c>
      <c r="L24" s="297"/>
    </row>
    <row r="25" spans="1:16" x14ac:dyDescent="0.2">
      <c r="A25" s="273">
        <v>20</v>
      </c>
      <c r="B25" s="273"/>
      <c r="C25" s="273"/>
      <c r="D25" s="273"/>
      <c r="E25" s="273"/>
      <c r="F25" s="450"/>
      <c r="G25" s="296"/>
      <c r="H25" s="296"/>
      <c r="I25" s="451">
        <f t="shared" si="0"/>
        <v>0</v>
      </c>
      <c r="J25" s="450"/>
      <c r="K25" s="451">
        <f t="shared" si="1"/>
        <v>0</v>
      </c>
      <c r="L25" s="297"/>
    </row>
    <row r="26" spans="1:16" x14ac:dyDescent="0.2">
      <c r="A26" s="273">
        <v>21</v>
      </c>
      <c r="B26" s="273"/>
      <c r="C26" s="273"/>
      <c r="D26" s="273"/>
      <c r="E26" s="273"/>
      <c r="F26" s="450"/>
      <c r="G26" s="296"/>
      <c r="H26" s="296"/>
      <c r="I26" s="451">
        <f t="shared" si="0"/>
        <v>0</v>
      </c>
      <c r="J26" s="450"/>
      <c r="K26" s="451">
        <f t="shared" si="1"/>
        <v>0</v>
      </c>
      <c r="L26" s="297"/>
    </row>
    <row r="27" spans="1:16" x14ac:dyDescent="0.2">
      <c r="A27" s="273">
        <v>22</v>
      </c>
      <c r="B27" s="273"/>
      <c r="C27" s="273"/>
      <c r="D27" s="273"/>
      <c r="E27" s="273"/>
      <c r="F27" s="450"/>
      <c r="G27" s="296"/>
      <c r="H27" s="296"/>
      <c r="I27" s="451">
        <f t="shared" si="0"/>
        <v>0</v>
      </c>
      <c r="J27" s="450"/>
      <c r="K27" s="451">
        <f t="shared" si="1"/>
        <v>0</v>
      </c>
      <c r="L27" s="297"/>
    </row>
    <row r="28" spans="1:16" x14ac:dyDescent="0.2">
      <c r="A28" s="273">
        <v>23</v>
      </c>
      <c r="B28" s="273"/>
      <c r="C28" s="273"/>
      <c r="D28" s="273"/>
      <c r="E28" s="273"/>
      <c r="F28" s="450"/>
      <c r="G28" s="296"/>
      <c r="H28" s="296"/>
      <c r="I28" s="451">
        <f t="shared" si="0"/>
        <v>0</v>
      </c>
      <c r="J28" s="450"/>
      <c r="K28" s="451">
        <f t="shared" si="1"/>
        <v>0</v>
      </c>
      <c r="L28" s="297"/>
    </row>
    <row r="29" spans="1:16" x14ac:dyDescent="0.2">
      <c r="A29" s="616" t="s">
        <v>410</v>
      </c>
      <c r="B29" s="617"/>
      <c r="C29" s="617"/>
      <c r="D29" s="616"/>
      <c r="E29" s="616"/>
      <c r="F29" s="618"/>
      <c r="G29" s="618"/>
      <c r="H29" s="618">
        <f>SUM(H6:H28)</f>
        <v>0</v>
      </c>
      <c r="I29" s="619">
        <f>SUM(I6:I28)</f>
        <v>0</v>
      </c>
      <c r="J29" s="619">
        <f>SUM(J6:J28)</f>
        <v>0</v>
      </c>
      <c r="K29" s="619">
        <f>SUM(K6:K28)</f>
        <v>0</v>
      </c>
      <c r="L29" s="298"/>
    </row>
    <row r="30" spans="1:16" x14ac:dyDescent="0.2">
      <c r="A30" s="276"/>
      <c r="D30" s="276"/>
      <c r="E30" s="277"/>
      <c r="F30" s="277"/>
      <c r="G30" s="277"/>
      <c r="H30" s="278" t="s">
        <v>409</v>
      </c>
      <c r="I30" s="278" t="s">
        <v>409</v>
      </c>
      <c r="J30" s="278" t="s">
        <v>409</v>
      </c>
      <c r="K30" s="278" t="s">
        <v>409</v>
      </c>
      <c r="L30" s="284"/>
    </row>
    <row r="31" spans="1:16" x14ac:dyDescent="0.2">
      <c r="E31" s="620" t="s">
        <v>884</v>
      </c>
      <c r="F31" s="621"/>
      <c r="G31" s="620"/>
      <c r="H31" s="620"/>
      <c r="I31" s="620"/>
      <c r="J31" s="622" t="s">
        <v>610</v>
      </c>
      <c r="K31" s="623">
        <f>K29*12</f>
        <v>0</v>
      </c>
      <c r="L31" s="286" t="s">
        <v>409</v>
      </c>
      <c r="P31" s="279"/>
    </row>
    <row r="32" spans="1:16" x14ac:dyDescent="0.2">
      <c r="A32" s="275" t="s">
        <v>411</v>
      </c>
      <c r="D32" s="276"/>
      <c r="E32" s="620" t="s">
        <v>884</v>
      </c>
      <c r="F32" s="621"/>
      <c r="G32" s="276"/>
      <c r="H32" s="276"/>
      <c r="J32" s="287" t="s">
        <v>617</v>
      </c>
      <c r="K32" s="624">
        <f>+K31*0.33</f>
        <v>0</v>
      </c>
      <c r="L32" s="286" t="s">
        <v>409</v>
      </c>
    </row>
    <row r="33" spans="4:12" x14ac:dyDescent="0.2">
      <c r="D33" s="276"/>
      <c r="E33" s="620" t="s">
        <v>884</v>
      </c>
      <c r="F33" s="621"/>
      <c r="G33" s="437"/>
      <c r="H33" s="437"/>
      <c r="I33" s="438"/>
      <c r="J33" s="439" t="s">
        <v>618</v>
      </c>
      <c r="K33" s="625">
        <f>+K31*0.01</f>
        <v>0</v>
      </c>
      <c r="L33" s="440" t="s">
        <v>409</v>
      </c>
    </row>
    <row r="34" spans="4:12" x14ac:dyDescent="0.2">
      <c r="D34" s="276"/>
      <c r="E34" s="276"/>
      <c r="F34" s="276"/>
      <c r="G34" s="276"/>
      <c r="H34" s="276"/>
      <c r="I34" s="276"/>
      <c r="J34" s="276"/>
      <c r="K34" s="276"/>
      <c r="L34" s="276"/>
    </row>
    <row r="35" spans="4:12" x14ac:dyDescent="0.2">
      <c r="D35" s="271"/>
      <c r="E35" s="271"/>
      <c r="F35" s="271"/>
      <c r="G35" s="271"/>
      <c r="H35" s="271"/>
      <c r="I35" s="271"/>
      <c r="J35" s="271"/>
      <c r="K35" s="271"/>
      <c r="L35" s="271"/>
    </row>
    <row r="36" spans="4:12" x14ac:dyDescent="0.2">
      <c r="D36" s="271"/>
      <c r="E36" s="271"/>
      <c r="F36" s="271"/>
      <c r="G36" s="271"/>
      <c r="H36" s="271"/>
      <c r="I36" s="271"/>
      <c r="J36" s="271"/>
      <c r="K36" s="271"/>
      <c r="L36" s="271"/>
    </row>
    <row r="37" spans="4:12" x14ac:dyDescent="0.2">
      <c r="D37" s="271"/>
      <c r="E37" s="271"/>
      <c r="F37" s="271"/>
      <c r="G37" s="271"/>
      <c r="H37" s="271"/>
      <c r="I37" s="271"/>
      <c r="J37" s="271"/>
      <c r="K37" s="271"/>
      <c r="L37" s="271"/>
    </row>
    <row r="38" spans="4:12" x14ac:dyDescent="0.2">
      <c r="D38" s="271"/>
      <c r="J38" s="271"/>
    </row>
    <row r="39" spans="4:12" x14ac:dyDescent="0.2">
      <c r="D39" s="271"/>
      <c r="J39" s="280"/>
    </row>
    <row r="40" spans="4:12" x14ac:dyDescent="0.2">
      <c r="D40" s="271"/>
      <c r="J40" s="271"/>
    </row>
    <row r="41" spans="4:12" x14ac:dyDescent="0.2">
      <c r="D41" s="271"/>
      <c r="J41" s="271"/>
    </row>
    <row r="42" spans="4:12" x14ac:dyDescent="0.2">
      <c r="D42" s="271"/>
      <c r="J42" s="271"/>
    </row>
    <row r="43" spans="4:12" x14ac:dyDescent="0.2">
      <c r="D43" s="271"/>
      <c r="J43" s="271"/>
    </row>
    <row r="44" spans="4:12" x14ac:dyDescent="0.2">
      <c r="D44" s="281"/>
      <c r="E44" s="282"/>
      <c r="F44" s="282"/>
      <c r="G44" s="282"/>
      <c r="H44" s="282"/>
      <c r="I44" s="282"/>
      <c r="J44" s="282"/>
    </row>
  </sheetData>
  <phoneticPr fontId="5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2.75" x14ac:dyDescent="0.2"/>
  <cols>
    <col min="1" max="1" width="4.5703125" style="341" customWidth="1"/>
    <col min="2" max="3" width="19.7109375" style="341" customWidth="1"/>
    <col min="4" max="4" width="8.85546875" style="341" customWidth="1"/>
    <col min="5" max="5" width="11.7109375" style="341" customWidth="1"/>
    <col min="6" max="6" width="12" style="342" customWidth="1"/>
    <col min="7" max="7" width="8.140625" style="341" customWidth="1"/>
    <col min="8" max="8" width="11" style="342" bestFit="1" customWidth="1"/>
    <col min="9" max="9" width="10.85546875" style="342" customWidth="1"/>
    <col min="10" max="10" width="10.42578125" style="342" customWidth="1"/>
    <col min="11" max="11" width="26.28515625" style="342" customWidth="1"/>
    <col min="12" max="16384" width="9.140625" style="341"/>
  </cols>
  <sheetData>
    <row r="1" spans="1:11" ht="24.75" customHeight="1" x14ac:dyDescent="0.2">
      <c r="A1" s="628"/>
      <c r="B1" s="629"/>
      <c r="C1" s="629"/>
      <c r="D1" s="629"/>
      <c r="E1" s="629"/>
      <c r="I1" s="342" t="s">
        <v>643</v>
      </c>
    </row>
    <row r="2" spans="1:11" x14ac:dyDescent="0.2">
      <c r="A2" s="341" t="s">
        <v>412</v>
      </c>
    </row>
    <row r="4" spans="1:11" s="343" customFormat="1" x14ac:dyDescent="0.2">
      <c r="A4" s="343" t="s">
        <v>1151</v>
      </c>
      <c r="F4" s="344"/>
      <c r="H4" s="344"/>
      <c r="I4" s="344"/>
      <c r="J4" s="344"/>
      <c r="K4" s="344"/>
    </row>
    <row r="6" spans="1:11" s="345" customFormat="1" ht="36" x14ac:dyDescent="0.2">
      <c r="A6" s="626" t="s">
        <v>413</v>
      </c>
      <c r="B6" s="626" t="s">
        <v>822</v>
      </c>
      <c r="C6" s="626" t="s">
        <v>823</v>
      </c>
      <c r="D6" s="626" t="s">
        <v>866</v>
      </c>
      <c r="E6" s="626" t="s">
        <v>414</v>
      </c>
      <c r="F6" s="627" t="s">
        <v>415</v>
      </c>
      <c r="G6" s="626" t="s">
        <v>406</v>
      </c>
      <c r="H6" s="627" t="s">
        <v>861</v>
      </c>
      <c r="I6" s="627" t="s">
        <v>862</v>
      </c>
      <c r="J6" s="627" t="s">
        <v>416</v>
      </c>
      <c r="K6" s="627" t="s">
        <v>863</v>
      </c>
    </row>
    <row r="7" spans="1:11" s="345" customFormat="1" ht="12" x14ac:dyDescent="0.2">
      <c r="A7" s="626"/>
      <c r="B7" s="626"/>
      <c r="C7" s="626"/>
      <c r="D7" s="626"/>
      <c r="E7" s="626"/>
      <c r="F7" s="627"/>
      <c r="G7" s="626"/>
      <c r="H7" s="627"/>
      <c r="I7" s="627"/>
      <c r="J7" s="627"/>
      <c r="K7" s="627"/>
    </row>
    <row r="8" spans="1:11" x14ac:dyDescent="0.2">
      <c r="A8" s="444"/>
      <c r="B8" s="445" t="s">
        <v>864</v>
      </c>
      <c r="C8" s="445" t="s">
        <v>865</v>
      </c>
      <c r="D8" s="445" t="s">
        <v>417</v>
      </c>
      <c r="E8" s="445" t="s">
        <v>418</v>
      </c>
      <c r="F8" s="446">
        <v>1000</v>
      </c>
      <c r="G8" s="445">
        <v>1.0952380952380953</v>
      </c>
      <c r="H8" s="446">
        <f>+F8*G8</f>
        <v>1095.2380952380954</v>
      </c>
      <c r="I8" s="446">
        <v>20</v>
      </c>
      <c r="J8" s="446">
        <f>SUM(H8:I8)</f>
        <v>1115.2380952380954</v>
      </c>
      <c r="K8" s="447"/>
    </row>
    <row r="9" spans="1:11" x14ac:dyDescent="0.2">
      <c r="A9" s="444"/>
      <c r="B9" s="445"/>
      <c r="C9" s="445"/>
      <c r="D9" s="445"/>
      <c r="E9" s="445"/>
      <c r="F9" s="446"/>
      <c r="G9" s="445"/>
      <c r="H9" s="446" t="s">
        <v>409</v>
      </c>
      <c r="I9" s="446"/>
      <c r="J9" s="446" t="s">
        <v>409</v>
      </c>
      <c r="K9" s="447"/>
    </row>
    <row r="10" spans="1:11" x14ac:dyDescent="0.2">
      <c r="A10" s="346">
        <v>1</v>
      </c>
      <c r="B10" s="346"/>
      <c r="C10" s="346"/>
      <c r="D10" s="346"/>
      <c r="E10" s="346"/>
      <c r="F10" s="442"/>
      <c r="G10" s="441"/>
      <c r="H10" s="442">
        <f>+F10*G10</f>
        <v>0</v>
      </c>
      <c r="I10" s="442"/>
      <c r="J10" s="442">
        <f t="shared" ref="J10:J27" si="0">SUM(H10:I10)</f>
        <v>0</v>
      </c>
      <c r="K10" s="443"/>
    </row>
    <row r="11" spans="1:11" x14ac:dyDescent="0.2">
      <c r="A11" s="346">
        <v>2</v>
      </c>
      <c r="B11" s="346"/>
      <c r="C11" s="346"/>
      <c r="D11" s="346"/>
      <c r="E11" s="346"/>
      <c r="F11" s="442"/>
      <c r="G11" s="441"/>
      <c r="H11" s="442">
        <f t="shared" ref="H11:H27" si="1">+F11*G11</f>
        <v>0</v>
      </c>
      <c r="I11" s="442"/>
      <c r="J11" s="442">
        <f t="shared" si="0"/>
        <v>0</v>
      </c>
      <c r="K11" s="443"/>
    </row>
    <row r="12" spans="1:11" x14ac:dyDescent="0.2">
      <c r="A12" s="346">
        <v>3</v>
      </c>
      <c r="B12" s="346"/>
      <c r="C12" s="346"/>
      <c r="D12" s="346"/>
      <c r="E12" s="346"/>
      <c r="F12" s="442"/>
      <c r="G12" s="441"/>
      <c r="H12" s="442">
        <f t="shared" si="1"/>
        <v>0</v>
      </c>
      <c r="I12" s="442"/>
      <c r="J12" s="442">
        <f t="shared" si="0"/>
        <v>0</v>
      </c>
      <c r="K12" s="443"/>
    </row>
    <row r="13" spans="1:11" x14ac:dyDescent="0.2">
      <c r="A13" s="346">
        <v>4</v>
      </c>
      <c r="B13" s="346"/>
      <c r="C13" s="346"/>
      <c r="D13" s="346"/>
      <c r="E13" s="346"/>
      <c r="F13" s="442"/>
      <c r="G13" s="441"/>
      <c r="H13" s="442">
        <f t="shared" si="1"/>
        <v>0</v>
      </c>
      <c r="I13" s="442"/>
      <c r="J13" s="442">
        <f t="shared" si="0"/>
        <v>0</v>
      </c>
      <c r="K13" s="443"/>
    </row>
    <row r="14" spans="1:11" x14ac:dyDescent="0.2">
      <c r="A14" s="346">
        <v>5</v>
      </c>
      <c r="B14" s="346"/>
      <c r="C14" s="346"/>
      <c r="D14" s="346"/>
      <c r="E14" s="346"/>
      <c r="F14" s="442"/>
      <c r="G14" s="441"/>
      <c r="H14" s="442">
        <f t="shared" si="1"/>
        <v>0</v>
      </c>
      <c r="I14" s="442"/>
      <c r="J14" s="442">
        <f t="shared" si="0"/>
        <v>0</v>
      </c>
      <c r="K14" s="443"/>
    </row>
    <row r="15" spans="1:11" x14ac:dyDescent="0.2">
      <c r="A15" s="346">
        <v>6</v>
      </c>
      <c r="B15" s="346"/>
      <c r="C15" s="346"/>
      <c r="D15" s="346"/>
      <c r="E15" s="346"/>
      <c r="F15" s="442"/>
      <c r="G15" s="441"/>
      <c r="H15" s="442">
        <f t="shared" si="1"/>
        <v>0</v>
      </c>
      <c r="I15" s="442"/>
      <c r="J15" s="442">
        <f t="shared" si="0"/>
        <v>0</v>
      </c>
      <c r="K15" s="443"/>
    </row>
    <row r="16" spans="1:11" x14ac:dyDescent="0.2">
      <c r="A16" s="346">
        <v>7</v>
      </c>
      <c r="B16" s="346"/>
      <c r="C16" s="346"/>
      <c r="D16" s="346"/>
      <c r="E16" s="346"/>
      <c r="F16" s="442"/>
      <c r="G16" s="441"/>
      <c r="H16" s="442">
        <f t="shared" si="1"/>
        <v>0</v>
      </c>
      <c r="I16" s="442"/>
      <c r="J16" s="442">
        <f t="shared" si="0"/>
        <v>0</v>
      </c>
      <c r="K16" s="443"/>
    </row>
    <row r="17" spans="1:11" x14ac:dyDescent="0.2">
      <c r="A17" s="346">
        <v>8</v>
      </c>
      <c r="B17" s="346"/>
      <c r="C17" s="346"/>
      <c r="D17" s="346"/>
      <c r="E17" s="346"/>
      <c r="F17" s="442"/>
      <c r="G17" s="441"/>
      <c r="H17" s="442">
        <f t="shared" si="1"/>
        <v>0</v>
      </c>
      <c r="I17" s="442"/>
      <c r="J17" s="442">
        <f t="shared" si="0"/>
        <v>0</v>
      </c>
      <c r="K17" s="443"/>
    </row>
    <row r="18" spans="1:11" x14ac:dyDescent="0.2">
      <c r="A18" s="346">
        <v>9</v>
      </c>
      <c r="B18" s="346"/>
      <c r="C18" s="346"/>
      <c r="D18" s="346"/>
      <c r="E18" s="346"/>
      <c r="F18" s="442"/>
      <c r="G18" s="441"/>
      <c r="H18" s="442">
        <f t="shared" si="1"/>
        <v>0</v>
      </c>
      <c r="I18" s="442"/>
      <c r="J18" s="442">
        <f t="shared" si="0"/>
        <v>0</v>
      </c>
      <c r="K18" s="443"/>
    </row>
    <row r="19" spans="1:11" x14ac:dyDescent="0.2">
      <c r="A19" s="346">
        <v>10</v>
      </c>
      <c r="B19" s="346"/>
      <c r="C19" s="346"/>
      <c r="D19" s="346"/>
      <c r="E19" s="346"/>
      <c r="F19" s="442"/>
      <c r="G19" s="441"/>
      <c r="H19" s="442">
        <f t="shared" si="1"/>
        <v>0</v>
      </c>
      <c r="I19" s="442"/>
      <c r="J19" s="442">
        <f t="shared" si="0"/>
        <v>0</v>
      </c>
      <c r="K19" s="443"/>
    </row>
    <row r="20" spans="1:11" x14ac:dyDescent="0.2">
      <c r="A20" s="346">
        <v>11</v>
      </c>
      <c r="B20" s="346"/>
      <c r="C20" s="346"/>
      <c r="D20" s="346"/>
      <c r="E20" s="346"/>
      <c r="F20" s="442"/>
      <c r="G20" s="441"/>
      <c r="H20" s="442">
        <f t="shared" si="1"/>
        <v>0</v>
      </c>
      <c r="I20" s="442"/>
      <c r="J20" s="442">
        <f t="shared" si="0"/>
        <v>0</v>
      </c>
      <c r="K20" s="443"/>
    </row>
    <row r="21" spans="1:11" x14ac:dyDescent="0.2">
      <c r="A21" s="346">
        <v>12</v>
      </c>
      <c r="B21" s="346"/>
      <c r="C21" s="346"/>
      <c r="D21" s="346"/>
      <c r="E21" s="346"/>
      <c r="F21" s="442"/>
      <c r="G21" s="441"/>
      <c r="H21" s="442">
        <f t="shared" si="1"/>
        <v>0</v>
      </c>
      <c r="I21" s="442"/>
      <c r="J21" s="442">
        <f t="shared" si="0"/>
        <v>0</v>
      </c>
      <c r="K21" s="443"/>
    </row>
    <row r="22" spans="1:11" x14ac:dyDescent="0.2">
      <c r="A22" s="346">
        <v>13</v>
      </c>
      <c r="B22" s="346"/>
      <c r="C22" s="346"/>
      <c r="D22" s="346"/>
      <c r="E22" s="346"/>
      <c r="F22" s="442"/>
      <c r="G22" s="441"/>
      <c r="H22" s="442">
        <f t="shared" si="1"/>
        <v>0</v>
      </c>
      <c r="I22" s="442"/>
      <c r="J22" s="442">
        <f t="shared" si="0"/>
        <v>0</v>
      </c>
      <c r="K22" s="443"/>
    </row>
    <row r="23" spans="1:11" x14ac:dyDescent="0.2">
      <c r="A23" s="346">
        <v>14</v>
      </c>
      <c r="B23" s="346"/>
      <c r="C23" s="346"/>
      <c r="D23" s="346"/>
      <c r="E23" s="346"/>
      <c r="F23" s="442"/>
      <c r="G23" s="441"/>
      <c r="H23" s="442">
        <f t="shared" si="1"/>
        <v>0</v>
      </c>
      <c r="I23" s="442"/>
      <c r="J23" s="442">
        <f t="shared" si="0"/>
        <v>0</v>
      </c>
      <c r="K23" s="443"/>
    </row>
    <row r="24" spans="1:11" x14ac:dyDescent="0.2">
      <c r="A24" s="346">
        <v>15</v>
      </c>
      <c r="B24" s="346"/>
      <c r="C24" s="346"/>
      <c r="D24" s="346"/>
      <c r="E24" s="346"/>
      <c r="F24" s="442"/>
      <c r="G24" s="441"/>
      <c r="H24" s="442">
        <f t="shared" si="1"/>
        <v>0</v>
      </c>
      <c r="I24" s="442"/>
      <c r="J24" s="442">
        <f t="shared" si="0"/>
        <v>0</v>
      </c>
      <c r="K24" s="443"/>
    </row>
    <row r="25" spans="1:11" x14ac:dyDescent="0.2">
      <c r="A25" s="346">
        <v>16</v>
      </c>
      <c r="B25" s="346"/>
      <c r="C25" s="346"/>
      <c r="D25" s="346"/>
      <c r="E25" s="346"/>
      <c r="F25" s="442"/>
      <c r="G25" s="441"/>
      <c r="H25" s="442">
        <f t="shared" si="1"/>
        <v>0</v>
      </c>
      <c r="I25" s="442"/>
      <c r="J25" s="442">
        <f t="shared" si="0"/>
        <v>0</v>
      </c>
      <c r="K25" s="443"/>
    </row>
    <row r="26" spans="1:11" x14ac:dyDescent="0.2">
      <c r="A26" s="346">
        <v>17</v>
      </c>
      <c r="B26" s="346"/>
      <c r="C26" s="346"/>
      <c r="D26" s="346"/>
      <c r="E26" s="346"/>
      <c r="F26" s="442"/>
      <c r="G26" s="441"/>
      <c r="H26" s="442">
        <f t="shared" si="1"/>
        <v>0</v>
      </c>
      <c r="I26" s="442"/>
      <c r="J26" s="442">
        <f t="shared" si="0"/>
        <v>0</v>
      </c>
      <c r="K26" s="443"/>
    </row>
    <row r="27" spans="1:11" x14ac:dyDescent="0.2">
      <c r="A27" s="346">
        <v>18</v>
      </c>
      <c r="B27" s="346"/>
      <c r="C27" s="346"/>
      <c r="D27" s="346"/>
      <c r="E27" s="346"/>
      <c r="F27" s="442"/>
      <c r="G27" s="441"/>
      <c r="H27" s="442">
        <f t="shared" si="1"/>
        <v>0</v>
      </c>
      <c r="I27" s="442"/>
      <c r="J27" s="442">
        <f t="shared" si="0"/>
        <v>0</v>
      </c>
      <c r="K27" s="443"/>
    </row>
    <row r="28" spans="1:11" s="343" customFormat="1" x14ac:dyDescent="0.2">
      <c r="A28" s="347"/>
      <c r="B28" s="630" t="s">
        <v>170</v>
      </c>
      <c r="C28" s="630"/>
      <c r="D28" s="630"/>
      <c r="E28" s="630"/>
      <c r="F28" s="631"/>
      <c r="G28" s="632">
        <f t="shared" ref="G28:J28" si="2">SUM(G10:G27)</f>
        <v>0</v>
      </c>
      <c r="H28" s="633">
        <f t="shared" si="2"/>
        <v>0</v>
      </c>
      <c r="I28" s="633">
        <f t="shared" si="2"/>
        <v>0</v>
      </c>
      <c r="J28" s="633">
        <f t="shared" si="2"/>
        <v>0</v>
      </c>
      <c r="K28" s="631"/>
    </row>
    <row r="29" spans="1:11" s="348" customFormat="1" ht="12" x14ac:dyDescent="0.2">
      <c r="A29" s="348" t="s">
        <v>411</v>
      </c>
      <c r="F29" s="349"/>
      <c r="G29" s="348" t="s">
        <v>419</v>
      </c>
      <c r="H29" s="348" t="s">
        <v>419</v>
      </c>
      <c r="I29" s="348" t="s">
        <v>419</v>
      </c>
      <c r="J29" s="348" t="s">
        <v>419</v>
      </c>
      <c r="K29" s="350" t="s">
        <v>419</v>
      </c>
    </row>
    <row r="30" spans="1:11" x14ac:dyDescent="0.2">
      <c r="A30" s="341" t="s">
        <v>420</v>
      </c>
      <c r="F30" s="341"/>
      <c r="H30" s="341"/>
      <c r="I30" s="341"/>
      <c r="J30" s="341"/>
      <c r="K30" s="341"/>
    </row>
    <row r="31" spans="1:11" x14ac:dyDescent="0.2">
      <c r="G31" s="621"/>
      <c r="H31" s="621"/>
      <c r="I31" s="622" t="s">
        <v>610</v>
      </c>
      <c r="J31" s="623">
        <f>+J28</f>
        <v>0</v>
      </c>
      <c r="K31" s="285"/>
    </row>
    <row r="32" spans="1:11" x14ac:dyDescent="0.2">
      <c r="G32" s="621"/>
      <c r="H32" s="621"/>
      <c r="I32" s="634" t="s">
        <v>617</v>
      </c>
      <c r="J32" s="623">
        <f>+J31*0.33</f>
        <v>0</v>
      </c>
      <c r="K32" s="285"/>
    </row>
    <row r="33" spans="1:11" x14ac:dyDescent="0.2">
      <c r="A33" s="350"/>
      <c r="G33" s="621"/>
      <c r="H33" s="621"/>
      <c r="I33" s="622" t="s">
        <v>618</v>
      </c>
      <c r="J33" s="623">
        <f>+J31*0.01</f>
        <v>0</v>
      </c>
      <c r="K33" s="285"/>
    </row>
    <row r="35" spans="1:11" x14ac:dyDescent="0.2">
      <c r="A35" s="350"/>
    </row>
  </sheetData>
  <phoneticPr fontId="52" type="noConversion"/>
  <pageMargins left="0.74803149606299213" right="0.28000000000000003" top="0.61" bottom="0.34" header="0.51181102362204722" footer="0.25"/>
  <pageSetup paperSize="9" scale="9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/>
  </sheetViews>
  <sheetFormatPr defaultRowHeight="12.75" x14ac:dyDescent="0.2"/>
  <cols>
    <col min="1" max="1" width="75.7109375" style="300" customWidth="1"/>
    <col min="2" max="2" width="10.85546875" style="319" customWidth="1"/>
    <col min="3" max="3" width="10.140625" style="300" customWidth="1"/>
    <col min="4" max="4" width="19" style="300" customWidth="1"/>
    <col min="5" max="5" width="10.42578125" style="300" customWidth="1"/>
    <col min="6" max="6" width="10.7109375" style="300" customWidth="1"/>
    <col min="7" max="7" width="11.5703125" style="300" customWidth="1"/>
    <col min="8" max="9" width="9.140625" style="300"/>
    <col min="10" max="10" width="9.7109375" style="300" customWidth="1"/>
    <col min="11" max="11" width="9.140625" style="300"/>
    <col min="12" max="12" width="10.7109375" style="300" customWidth="1"/>
    <col min="13" max="13" width="29.5703125" style="300" customWidth="1"/>
    <col min="14" max="14" width="11" style="300" customWidth="1"/>
    <col min="15" max="15" width="12.140625" style="300" customWidth="1"/>
    <col min="16" max="16" width="11.5703125" style="300" customWidth="1"/>
    <col min="17" max="17" width="11.7109375" style="300" customWidth="1"/>
    <col min="18" max="16384" width="9.140625" style="300"/>
  </cols>
  <sheetData>
    <row r="1" spans="1:17" ht="16.5" thickBot="1" x14ac:dyDescent="0.3">
      <c r="A1" s="299" t="s">
        <v>1152</v>
      </c>
      <c r="B1" s="300" t="s">
        <v>644</v>
      </c>
      <c r="D1" s="665" t="s">
        <v>623</v>
      </c>
      <c r="E1" s="665"/>
      <c r="F1" s="299" t="s">
        <v>1153</v>
      </c>
      <c r="M1" s="299" t="s">
        <v>1154</v>
      </c>
      <c r="Q1" s="300" t="s">
        <v>644</v>
      </c>
    </row>
    <row r="2" spans="1:17" s="318" customFormat="1" ht="50.25" customHeight="1" x14ac:dyDescent="0.2">
      <c r="A2" s="635" t="s">
        <v>435</v>
      </c>
      <c r="B2" s="332" t="s">
        <v>436</v>
      </c>
      <c r="C2" s="314" t="s">
        <v>1155</v>
      </c>
      <c r="D2" s="315" t="s">
        <v>437</v>
      </c>
      <c r="E2" s="316" t="s">
        <v>438</v>
      </c>
      <c r="F2" s="317" t="s">
        <v>627</v>
      </c>
      <c r="G2" s="313" t="s">
        <v>439</v>
      </c>
      <c r="H2" s="313" t="s">
        <v>440</v>
      </c>
      <c r="I2" s="317" t="s">
        <v>441</v>
      </c>
      <c r="J2" s="317" t="s">
        <v>442</v>
      </c>
      <c r="K2" s="313" t="s">
        <v>622</v>
      </c>
      <c r="L2" s="314" t="s">
        <v>636</v>
      </c>
      <c r="M2" s="636" t="s">
        <v>624</v>
      </c>
      <c r="N2" s="316" t="s">
        <v>438</v>
      </c>
      <c r="O2" s="313" t="s">
        <v>627</v>
      </c>
      <c r="P2" s="313" t="s">
        <v>443</v>
      </c>
      <c r="Q2" s="313" t="s">
        <v>1165</v>
      </c>
    </row>
    <row r="3" spans="1:17" ht="13.5" thickBot="1" x14ac:dyDescent="0.25">
      <c r="A3" s="322" t="s">
        <v>444</v>
      </c>
      <c r="B3" s="333">
        <v>390</v>
      </c>
      <c r="C3" s="323"/>
      <c r="D3" s="325" t="s">
        <v>625</v>
      </c>
      <c r="E3" s="326"/>
      <c r="F3" s="326"/>
      <c r="G3" s="326"/>
      <c r="H3" s="326"/>
      <c r="I3" s="326"/>
      <c r="J3" s="326"/>
      <c r="K3" s="326"/>
      <c r="L3" s="328"/>
      <c r="M3" s="303"/>
      <c r="N3" s="304"/>
      <c r="O3" s="304"/>
      <c r="P3" s="304"/>
      <c r="Q3" s="302"/>
    </row>
    <row r="4" spans="1:17" ht="13.5" thickTop="1" x14ac:dyDescent="0.2">
      <c r="A4" s="320" t="s">
        <v>445</v>
      </c>
      <c r="B4" s="334"/>
      <c r="C4" s="639">
        <v>0</v>
      </c>
      <c r="D4" s="330" t="s">
        <v>446</v>
      </c>
      <c r="E4" s="321"/>
      <c r="F4" s="321"/>
      <c r="G4" s="321"/>
      <c r="H4" s="321"/>
      <c r="I4" s="321"/>
      <c r="J4" s="321"/>
      <c r="K4" s="321"/>
      <c r="L4" s="329"/>
      <c r="M4" s="303" t="s">
        <v>447</v>
      </c>
      <c r="N4" s="304"/>
      <c r="O4" s="304"/>
      <c r="P4" s="304"/>
      <c r="Q4" s="482">
        <v>0</v>
      </c>
    </row>
    <row r="5" spans="1:17" x14ac:dyDescent="0.2">
      <c r="A5" s="303" t="s">
        <v>448</v>
      </c>
      <c r="B5" s="335"/>
      <c r="C5" s="639">
        <v>0</v>
      </c>
      <c r="D5" s="331" t="s">
        <v>449</v>
      </c>
      <c r="E5" s="304"/>
      <c r="F5" s="304"/>
      <c r="G5" s="304"/>
      <c r="H5" s="304"/>
      <c r="I5" s="304"/>
      <c r="J5" s="304"/>
      <c r="K5" s="304"/>
      <c r="L5" s="309"/>
      <c r="M5" s="303" t="s">
        <v>450</v>
      </c>
      <c r="N5" s="304"/>
      <c r="O5" s="304"/>
      <c r="P5" s="304"/>
      <c r="Q5" s="482">
        <v>0</v>
      </c>
    </row>
    <row r="6" spans="1:17" x14ac:dyDescent="0.2">
      <c r="A6" s="303" t="s">
        <v>451</v>
      </c>
      <c r="B6" s="335"/>
      <c r="C6" s="639">
        <v>0</v>
      </c>
      <c r="D6" s="331" t="s">
        <v>452</v>
      </c>
      <c r="E6" s="304"/>
      <c r="F6" s="304"/>
      <c r="G6" s="304"/>
      <c r="H6" s="304"/>
      <c r="I6" s="304"/>
      <c r="J6" s="304"/>
      <c r="K6" s="304"/>
      <c r="L6" s="309"/>
      <c r="M6" s="303"/>
      <c r="N6" s="304"/>
      <c r="O6" s="304"/>
      <c r="P6" s="304"/>
      <c r="Q6" s="302"/>
    </row>
    <row r="7" spans="1:17" x14ac:dyDescent="0.2">
      <c r="A7" s="303" t="s">
        <v>620</v>
      </c>
      <c r="B7" s="335"/>
      <c r="C7" s="639">
        <v>0</v>
      </c>
      <c r="D7" s="331" t="s">
        <v>453</v>
      </c>
      <c r="E7" s="304"/>
      <c r="F7" s="304"/>
      <c r="G7" s="304"/>
      <c r="H7" s="304"/>
      <c r="I7" s="304"/>
      <c r="J7" s="304"/>
      <c r="K7" s="304"/>
      <c r="L7" s="309"/>
      <c r="M7" s="303" t="s">
        <v>454</v>
      </c>
      <c r="N7" s="304"/>
      <c r="O7" s="304"/>
      <c r="P7" s="304"/>
      <c r="Q7" s="482">
        <v>0</v>
      </c>
    </row>
    <row r="8" spans="1:17" ht="14.25" customHeight="1" x14ac:dyDescent="0.2">
      <c r="A8" s="303" t="s">
        <v>455</v>
      </c>
      <c r="B8" s="335"/>
      <c r="C8" s="639">
        <v>0</v>
      </c>
      <c r="D8" s="331" t="s">
        <v>456</v>
      </c>
      <c r="E8" s="304"/>
      <c r="F8" s="304"/>
      <c r="G8" s="304"/>
      <c r="H8" s="304"/>
      <c r="I8" s="304"/>
      <c r="J8" s="304"/>
      <c r="K8" s="304"/>
      <c r="L8" s="309"/>
      <c r="M8" s="303"/>
      <c r="N8" s="304"/>
      <c r="O8" s="304"/>
      <c r="P8" s="304"/>
      <c r="Q8" s="302"/>
    </row>
    <row r="9" spans="1:17" x14ac:dyDescent="0.2">
      <c r="A9" s="303" t="s">
        <v>457</v>
      </c>
      <c r="B9" s="335"/>
      <c r="C9" s="639">
        <v>0</v>
      </c>
      <c r="D9" s="331" t="s">
        <v>458</v>
      </c>
      <c r="E9" s="304"/>
      <c r="F9" s="304"/>
      <c r="G9" s="304"/>
      <c r="H9" s="304"/>
      <c r="I9" s="304"/>
      <c r="J9" s="304"/>
      <c r="K9" s="304"/>
      <c r="L9" s="309"/>
      <c r="M9" s="303" t="s">
        <v>459</v>
      </c>
      <c r="N9" s="304"/>
      <c r="O9" s="304"/>
      <c r="P9" s="304"/>
      <c r="Q9" s="482">
        <v>0</v>
      </c>
    </row>
    <row r="10" spans="1:17" x14ac:dyDescent="0.2">
      <c r="A10" s="303" t="s">
        <v>460</v>
      </c>
      <c r="B10" s="335"/>
      <c r="C10" s="639">
        <v>0</v>
      </c>
      <c r="D10" s="331" t="s">
        <v>461</v>
      </c>
      <c r="E10" s="304"/>
      <c r="F10" s="304"/>
      <c r="G10" s="304"/>
      <c r="H10" s="304"/>
      <c r="I10" s="304"/>
      <c r="J10" s="304"/>
      <c r="K10" s="304"/>
      <c r="L10" s="309"/>
      <c r="M10" s="303"/>
      <c r="N10" s="304"/>
      <c r="O10" s="304"/>
      <c r="P10" s="304"/>
      <c r="Q10" s="302"/>
    </row>
    <row r="11" spans="1:17" x14ac:dyDescent="0.2">
      <c r="A11" s="303" t="s">
        <v>462</v>
      </c>
      <c r="B11" s="335"/>
      <c r="C11" s="639">
        <v>0</v>
      </c>
      <c r="D11" s="331" t="s">
        <v>463</v>
      </c>
      <c r="E11" s="304"/>
      <c r="F11" s="304"/>
      <c r="G11" s="304"/>
      <c r="H11" s="304"/>
      <c r="I11" s="304"/>
      <c r="J11" s="304"/>
      <c r="K11" s="304"/>
      <c r="L11" s="309"/>
      <c r="M11" s="303"/>
      <c r="N11" s="304"/>
      <c r="O11" s="304"/>
      <c r="P11" s="304"/>
      <c r="Q11" s="302"/>
    </row>
    <row r="12" spans="1:17" x14ac:dyDescent="0.2">
      <c r="A12" s="303" t="s">
        <v>464</v>
      </c>
      <c r="B12" s="335"/>
      <c r="C12" s="639">
        <v>0</v>
      </c>
      <c r="D12" s="331" t="s">
        <v>465</v>
      </c>
      <c r="E12" s="304"/>
      <c r="F12" s="304"/>
      <c r="G12" s="304"/>
      <c r="H12" s="304"/>
      <c r="I12" s="304"/>
      <c r="J12" s="304"/>
      <c r="K12" s="304"/>
      <c r="L12" s="309"/>
      <c r="M12" s="303" t="s">
        <v>466</v>
      </c>
      <c r="N12" s="304"/>
      <c r="O12" s="304"/>
      <c r="P12" s="304"/>
      <c r="Q12" s="482">
        <v>0</v>
      </c>
    </row>
    <row r="13" spans="1:17" x14ac:dyDescent="0.2">
      <c r="A13" s="303"/>
      <c r="B13" s="335"/>
      <c r="C13" s="309"/>
      <c r="D13" s="637" t="s">
        <v>170</v>
      </c>
      <c r="E13" s="638">
        <f t="shared" ref="E13:L13" si="0">SUM(E4:E12)</f>
        <v>0</v>
      </c>
      <c r="F13" s="638">
        <f t="shared" si="0"/>
        <v>0</v>
      </c>
      <c r="G13" s="638">
        <f t="shared" si="0"/>
        <v>0</v>
      </c>
      <c r="H13" s="638">
        <f t="shared" si="0"/>
        <v>0</v>
      </c>
      <c r="I13" s="638">
        <f t="shared" si="0"/>
        <v>0</v>
      </c>
      <c r="J13" s="638">
        <f t="shared" si="0"/>
        <v>0</v>
      </c>
      <c r="K13" s="638">
        <f t="shared" si="0"/>
        <v>0</v>
      </c>
      <c r="L13" s="639">
        <f t="shared" si="0"/>
        <v>0</v>
      </c>
      <c r="M13" s="303"/>
      <c r="N13" s="304"/>
      <c r="O13" s="304"/>
      <c r="P13" s="304"/>
      <c r="Q13" s="302"/>
    </row>
    <row r="14" spans="1:17" x14ac:dyDescent="0.2">
      <c r="A14" s="303" t="s">
        <v>467</v>
      </c>
      <c r="B14" s="335"/>
      <c r="C14" s="639">
        <v>0</v>
      </c>
      <c r="D14" s="312" t="s">
        <v>470</v>
      </c>
      <c r="E14" s="638"/>
      <c r="F14" s="311"/>
      <c r="G14" s="311"/>
      <c r="H14" s="311"/>
      <c r="I14" s="311"/>
      <c r="J14" s="311"/>
      <c r="K14" s="311"/>
      <c r="L14" s="310"/>
      <c r="M14" s="303"/>
      <c r="N14" s="304"/>
      <c r="O14" s="304"/>
      <c r="P14" s="304"/>
      <c r="Q14" s="302"/>
    </row>
    <row r="15" spans="1:17" ht="13.5" thickBot="1" x14ac:dyDescent="0.25">
      <c r="A15" s="303"/>
      <c r="B15" s="335"/>
      <c r="C15" s="309"/>
      <c r="D15" s="325" t="s">
        <v>472</v>
      </c>
      <c r="E15" s="326"/>
      <c r="F15" s="326"/>
      <c r="G15" s="326"/>
      <c r="H15" s="326"/>
      <c r="I15" s="326"/>
      <c r="J15" s="326"/>
      <c r="K15" s="326"/>
      <c r="L15" s="328"/>
      <c r="M15" s="303"/>
      <c r="N15" s="304"/>
      <c r="O15" s="304"/>
      <c r="P15" s="304"/>
      <c r="Q15" s="302"/>
    </row>
    <row r="16" spans="1:17" ht="14.25" thickTop="1" thickBot="1" x14ac:dyDescent="0.25">
      <c r="A16" s="303" t="s">
        <v>468</v>
      </c>
      <c r="B16" s="335"/>
      <c r="C16" s="639">
        <v>0</v>
      </c>
      <c r="D16" s="640" t="s">
        <v>473</v>
      </c>
      <c r="E16" s="641"/>
      <c r="F16" s="321"/>
      <c r="G16" s="321"/>
      <c r="H16" s="321"/>
      <c r="I16" s="321"/>
      <c r="J16" s="321"/>
      <c r="K16" s="321"/>
      <c r="L16" s="329"/>
      <c r="M16" s="642" t="s">
        <v>469</v>
      </c>
      <c r="N16" s="643">
        <f>SUM(N4:N15)</f>
        <v>0</v>
      </c>
      <c r="O16" s="643">
        <f>SUM(O4:O15)</f>
        <v>0</v>
      </c>
      <c r="P16" s="643">
        <f>SUM(P4:P15)</f>
        <v>0</v>
      </c>
      <c r="Q16" s="644">
        <f>SUM(Q4:Q15)</f>
        <v>0</v>
      </c>
    </row>
    <row r="17" spans="1:16" x14ac:dyDescent="0.2">
      <c r="A17" s="303"/>
      <c r="B17" s="335"/>
      <c r="C17" s="310"/>
      <c r="D17" s="331" t="s">
        <v>446</v>
      </c>
      <c r="E17" s="304"/>
      <c r="F17" s="304"/>
      <c r="G17" s="304"/>
      <c r="H17" s="304"/>
      <c r="I17" s="304"/>
      <c r="J17" s="304"/>
      <c r="K17" s="304"/>
      <c r="L17" s="302"/>
      <c r="M17" s="305"/>
      <c r="N17" s="305"/>
      <c r="O17" s="305"/>
      <c r="P17" s="305"/>
    </row>
    <row r="18" spans="1:16" x14ac:dyDescent="0.2">
      <c r="A18" s="303" t="s">
        <v>471</v>
      </c>
      <c r="B18" s="335"/>
      <c r="C18" s="639">
        <v>0</v>
      </c>
      <c r="D18" s="331" t="s">
        <v>449</v>
      </c>
      <c r="E18" s="304"/>
      <c r="F18" s="304"/>
      <c r="G18" s="304"/>
      <c r="H18" s="304"/>
      <c r="I18" s="304"/>
      <c r="J18" s="304"/>
      <c r="K18" s="304"/>
      <c r="L18" s="302"/>
    </row>
    <row r="19" spans="1:16" x14ac:dyDescent="0.2">
      <c r="A19" s="303"/>
      <c r="B19" s="335"/>
      <c r="C19" s="309"/>
      <c r="D19" s="331" t="s">
        <v>452</v>
      </c>
      <c r="E19" s="304"/>
      <c r="F19" s="304"/>
      <c r="G19" s="304"/>
      <c r="H19" s="304"/>
      <c r="I19" s="304"/>
      <c r="J19" s="304"/>
      <c r="K19" s="304"/>
      <c r="L19" s="302"/>
    </row>
    <row r="20" spans="1:16" x14ac:dyDescent="0.2">
      <c r="A20" s="303" t="s">
        <v>474</v>
      </c>
      <c r="B20" s="335"/>
      <c r="C20" s="639">
        <v>0</v>
      </c>
      <c r="D20" s="331" t="s">
        <v>453</v>
      </c>
      <c r="E20" s="304"/>
      <c r="F20" s="304"/>
      <c r="G20" s="304"/>
      <c r="H20" s="304"/>
      <c r="I20" s="304"/>
      <c r="J20" s="304"/>
      <c r="K20" s="304"/>
      <c r="L20" s="302"/>
    </row>
    <row r="21" spans="1:16" x14ac:dyDescent="0.2">
      <c r="A21" s="303"/>
      <c r="B21" s="335"/>
      <c r="C21" s="309"/>
      <c r="D21" s="331" t="s">
        <v>456</v>
      </c>
      <c r="E21" s="304"/>
      <c r="F21" s="304"/>
      <c r="G21" s="304"/>
      <c r="H21" s="304"/>
      <c r="I21" s="304"/>
      <c r="J21" s="304"/>
      <c r="K21" s="304"/>
      <c r="L21" s="302"/>
    </row>
    <row r="22" spans="1:16" x14ac:dyDescent="0.2">
      <c r="A22" s="301" t="s">
        <v>475</v>
      </c>
      <c r="B22" s="335"/>
      <c r="C22" s="309"/>
      <c r="D22" s="331" t="s">
        <v>458</v>
      </c>
      <c r="E22" s="304"/>
      <c r="F22" s="304"/>
      <c r="G22" s="304"/>
      <c r="H22" s="304"/>
      <c r="I22" s="304"/>
      <c r="J22" s="304"/>
      <c r="K22" s="304"/>
      <c r="L22" s="302"/>
    </row>
    <row r="23" spans="1:16" x14ac:dyDescent="0.2">
      <c r="A23" s="303" t="s">
        <v>1157</v>
      </c>
      <c r="B23" s="336">
        <f>12%*B3</f>
        <v>46.8</v>
      </c>
      <c r="C23" s="639">
        <v>0</v>
      </c>
      <c r="D23" s="331" t="s">
        <v>461</v>
      </c>
      <c r="E23" s="304"/>
      <c r="F23" s="304"/>
      <c r="G23" s="304"/>
      <c r="H23" s="304"/>
      <c r="I23" s="304"/>
      <c r="J23" s="304"/>
      <c r="K23" s="304"/>
      <c r="L23" s="302"/>
    </row>
    <row r="24" spans="1:16" x14ac:dyDescent="0.2">
      <c r="A24" s="303" t="s">
        <v>1158</v>
      </c>
      <c r="B24" s="336">
        <f>13%*B3</f>
        <v>50.7</v>
      </c>
      <c r="C24" s="639">
        <v>0</v>
      </c>
      <c r="D24" s="331" t="s">
        <v>463</v>
      </c>
      <c r="E24" s="304"/>
      <c r="F24" s="304"/>
      <c r="G24" s="304"/>
      <c r="H24" s="304"/>
      <c r="I24" s="304"/>
      <c r="J24" s="304"/>
      <c r="K24" s="304"/>
      <c r="L24" s="302"/>
    </row>
    <row r="25" spans="1:16" x14ac:dyDescent="0.2">
      <c r="A25" s="303" t="s">
        <v>1159</v>
      </c>
      <c r="B25" s="336">
        <f>6%*B3</f>
        <v>23.4</v>
      </c>
      <c r="C25" s="639">
        <v>0</v>
      </c>
      <c r="D25" s="331" t="s">
        <v>465</v>
      </c>
      <c r="E25" s="304"/>
      <c r="F25" s="304"/>
      <c r="G25" s="304"/>
      <c r="H25" s="304"/>
      <c r="I25" s="304"/>
      <c r="J25" s="304"/>
      <c r="K25" s="304"/>
      <c r="L25" s="302"/>
    </row>
    <row r="26" spans="1:16" x14ac:dyDescent="0.2">
      <c r="A26" s="303" t="s">
        <v>1160</v>
      </c>
      <c r="B26" s="336">
        <f>12%*B3</f>
        <v>46.8</v>
      </c>
      <c r="C26" s="639">
        <v>0</v>
      </c>
      <c r="D26" s="637" t="s">
        <v>170</v>
      </c>
      <c r="E26" s="638">
        <f>SUM(E17:E25)</f>
        <v>0</v>
      </c>
      <c r="F26" s="638">
        <f>SUM(F17:F25)</f>
        <v>0</v>
      </c>
      <c r="G26" s="638">
        <f>SUM(G17:G25)</f>
        <v>0</v>
      </c>
      <c r="H26" s="638">
        <f>SUM(H17:H25)</f>
        <v>0</v>
      </c>
      <c r="I26" s="304"/>
      <c r="J26" s="304"/>
      <c r="K26" s="304"/>
      <c r="L26" s="302"/>
    </row>
    <row r="27" spans="1:16" ht="13.5" thickBot="1" x14ac:dyDescent="0.25">
      <c r="A27" s="303" t="s">
        <v>1161</v>
      </c>
      <c r="B27" s="336">
        <f>12%*B3</f>
        <v>46.8</v>
      </c>
      <c r="C27" s="639">
        <v>0</v>
      </c>
      <c r="D27" s="325" t="s">
        <v>476</v>
      </c>
      <c r="E27" s="326"/>
      <c r="F27" s="326"/>
      <c r="G27" s="326"/>
      <c r="H27" s="326"/>
      <c r="I27" s="326"/>
      <c r="J27" s="326"/>
      <c r="K27" s="326"/>
      <c r="L27" s="327"/>
    </row>
    <row r="28" spans="1:16" ht="13.5" thickTop="1" x14ac:dyDescent="0.2">
      <c r="B28" s="336"/>
      <c r="C28" s="309"/>
      <c r="D28" s="330" t="s">
        <v>446</v>
      </c>
      <c r="E28" s="321"/>
      <c r="F28" s="321"/>
      <c r="G28" s="321"/>
      <c r="H28" s="321"/>
      <c r="I28" s="321"/>
      <c r="J28" s="321"/>
      <c r="K28" s="321"/>
      <c r="L28" s="324"/>
    </row>
    <row r="29" spans="1:16" x14ac:dyDescent="0.2">
      <c r="A29" s="301" t="s">
        <v>619</v>
      </c>
      <c r="B29" s="335"/>
      <c r="C29" s="309"/>
      <c r="D29" s="331" t="s">
        <v>449</v>
      </c>
      <c r="E29" s="304"/>
      <c r="F29" s="304"/>
      <c r="G29" s="304"/>
      <c r="H29" s="304"/>
      <c r="I29" s="304"/>
      <c r="J29" s="304"/>
      <c r="K29" s="304"/>
      <c r="L29" s="302"/>
    </row>
    <row r="30" spans="1:16" x14ac:dyDescent="0.2">
      <c r="A30" s="303" t="s">
        <v>1162</v>
      </c>
      <c r="B30" s="336">
        <f>B23*50%</f>
        <v>23.4</v>
      </c>
      <c r="C30" s="639">
        <v>0</v>
      </c>
      <c r="D30" s="331" t="s">
        <v>452</v>
      </c>
      <c r="E30" s="304"/>
      <c r="F30" s="304"/>
      <c r="G30" s="304"/>
      <c r="H30" s="304"/>
      <c r="I30" s="304"/>
      <c r="J30" s="304"/>
      <c r="K30" s="304"/>
      <c r="L30" s="302"/>
    </row>
    <row r="31" spans="1:16" x14ac:dyDescent="0.2">
      <c r="A31" s="303" t="s">
        <v>1163</v>
      </c>
      <c r="B31" s="336">
        <f>B24*50%</f>
        <v>25.35</v>
      </c>
      <c r="C31" s="639">
        <v>0</v>
      </c>
      <c r="D31" s="331" t="s">
        <v>453</v>
      </c>
      <c r="E31" s="304"/>
      <c r="F31" s="304"/>
      <c r="G31" s="304"/>
      <c r="H31" s="304"/>
      <c r="I31" s="304"/>
      <c r="J31" s="304"/>
      <c r="K31" s="304"/>
      <c r="L31" s="302"/>
    </row>
    <row r="32" spans="1:16" x14ac:dyDescent="0.2">
      <c r="A32" s="301"/>
      <c r="B32" s="335"/>
      <c r="C32" s="309"/>
      <c r="D32" s="331" t="s">
        <v>456</v>
      </c>
      <c r="E32" s="304"/>
      <c r="F32" s="304"/>
      <c r="G32" s="304"/>
      <c r="H32" s="304"/>
      <c r="I32" s="304"/>
      <c r="J32" s="304"/>
      <c r="K32" s="304"/>
      <c r="L32" s="302"/>
    </row>
    <row r="33" spans="1:12" x14ac:dyDescent="0.2">
      <c r="A33" s="301" t="s">
        <v>477</v>
      </c>
      <c r="B33" s="335"/>
      <c r="C33" s="309"/>
      <c r="D33" s="331" t="s">
        <v>458</v>
      </c>
      <c r="E33" s="304"/>
      <c r="F33" s="304"/>
      <c r="G33" s="304"/>
      <c r="H33" s="304"/>
      <c r="I33" s="304"/>
      <c r="J33" s="304"/>
      <c r="K33" s="304"/>
      <c r="L33" s="302"/>
    </row>
    <row r="34" spans="1:12" x14ac:dyDescent="0.2">
      <c r="A34" s="303" t="s">
        <v>478</v>
      </c>
      <c r="B34" s="335"/>
      <c r="C34" s="309"/>
      <c r="D34" s="331" t="s">
        <v>461</v>
      </c>
      <c r="E34" s="304"/>
      <c r="F34" s="304"/>
      <c r="G34" s="304"/>
      <c r="H34" s="304"/>
      <c r="I34" s="304"/>
      <c r="J34" s="304"/>
      <c r="K34" s="304"/>
      <c r="L34" s="302"/>
    </row>
    <row r="35" spans="1:12" x14ac:dyDescent="0.2">
      <c r="A35" s="303" t="s">
        <v>479</v>
      </c>
      <c r="B35" s="336">
        <f>+B23</f>
        <v>46.8</v>
      </c>
      <c r="C35" s="639">
        <v>0</v>
      </c>
      <c r="D35" s="331" t="s">
        <v>463</v>
      </c>
      <c r="E35" s="304"/>
      <c r="F35" s="304"/>
      <c r="G35" s="304"/>
      <c r="H35" s="304"/>
      <c r="I35" s="304"/>
      <c r="J35" s="304"/>
      <c r="K35" s="304"/>
      <c r="L35" s="302"/>
    </row>
    <row r="36" spans="1:12" x14ac:dyDescent="0.2">
      <c r="A36" s="303" t="s">
        <v>480</v>
      </c>
      <c r="B36" s="336">
        <f>+B23</f>
        <v>46.8</v>
      </c>
      <c r="C36" s="639">
        <v>0</v>
      </c>
      <c r="D36" s="331" t="s">
        <v>465</v>
      </c>
      <c r="E36" s="304"/>
      <c r="F36" s="304"/>
      <c r="G36" s="304"/>
      <c r="H36" s="304"/>
      <c r="I36" s="304"/>
      <c r="J36" s="304"/>
      <c r="K36" s="304"/>
      <c r="L36" s="302"/>
    </row>
    <row r="37" spans="1:12" x14ac:dyDescent="0.2">
      <c r="D37" s="637" t="s">
        <v>170</v>
      </c>
      <c r="E37" s="638">
        <f>SUM(E28:E36)</f>
        <v>0</v>
      </c>
      <c r="F37" s="638">
        <f>SUM(F28:F36)</f>
        <v>0</v>
      </c>
      <c r="G37" s="638">
        <f>SUM(G28:G36)</f>
        <v>0</v>
      </c>
      <c r="H37" s="638">
        <f>SUM(H28:H36)</f>
        <v>0</v>
      </c>
      <c r="I37" s="304"/>
      <c r="J37" s="304"/>
      <c r="K37" s="304"/>
      <c r="L37" s="302"/>
    </row>
    <row r="38" spans="1:12" ht="13.5" thickBot="1" x14ac:dyDescent="0.25">
      <c r="D38" s="325" t="s">
        <v>626</v>
      </c>
      <c r="E38" s="326"/>
      <c r="F38" s="326"/>
      <c r="G38" s="326"/>
      <c r="H38" s="326"/>
      <c r="I38" s="326"/>
      <c r="J38" s="326"/>
      <c r="K38" s="326"/>
      <c r="L38" s="327"/>
    </row>
    <row r="39" spans="1:12" ht="13.5" thickTop="1" x14ac:dyDescent="0.2">
      <c r="A39" s="480" t="s">
        <v>1164</v>
      </c>
      <c r="B39" s="481"/>
      <c r="C39" s="480">
        <f>+B23*C23+B24*C24+B25*C25+B26*C26+B27*C27-B30*C30-B31*C31-B35*C35-B36*C36</f>
        <v>0</v>
      </c>
      <c r="D39" s="330" t="s">
        <v>446</v>
      </c>
      <c r="E39" s="321"/>
      <c r="F39" s="321"/>
      <c r="G39" s="321"/>
      <c r="H39" s="321"/>
      <c r="I39" s="321"/>
      <c r="J39" s="321"/>
      <c r="K39" s="321"/>
      <c r="L39" s="324"/>
    </row>
    <row r="40" spans="1:12" x14ac:dyDescent="0.2">
      <c r="A40" s="303"/>
      <c r="B40" s="335"/>
      <c r="C40" s="309"/>
      <c r="D40" s="331" t="s">
        <v>449</v>
      </c>
      <c r="E40" s="304"/>
      <c r="F40" s="304"/>
      <c r="G40" s="304"/>
      <c r="H40" s="304"/>
      <c r="I40" s="304"/>
      <c r="J40" s="304"/>
      <c r="K40" s="304"/>
      <c r="L40" s="302"/>
    </row>
    <row r="41" spans="1:12" x14ac:dyDescent="0.2">
      <c r="A41" s="301" t="s">
        <v>621</v>
      </c>
      <c r="B41" s="335" t="s">
        <v>631</v>
      </c>
      <c r="C41" s="338" t="s">
        <v>633</v>
      </c>
      <c r="D41" s="331" t="s">
        <v>452</v>
      </c>
      <c r="E41" s="304"/>
      <c r="F41" s="304"/>
      <c r="G41" s="304"/>
      <c r="H41" s="304"/>
      <c r="I41" s="304"/>
      <c r="J41" s="304"/>
      <c r="K41" s="304"/>
      <c r="L41" s="302"/>
    </row>
    <row r="42" spans="1:12" x14ac:dyDescent="0.2">
      <c r="A42" s="303" t="s">
        <v>481</v>
      </c>
      <c r="B42" s="319" t="s">
        <v>632</v>
      </c>
      <c r="C42" s="338" t="s">
        <v>634</v>
      </c>
      <c r="D42" s="331" t="s">
        <v>453</v>
      </c>
      <c r="E42" s="304"/>
      <c r="F42" s="304"/>
      <c r="G42" s="304"/>
      <c r="H42" s="304"/>
      <c r="I42" s="304"/>
      <c r="J42" s="304"/>
      <c r="K42" s="304"/>
      <c r="L42" s="302"/>
    </row>
    <row r="43" spans="1:12" x14ac:dyDescent="0.2">
      <c r="A43" s="303" t="s">
        <v>628</v>
      </c>
      <c r="B43" s="645">
        <v>0</v>
      </c>
      <c r="C43" s="639">
        <v>0</v>
      </c>
      <c r="D43" s="331" t="s">
        <v>456</v>
      </c>
      <c r="E43" s="304"/>
      <c r="F43" s="304"/>
      <c r="G43" s="304"/>
      <c r="H43" s="304"/>
      <c r="I43" s="304"/>
      <c r="J43" s="304"/>
      <c r="K43" s="304"/>
      <c r="L43" s="302"/>
    </row>
    <row r="44" spans="1:12" x14ac:dyDescent="0.2">
      <c r="A44" s="303" t="s">
        <v>629</v>
      </c>
      <c r="B44" s="645">
        <v>0</v>
      </c>
      <c r="C44" s="639">
        <v>0</v>
      </c>
      <c r="D44" s="331" t="s">
        <v>458</v>
      </c>
      <c r="E44" s="304"/>
      <c r="F44" s="304"/>
      <c r="G44" s="304"/>
      <c r="H44" s="304"/>
      <c r="I44" s="304"/>
      <c r="J44" s="304"/>
      <c r="K44" s="304"/>
      <c r="L44" s="302"/>
    </row>
    <row r="45" spans="1:12" x14ac:dyDescent="0.2">
      <c r="A45" s="303" t="s">
        <v>630</v>
      </c>
      <c r="B45" s="645">
        <v>0</v>
      </c>
      <c r="C45" s="639">
        <v>0</v>
      </c>
      <c r="D45" s="331" t="s">
        <v>461</v>
      </c>
      <c r="E45" s="304"/>
      <c r="F45" s="304"/>
      <c r="G45" s="304"/>
      <c r="H45" s="304"/>
      <c r="I45" s="304"/>
      <c r="J45" s="304"/>
      <c r="K45" s="304"/>
      <c r="L45" s="302"/>
    </row>
    <row r="46" spans="1:12" ht="13.5" thickBot="1" x14ac:dyDescent="0.25">
      <c r="A46" s="339" t="s">
        <v>635</v>
      </c>
      <c r="B46" s="337"/>
      <c r="C46" s="340">
        <f>(B43*C43)+(B44*C44)+(B45*C45)*165</f>
        <v>0</v>
      </c>
      <c r="D46" s="331" t="s">
        <v>463</v>
      </c>
      <c r="E46" s="304"/>
      <c r="F46" s="304"/>
      <c r="G46" s="304"/>
      <c r="H46" s="304"/>
      <c r="I46" s="304"/>
      <c r="J46" s="304"/>
      <c r="K46" s="304"/>
      <c r="L46" s="302"/>
    </row>
    <row r="47" spans="1:12" x14ac:dyDescent="0.2">
      <c r="D47" s="331" t="s">
        <v>465</v>
      </c>
      <c r="E47" s="304"/>
      <c r="F47" s="304"/>
      <c r="G47" s="304"/>
      <c r="H47" s="304"/>
      <c r="I47" s="304"/>
      <c r="J47" s="304"/>
      <c r="K47" s="304"/>
      <c r="L47" s="302"/>
    </row>
    <row r="48" spans="1:12" x14ac:dyDescent="0.2">
      <c r="A48" s="479" t="s">
        <v>1156</v>
      </c>
      <c r="D48" s="637" t="s">
        <v>170</v>
      </c>
      <c r="E48" s="638">
        <f>SUM(E39:E47)</f>
        <v>0</v>
      </c>
      <c r="F48" s="638">
        <f>SUM(F39:F47)</f>
        <v>0</v>
      </c>
      <c r="G48" s="638">
        <f>SUM(G39:G47)</f>
        <v>0</v>
      </c>
      <c r="H48" s="638">
        <f>SUM(H39:H47)</f>
        <v>0</v>
      </c>
      <c r="I48" s="304"/>
      <c r="J48" s="304"/>
      <c r="K48" s="304"/>
      <c r="L48" s="302"/>
    </row>
    <row r="49" spans="2:12" x14ac:dyDescent="0.2">
      <c r="D49" s="303"/>
      <c r="E49" s="304"/>
      <c r="F49" s="304"/>
      <c r="G49" s="304"/>
      <c r="H49" s="304"/>
      <c r="I49" s="304"/>
      <c r="J49" s="304"/>
      <c r="K49" s="304"/>
      <c r="L49" s="302"/>
    </row>
    <row r="50" spans="2:12" ht="13.5" thickBot="1" x14ac:dyDescent="0.25">
      <c r="D50" s="642" t="s">
        <v>482</v>
      </c>
      <c r="E50" s="643">
        <f>E13+E26+E37+E48</f>
        <v>0</v>
      </c>
      <c r="F50" s="643">
        <f>F13+F26+F37+F48</f>
        <v>0</v>
      </c>
      <c r="G50" s="643">
        <f>G13+G26+G37+G48</f>
        <v>0</v>
      </c>
      <c r="H50" s="643">
        <f>H13+H26+H37+H48</f>
        <v>0</v>
      </c>
      <c r="I50" s="306"/>
      <c r="J50" s="306"/>
      <c r="K50" s="306"/>
      <c r="L50" s="307"/>
    </row>
    <row r="51" spans="2:12" x14ac:dyDescent="0.2">
      <c r="B51" s="308"/>
      <c r="C51" s="270"/>
      <c r="L51" s="300" t="s">
        <v>644</v>
      </c>
    </row>
  </sheetData>
  <mergeCells count="1">
    <mergeCell ref="D1:E1"/>
  </mergeCells>
  <hyperlinks>
    <hyperlink ref="A48" r:id="rId1"/>
  </hyperlinks>
  <pageMargins left="0.7" right="0.18" top="0.75" bottom="0.75" header="0.3" footer="0.3"/>
  <pageSetup paperSize="9" scale="95" orientation="portrait" r:id="rId2"/>
  <colBreaks count="2" manualBreakCount="2">
    <brk id="3" max="1048575" man="1"/>
    <brk id="12" max="5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zoomScaleNormal="100" workbookViewId="0"/>
  </sheetViews>
  <sheetFormatPr defaultRowHeight="12.75" x14ac:dyDescent="0.2"/>
  <cols>
    <col min="1" max="1" width="67.7109375" style="378" customWidth="1"/>
    <col min="2" max="2" width="16.140625" style="351" customWidth="1"/>
    <col min="3" max="5" width="10.42578125" style="351" customWidth="1"/>
    <col min="6" max="11" width="9.140625" style="351"/>
    <col min="12" max="12" width="17.85546875" style="351" customWidth="1"/>
    <col min="13" max="16384" width="9.140625" style="351"/>
  </cols>
  <sheetData>
    <row r="1" spans="1:3" ht="15.75" x14ac:dyDescent="0.2">
      <c r="A1" s="376" t="s">
        <v>1166</v>
      </c>
    </row>
    <row r="2" spans="1:3" x14ac:dyDescent="0.2">
      <c r="A2" s="377" t="s">
        <v>1167</v>
      </c>
      <c r="B2" s="351" t="s">
        <v>885</v>
      </c>
    </row>
    <row r="3" spans="1:3" x14ac:dyDescent="0.2">
      <c r="A3" s="646" t="s">
        <v>421</v>
      </c>
      <c r="B3" s="352" t="s">
        <v>824</v>
      </c>
    </row>
    <row r="4" spans="1:3" ht="18" customHeight="1" x14ac:dyDescent="0.2"/>
    <row r="5" spans="1:3" ht="38.25" customHeight="1" x14ac:dyDescent="0.2">
      <c r="A5" s="369" t="s">
        <v>422</v>
      </c>
      <c r="B5" s="666"/>
      <c r="C5" s="667"/>
    </row>
    <row r="6" spans="1:3" ht="18" customHeight="1" x14ac:dyDescent="0.2">
      <c r="A6" s="369" t="s">
        <v>423</v>
      </c>
      <c r="B6" s="668"/>
      <c r="C6" s="669"/>
    </row>
    <row r="7" spans="1:3" ht="18" customHeight="1" x14ac:dyDescent="0.2">
      <c r="A7" s="369"/>
      <c r="B7" s="453"/>
      <c r="C7" s="454"/>
    </row>
    <row r="8" spans="1:3" ht="17.25" customHeight="1" x14ac:dyDescent="0.2">
      <c r="A8" s="369" t="s">
        <v>637</v>
      </c>
      <c r="B8" s="670"/>
      <c r="C8" s="671"/>
    </row>
    <row r="9" spans="1:3" ht="17.25" customHeight="1" x14ac:dyDescent="0.2">
      <c r="A9" s="369" t="s">
        <v>638</v>
      </c>
      <c r="B9" s="670"/>
      <c r="C9" s="671"/>
    </row>
    <row r="10" spans="1:3" ht="17.25" customHeight="1" x14ac:dyDescent="0.2">
      <c r="A10" s="369" t="s">
        <v>424</v>
      </c>
      <c r="B10" s="670"/>
      <c r="C10" s="671"/>
    </row>
    <row r="11" spans="1:3" ht="17.25" customHeight="1" thickBot="1" x14ac:dyDescent="0.25">
      <c r="A11" s="379" t="s">
        <v>425</v>
      </c>
      <c r="B11" s="675"/>
      <c r="C11" s="676"/>
    </row>
    <row r="12" spans="1:3" ht="17.25" customHeight="1" x14ac:dyDescent="0.2">
      <c r="A12" s="380" t="s">
        <v>426</v>
      </c>
      <c r="B12" s="353">
        <f>+B17+B19+B21</f>
        <v>0</v>
      </c>
      <c r="C12" s="354" t="s">
        <v>427</v>
      </c>
    </row>
    <row r="13" spans="1:3" ht="17.25" customHeight="1" x14ac:dyDescent="0.2">
      <c r="A13" s="381" t="s">
        <v>428</v>
      </c>
      <c r="B13" s="355">
        <f>+B18+B20+B22</f>
        <v>0</v>
      </c>
      <c r="C13" s="356" t="s">
        <v>427</v>
      </c>
    </row>
    <row r="14" spans="1:3" ht="17.25" customHeight="1" x14ac:dyDescent="0.2">
      <c r="A14" s="382" t="s">
        <v>429</v>
      </c>
      <c r="B14" s="355"/>
      <c r="C14" s="356"/>
    </row>
    <row r="15" spans="1:3" ht="17.25" customHeight="1" thickBot="1" x14ac:dyDescent="0.25">
      <c r="A15" s="383" t="s">
        <v>430</v>
      </c>
      <c r="B15" s="357">
        <f>+B12-B13</f>
        <v>0</v>
      </c>
      <c r="C15" s="358" t="s">
        <v>427</v>
      </c>
    </row>
    <row r="16" spans="1:3" ht="12.75" customHeight="1" thickBot="1" x14ac:dyDescent="0.25"/>
    <row r="17" spans="1:3" ht="17.25" customHeight="1" x14ac:dyDescent="0.2">
      <c r="A17" s="384" t="s">
        <v>1168</v>
      </c>
      <c r="B17" s="370">
        <v>0</v>
      </c>
      <c r="C17" s="354" t="s">
        <v>427</v>
      </c>
    </row>
    <row r="18" spans="1:3" ht="17.25" customHeight="1" thickBot="1" x14ac:dyDescent="0.25">
      <c r="A18" s="385" t="s">
        <v>1169</v>
      </c>
      <c r="B18" s="371">
        <v>0</v>
      </c>
      <c r="C18" s="358" t="s">
        <v>427</v>
      </c>
    </row>
    <row r="19" spans="1:3" ht="17.25" customHeight="1" x14ac:dyDescent="0.2">
      <c r="A19" s="386" t="s">
        <v>1170</v>
      </c>
      <c r="B19" s="372">
        <v>0</v>
      </c>
      <c r="C19" s="360" t="s">
        <v>427</v>
      </c>
    </row>
    <row r="20" spans="1:3" ht="17.25" customHeight="1" thickBot="1" x14ac:dyDescent="0.25">
      <c r="A20" s="387" t="s">
        <v>1171</v>
      </c>
      <c r="B20" s="373">
        <v>0</v>
      </c>
      <c r="C20" s="361" t="s">
        <v>427</v>
      </c>
    </row>
    <row r="21" spans="1:3" ht="17.25" customHeight="1" x14ac:dyDescent="0.2">
      <c r="A21" s="384" t="s">
        <v>1172</v>
      </c>
      <c r="B21" s="370">
        <v>0</v>
      </c>
      <c r="C21" s="354" t="s">
        <v>427</v>
      </c>
    </row>
    <row r="22" spans="1:3" ht="17.25" customHeight="1" thickBot="1" x14ac:dyDescent="0.25">
      <c r="A22" s="385" t="s">
        <v>1173</v>
      </c>
      <c r="B22" s="371">
        <v>0</v>
      </c>
      <c r="C22" s="358" t="s">
        <v>427</v>
      </c>
    </row>
    <row r="23" spans="1:3" ht="13.5" customHeight="1" thickBot="1" x14ac:dyDescent="0.25"/>
    <row r="24" spans="1:3" ht="13.5" customHeight="1" x14ac:dyDescent="0.2">
      <c r="A24" s="677" t="s">
        <v>1174</v>
      </c>
      <c r="B24" s="678"/>
      <c r="C24" s="679"/>
    </row>
    <row r="25" spans="1:3" ht="17.25" customHeight="1" x14ac:dyDescent="0.2">
      <c r="A25" s="388" t="s">
        <v>431</v>
      </c>
      <c r="B25" s="374">
        <v>0</v>
      </c>
      <c r="C25" s="362" t="s">
        <v>427</v>
      </c>
    </row>
    <row r="26" spans="1:3" ht="17.25" customHeight="1" thickBot="1" x14ac:dyDescent="0.25">
      <c r="A26" s="389" t="s">
        <v>432</v>
      </c>
      <c r="B26" s="375">
        <v>0</v>
      </c>
      <c r="C26" s="363" t="s">
        <v>427</v>
      </c>
    </row>
    <row r="27" spans="1:3" ht="15" customHeight="1" thickBot="1" x14ac:dyDescent="0.25">
      <c r="A27" s="390"/>
    </row>
    <row r="28" spans="1:3" ht="17.25" customHeight="1" x14ac:dyDescent="0.2">
      <c r="A28" s="380" t="s">
        <v>1175</v>
      </c>
      <c r="B28" s="680"/>
      <c r="C28" s="681"/>
    </row>
    <row r="29" spans="1:3" ht="17.25" customHeight="1" thickBot="1" x14ac:dyDescent="0.25">
      <c r="A29" s="391" t="s">
        <v>1176</v>
      </c>
      <c r="B29" s="682"/>
      <c r="C29" s="683"/>
    </row>
    <row r="30" spans="1:3" ht="11.25" customHeight="1" thickBot="1" x14ac:dyDescent="0.25"/>
    <row r="31" spans="1:3" ht="17.25" customHeight="1" x14ac:dyDescent="0.2">
      <c r="A31" s="364" t="s">
        <v>433</v>
      </c>
      <c r="B31" s="365"/>
      <c r="C31" s="366"/>
    </row>
    <row r="32" spans="1:3" ht="40.5" customHeight="1" x14ac:dyDescent="0.2">
      <c r="A32" s="672"/>
      <c r="B32" s="673"/>
      <c r="C32" s="674"/>
    </row>
    <row r="33" spans="1:3" x14ac:dyDescent="0.2">
      <c r="A33" s="392" t="s">
        <v>639</v>
      </c>
      <c r="B33" s="367"/>
      <c r="C33" s="368"/>
    </row>
    <row r="34" spans="1:3" x14ac:dyDescent="0.2">
      <c r="A34" s="684" t="s">
        <v>434</v>
      </c>
      <c r="B34" s="685"/>
      <c r="C34" s="686"/>
    </row>
    <row r="35" spans="1:3" ht="60" customHeight="1" x14ac:dyDescent="0.2">
      <c r="A35" s="672"/>
      <c r="B35" s="673"/>
      <c r="C35" s="674"/>
    </row>
    <row r="36" spans="1:3" x14ac:dyDescent="0.2">
      <c r="A36" s="392" t="s">
        <v>1177</v>
      </c>
      <c r="B36" s="367"/>
      <c r="C36" s="368"/>
    </row>
    <row r="37" spans="1:3" ht="58.5" customHeight="1" x14ac:dyDescent="0.2">
      <c r="A37" s="672"/>
      <c r="B37" s="673"/>
      <c r="C37" s="674"/>
    </row>
    <row r="38" spans="1:3" x14ac:dyDescent="0.2">
      <c r="A38" s="392" t="s">
        <v>640</v>
      </c>
      <c r="B38" s="367"/>
      <c r="C38" s="368"/>
    </row>
    <row r="39" spans="1:3" ht="15.75" customHeight="1" x14ac:dyDescent="0.2">
      <c r="A39" s="393"/>
      <c r="B39" s="394">
        <v>0</v>
      </c>
      <c r="C39" s="362" t="s">
        <v>427</v>
      </c>
    </row>
    <row r="40" spans="1:3" ht="15.75" customHeight="1" x14ac:dyDescent="0.2">
      <c r="A40" s="393"/>
      <c r="B40" s="394">
        <v>0</v>
      </c>
      <c r="C40" s="362" t="s">
        <v>427</v>
      </c>
    </row>
    <row r="41" spans="1:3" ht="15.75" customHeight="1" x14ac:dyDescent="0.2">
      <c r="A41" s="393"/>
      <c r="B41" s="394">
        <v>0</v>
      </c>
      <c r="C41" s="362" t="s">
        <v>427</v>
      </c>
    </row>
    <row r="42" spans="1:3" ht="15.75" customHeight="1" thickBot="1" x14ac:dyDescent="0.25">
      <c r="A42" s="395"/>
      <c r="B42" s="396">
        <v>0</v>
      </c>
      <c r="C42" s="363" t="s">
        <v>427</v>
      </c>
    </row>
    <row r="43" spans="1:3" x14ac:dyDescent="0.2">
      <c r="B43" s="270"/>
      <c r="C43" s="270"/>
    </row>
    <row r="44" spans="1:3" x14ac:dyDescent="0.2">
      <c r="A44" s="272"/>
      <c r="B44" s="270"/>
      <c r="C44" s="270"/>
    </row>
    <row r="45" spans="1:3" x14ac:dyDescent="0.2">
      <c r="A45" s="272"/>
      <c r="B45" s="270"/>
      <c r="C45" s="270"/>
    </row>
  </sheetData>
  <mergeCells count="13">
    <mergeCell ref="A35:C35"/>
    <mergeCell ref="A37:C37"/>
    <mergeCell ref="B11:C11"/>
    <mergeCell ref="A24:C24"/>
    <mergeCell ref="B28:C28"/>
    <mergeCell ref="B29:C29"/>
    <mergeCell ref="A32:C32"/>
    <mergeCell ref="A34:C34"/>
    <mergeCell ref="B5:C5"/>
    <mergeCell ref="B6:C6"/>
    <mergeCell ref="B8:C8"/>
    <mergeCell ref="B9:C9"/>
    <mergeCell ref="B10:C10"/>
  </mergeCells>
  <pageMargins left="0.70866141732283472" right="0.19685039370078741" top="0.74803149606299213" bottom="0.39370078740157483" header="0.31496062992125984" footer="0.31496062992125984"/>
  <pageSetup paperSize="9" scale="9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RowHeight="12.75" x14ac:dyDescent="0.2"/>
  <cols>
    <col min="1" max="1" width="3" style="270" bestFit="1" customWidth="1"/>
    <col min="2" max="2" width="36.140625" style="270" customWidth="1"/>
    <col min="3" max="3" width="14.7109375" style="270" customWidth="1"/>
    <col min="4" max="4" width="9.42578125" style="270" customWidth="1"/>
    <col min="5" max="5" width="18" style="270" customWidth="1"/>
    <col min="6" max="16384" width="9.140625" style="270"/>
  </cols>
  <sheetData>
    <row r="1" spans="1:6" ht="15.75" x14ac:dyDescent="0.25">
      <c r="B1" s="397" t="s">
        <v>1179</v>
      </c>
      <c r="E1" s="282" t="s">
        <v>483</v>
      </c>
    </row>
    <row r="2" spans="1:6" ht="13.5" thickBot="1" x14ac:dyDescent="0.25">
      <c r="A2" s="279"/>
      <c r="B2" s="398" t="s">
        <v>1178</v>
      </c>
      <c r="C2" s="279"/>
      <c r="D2" s="279"/>
      <c r="E2" s="279"/>
      <c r="F2" s="279"/>
    </row>
    <row r="3" spans="1:6" x14ac:dyDescent="0.2">
      <c r="A3" s="399"/>
      <c r="B3" s="400" t="s">
        <v>484</v>
      </c>
      <c r="C3" s="401"/>
      <c r="D3" s="401"/>
      <c r="E3" s="402"/>
      <c r="F3" s="403"/>
    </row>
    <row r="4" spans="1:6" ht="23.25" customHeight="1" thickBot="1" x14ac:dyDescent="0.25">
      <c r="A4" s="359"/>
      <c r="B4" s="691"/>
      <c r="C4" s="691"/>
      <c r="D4" s="691"/>
      <c r="E4" s="691"/>
      <c r="F4" s="692"/>
    </row>
    <row r="5" spans="1:6" x14ac:dyDescent="0.2">
      <c r="A5" s="399">
        <v>1</v>
      </c>
      <c r="B5" s="402" t="s">
        <v>485</v>
      </c>
      <c r="C5" s="402"/>
      <c r="D5" s="402"/>
      <c r="E5" s="402"/>
      <c r="F5" s="403"/>
    </row>
    <row r="6" spans="1:6" ht="39.75" customHeight="1" thickBot="1" x14ac:dyDescent="0.25">
      <c r="A6" s="359"/>
      <c r="B6" s="693"/>
      <c r="C6" s="693"/>
      <c r="D6" s="693"/>
      <c r="E6" s="693"/>
      <c r="F6" s="694"/>
    </row>
    <row r="7" spans="1:6" x14ac:dyDescent="0.2">
      <c r="A7" s="399">
        <v>2</v>
      </c>
      <c r="B7" s="402" t="s">
        <v>486</v>
      </c>
      <c r="C7" s="402"/>
      <c r="D7" s="402"/>
      <c r="E7" s="402"/>
      <c r="F7" s="403"/>
    </row>
    <row r="8" spans="1:6" ht="80.25" customHeight="1" thickBot="1" x14ac:dyDescent="0.25">
      <c r="A8" s="359"/>
      <c r="B8" s="693"/>
      <c r="C8" s="693"/>
      <c r="D8" s="693"/>
      <c r="E8" s="693"/>
      <c r="F8" s="694"/>
    </row>
    <row r="9" spans="1:6" ht="27" customHeight="1" x14ac:dyDescent="0.2">
      <c r="A9" s="399">
        <v>3</v>
      </c>
      <c r="B9" s="404" t="s">
        <v>487</v>
      </c>
      <c r="C9" s="695"/>
      <c r="D9" s="695"/>
      <c r="E9" s="695"/>
      <c r="F9" s="696"/>
    </row>
    <row r="10" spans="1:6" ht="27" customHeight="1" thickBot="1" x14ac:dyDescent="0.25">
      <c r="A10" s="359">
        <v>4</v>
      </c>
      <c r="B10" s="405" t="s">
        <v>488</v>
      </c>
      <c r="C10" s="697"/>
      <c r="D10" s="697"/>
      <c r="E10" s="697"/>
      <c r="F10" s="698"/>
    </row>
    <row r="11" spans="1:6" ht="26.25" customHeight="1" thickBot="1" x14ac:dyDescent="0.25">
      <c r="A11" s="406">
        <v>5</v>
      </c>
      <c r="B11" s="407" t="s">
        <v>489</v>
      </c>
      <c r="C11" s="407"/>
      <c r="D11" s="407"/>
      <c r="E11" s="408">
        <f>+E14+E16+E18+E20</f>
        <v>0</v>
      </c>
      <c r="F11" s="409" t="s">
        <v>427</v>
      </c>
    </row>
    <row r="12" spans="1:6" ht="26.25" customHeight="1" thickBot="1" x14ac:dyDescent="0.25">
      <c r="A12" s="406">
        <v>6</v>
      </c>
      <c r="B12" s="407" t="s">
        <v>490</v>
      </c>
      <c r="C12" s="408">
        <f>+C15+C17+C19+C21</f>
        <v>0</v>
      </c>
      <c r="D12" s="410" t="s">
        <v>427</v>
      </c>
      <c r="E12" s="411"/>
      <c r="F12" s="412"/>
    </row>
    <row r="13" spans="1:6" ht="26.25" customHeight="1" thickBot="1" x14ac:dyDescent="0.25">
      <c r="A13" s="406">
        <v>7</v>
      </c>
      <c r="B13" s="407" t="s">
        <v>491</v>
      </c>
      <c r="C13" s="407"/>
      <c r="D13" s="407"/>
      <c r="E13" s="408">
        <f>+E11-C12</f>
        <v>0</v>
      </c>
      <c r="F13" s="409" t="s">
        <v>427</v>
      </c>
    </row>
    <row r="14" spans="1:6" ht="20.25" customHeight="1" x14ac:dyDescent="0.2">
      <c r="A14" s="399">
        <v>8</v>
      </c>
      <c r="B14" s="404" t="s">
        <v>1180</v>
      </c>
      <c r="C14" s="402"/>
      <c r="D14" s="402"/>
      <c r="E14" s="432">
        <v>0</v>
      </c>
      <c r="F14" s="413" t="s">
        <v>427</v>
      </c>
    </row>
    <row r="15" spans="1:6" ht="20.25" customHeight="1" thickBot="1" x14ac:dyDescent="0.25">
      <c r="A15" s="359">
        <v>9</v>
      </c>
      <c r="B15" s="405" t="s">
        <v>1181</v>
      </c>
      <c r="C15" s="431">
        <v>0</v>
      </c>
      <c r="D15" s="414" t="s">
        <v>427</v>
      </c>
      <c r="E15" s="415"/>
      <c r="F15" s="416"/>
    </row>
    <row r="16" spans="1:6" ht="20.25" customHeight="1" x14ac:dyDescent="0.2">
      <c r="A16" s="399">
        <v>10</v>
      </c>
      <c r="B16" s="404" t="s">
        <v>886</v>
      </c>
      <c r="C16" s="402"/>
      <c r="D16" s="417"/>
      <c r="E16" s="432">
        <v>0</v>
      </c>
      <c r="F16" s="413" t="s">
        <v>427</v>
      </c>
    </row>
    <row r="17" spans="1:6" ht="20.25" customHeight="1" thickBot="1" x14ac:dyDescent="0.25">
      <c r="A17" s="359">
        <v>11</v>
      </c>
      <c r="B17" s="405" t="s">
        <v>887</v>
      </c>
      <c r="C17" s="431">
        <v>0</v>
      </c>
      <c r="D17" s="414" t="s">
        <v>427</v>
      </c>
      <c r="E17" s="415"/>
      <c r="F17" s="416"/>
    </row>
    <row r="18" spans="1:6" ht="20.25" customHeight="1" x14ac:dyDescent="0.2">
      <c r="A18" s="399">
        <v>12</v>
      </c>
      <c r="B18" s="418" t="s">
        <v>1182</v>
      </c>
      <c r="C18" s="419"/>
      <c r="D18" s="420"/>
      <c r="E18" s="433">
        <v>0</v>
      </c>
      <c r="F18" s="421" t="s">
        <v>427</v>
      </c>
    </row>
    <row r="19" spans="1:6" ht="21" customHeight="1" thickBot="1" x14ac:dyDescent="0.25">
      <c r="A19" s="359">
        <v>13</v>
      </c>
      <c r="B19" s="422" t="s">
        <v>1183</v>
      </c>
      <c r="C19" s="434">
        <v>0</v>
      </c>
      <c r="D19" s="423" t="s">
        <v>427</v>
      </c>
      <c r="E19" s="422"/>
      <c r="F19" s="424"/>
    </row>
    <row r="20" spans="1:6" ht="21" customHeight="1" x14ac:dyDescent="0.2">
      <c r="A20" s="399">
        <v>14</v>
      </c>
      <c r="B20" s="404" t="s">
        <v>1184</v>
      </c>
      <c r="C20" s="402"/>
      <c r="D20" s="417"/>
      <c r="E20" s="432">
        <v>0</v>
      </c>
      <c r="F20" s="413" t="s">
        <v>427</v>
      </c>
    </row>
    <row r="21" spans="1:6" ht="21" customHeight="1" thickBot="1" x14ac:dyDescent="0.25">
      <c r="A21" s="425">
        <v>15</v>
      </c>
      <c r="B21" s="279" t="s">
        <v>1185</v>
      </c>
      <c r="C21" s="435">
        <v>0</v>
      </c>
      <c r="D21" s="426" t="s">
        <v>427</v>
      </c>
      <c r="E21" s="279"/>
      <c r="F21" s="427"/>
    </row>
    <row r="22" spans="1:6" ht="21" customHeight="1" x14ac:dyDescent="0.2">
      <c r="A22" s="399">
        <v>16</v>
      </c>
      <c r="B22" s="428" t="s">
        <v>1186</v>
      </c>
      <c r="C22" s="428"/>
      <c r="D22" s="428"/>
      <c r="E22" s="699"/>
      <c r="F22" s="700"/>
    </row>
    <row r="23" spans="1:6" ht="21" customHeight="1" thickBot="1" x14ac:dyDescent="0.25">
      <c r="A23" s="359">
        <v>17</v>
      </c>
      <c r="B23" s="429" t="s">
        <v>1187</v>
      </c>
      <c r="C23" s="429"/>
      <c r="D23" s="429"/>
      <c r="E23" s="687"/>
      <c r="F23" s="688"/>
    </row>
    <row r="24" spans="1:6" ht="21" customHeight="1" x14ac:dyDescent="0.2">
      <c r="A24" s="430">
        <v>18</v>
      </c>
      <c r="B24" s="402" t="s">
        <v>492</v>
      </c>
      <c r="C24" s="402"/>
      <c r="D24" s="402"/>
      <c r="E24" s="402"/>
      <c r="F24" s="403"/>
    </row>
    <row r="25" spans="1:6" ht="105.75" customHeight="1" thickBot="1" x14ac:dyDescent="0.25">
      <c r="A25" s="359"/>
      <c r="B25" s="689"/>
      <c r="C25" s="689"/>
      <c r="D25" s="689"/>
      <c r="E25" s="689"/>
      <c r="F25" s="690"/>
    </row>
  </sheetData>
  <mergeCells count="8">
    <mergeCell ref="E23:F23"/>
    <mergeCell ref="B25:F25"/>
    <mergeCell ref="B4:F4"/>
    <mergeCell ref="B6:F6"/>
    <mergeCell ref="B8:F8"/>
    <mergeCell ref="C9:F9"/>
    <mergeCell ref="C10:F10"/>
    <mergeCell ref="E22:F22"/>
  </mergeCells>
  <pageMargins left="0.70866141732283472" right="0.23622047244094491" top="0.48" bottom="0.44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/>
  </sheetViews>
  <sheetFormatPr defaultRowHeight="12.75" x14ac:dyDescent="0.2"/>
  <cols>
    <col min="1" max="1" width="38" style="270" customWidth="1"/>
    <col min="2" max="2" width="13.7109375" style="270" customWidth="1"/>
    <col min="3" max="3" width="10.85546875" style="270" customWidth="1"/>
    <col min="4" max="4" width="12.42578125" style="270" customWidth="1"/>
    <col min="5" max="5" width="17" style="270" customWidth="1"/>
    <col min="6" max="6" width="11.42578125" style="270" bestFit="1" customWidth="1"/>
    <col min="7" max="16384" width="9.140625" style="270"/>
  </cols>
  <sheetData>
    <row r="1" spans="1:5" x14ac:dyDescent="0.2">
      <c r="D1" s="287" t="s">
        <v>888</v>
      </c>
    </row>
    <row r="2" spans="1:5" s="460" customFormat="1" ht="36.75" customHeight="1" x14ac:dyDescent="0.2">
      <c r="A2" s="702" t="s">
        <v>1188</v>
      </c>
      <c r="B2" s="702"/>
      <c r="C2" s="702"/>
      <c r="D2" s="702"/>
      <c r="E2" s="702"/>
    </row>
    <row r="3" spans="1:5" ht="21" customHeight="1" x14ac:dyDescent="0.25">
      <c r="A3" s="647" t="s">
        <v>493</v>
      </c>
      <c r="B3" s="701"/>
      <c r="C3" s="701"/>
      <c r="D3" s="701"/>
      <c r="E3" s="701"/>
    </row>
    <row r="5" spans="1:5" ht="36" x14ac:dyDescent="0.2">
      <c r="A5" s="609" t="s">
        <v>494</v>
      </c>
      <c r="B5" s="609" t="s">
        <v>645</v>
      </c>
      <c r="C5" s="609" t="s">
        <v>646</v>
      </c>
      <c r="D5" s="609" t="s">
        <v>647</v>
      </c>
      <c r="E5" s="609" t="s">
        <v>648</v>
      </c>
    </row>
    <row r="6" spans="1:5" ht="19.5" customHeight="1" x14ac:dyDescent="0.25">
      <c r="A6" s="610"/>
      <c r="B6" s="611"/>
      <c r="C6" s="612"/>
      <c r="D6" s="612"/>
      <c r="E6" s="613">
        <v>0</v>
      </c>
    </row>
    <row r="7" spans="1:5" ht="19.5" customHeight="1" x14ac:dyDescent="0.25">
      <c r="A7" s="610"/>
      <c r="B7" s="611"/>
      <c r="C7" s="612"/>
      <c r="D7" s="612"/>
      <c r="E7" s="613">
        <v>0</v>
      </c>
    </row>
    <row r="8" spans="1:5" ht="19.5" customHeight="1" x14ac:dyDescent="0.25">
      <c r="A8" s="610"/>
      <c r="B8" s="611"/>
      <c r="C8" s="612"/>
      <c r="D8" s="612"/>
      <c r="E8" s="613">
        <v>0</v>
      </c>
    </row>
    <row r="9" spans="1:5" ht="19.5" customHeight="1" x14ac:dyDescent="0.25">
      <c r="A9" s="610"/>
      <c r="B9" s="611"/>
      <c r="C9" s="612"/>
      <c r="D9" s="612"/>
      <c r="E9" s="613">
        <v>0</v>
      </c>
    </row>
    <row r="10" spans="1:5" ht="19.5" customHeight="1" x14ac:dyDescent="0.25">
      <c r="A10" s="610"/>
      <c r="B10" s="611"/>
      <c r="C10" s="612"/>
      <c r="D10" s="612"/>
      <c r="E10" s="613">
        <v>0</v>
      </c>
    </row>
    <row r="11" spans="1:5" ht="19.5" customHeight="1" x14ac:dyDescent="0.25">
      <c r="A11" s="610"/>
      <c r="B11" s="611"/>
      <c r="C11" s="612"/>
      <c r="D11" s="612"/>
      <c r="E11" s="613">
        <v>0</v>
      </c>
    </row>
    <row r="12" spans="1:5" ht="19.5" customHeight="1" x14ac:dyDescent="0.25">
      <c r="A12" s="610"/>
      <c r="B12" s="611"/>
      <c r="C12" s="612"/>
      <c r="D12" s="612"/>
      <c r="E12" s="613">
        <v>0</v>
      </c>
    </row>
    <row r="13" spans="1:5" ht="19.5" customHeight="1" x14ac:dyDescent="0.25">
      <c r="A13" s="610"/>
      <c r="B13" s="611"/>
      <c r="C13" s="612"/>
      <c r="D13" s="612"/>
      <c r="E13" s="613">
        <v>0</v>
      </c>
    </row>
    <row r="18" ht="24" customHeight="1" x14ac:dyDescent="0.2"/>
  </sheetData>
  <mergeCells count="2">
    <mergeCell ref="B3:E3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2"/>
  <sheetViews>
    <sheetView showGridLines="0" zoomScaleNormal="100" workbookViewId="0"/>
  </sheetViews>
  <sheetFormatPr defaultRowHeight="13.5" x14ac:dyDescent="0.2"/>
  <cols>
    <col min="1" max="1" width="25.7109375" style="584" customWidth="1"/>
    <col min="2" max="2" width="11.42578125" style="608" customWidth="1"/>
    <col min="3" max="3" width="46.7109375" style="584" customWidth="1"/>
    <col min="4" max="4" width="45.42578125" style="584" customWidth="1"/>
    <col min="5" max="5" width="13" style="561" customWidth="1"/>
    <col min="6" max="6" width="12.28515625" style="585" customWidth="1"/>
    <col min="7" max="7" width="12.28515625" style="560" customWidth="1"/>
    <col min="8" max="9" width="12.28515625" style="581" customWidth="1"/>
    <col min="10" max="10" width="41.140625" style="581" customWidth="1"/>
    <col min="11" max="11" width="48.7109375" style="586" customWidth="1"/>
    <col min="12" max="16384" width="9.140625" style="582"/>
  </cols>
  <sheetData>
    <row r="1" spans="1:11" s="580" customFormat="1" x14ac:dyDescent="0.2">
      <c r="A1" s="578" t="s">
        <v>1371</v>
      </c>
      <c r="B1" s="603" t="s">
        <v>1667</v>
      </c>
      <c r="C1" s="603"/>
      <c r="D1" s="578"/>
      <c r="E1" s="578" t="s">
        <v>1315</v>
      </c>
      <c r="F1" s="578"/>
      <c r="G1" s="578"/>
      <c r="H1" s="578"/>
      <c r="I1" s="578"/>
      <c r="J1" s="579"/>
      <c r="K1" s="579"/>
    </row>
    <row r="2" spans="1:11" s="600" customFormat="1" ht="54" x14ac:dyDescent="0.2">
      <c r="A2" s="598" t="s">
        <v>1318</v>
      </c>
      <c r="B2" s="599" t="s">
        <v>924</v>
      </c>
      <c r="C2" s="598" t="s">
        <v>1209</v>
      </c>
      <c r="D2" s="598" t="s">
        <v>889</v>
      </c>
      <c r="E2" s="601" t="s">
        <v>1211</v>
      </c>
      <c r="F2" s="601" t="s">
        <v>1212</v>
      </c>
      <c r="G2" s="601" t="s">
        <v>1316</v>
      </c>
      <c r="H2" s="601" t="s">
        <v>609</v>
      </c>
      <c r="I2" s="601" t="s">
        <v>1314</v>
      </c>
      <c r="J2" s="598" t="s">
        <v>608</v>
      </c>
      <c r="K2" s="579"/>
    </row>
    <row r="3" spans="1:11" x14ac:dyDescent="0.2">
      <c r="A3" s="587" t="s">
        <v>1574</v>
      </c>
      <c r="B3" s="588" t="s">
        <v>1668</v>
      </c>
      <c r="C3" s="587" t="s">
        <v>892</v>
      </c>
      <c r="D3" s="587" t="s">
        <v>1669</v>
      </c>
      <c r="E3" s="589">
        <v>5183.3</v>
      </c>
      <c r="F3" s="589">
        <v>8300</v>
      </c>
      <c r="G3" s="589">
        <v>8300</v>
      </c>
      <c r="H3" s="589"/>
      <c r="I3" s="589">
        <f t="shared" ref="I3:I27" si="0">+G3+H3</f>
        <v>8300</v>
      </c>
      <c r="J3" s="590"/>
      <c r="K3" s="579"/>
    </row>
    <row r="4" spans="1:11" x14ac:dyDescent="0.2">
      <c r="A4" s="587" t="s">
        <v>1574</v>
      </c>
      <c r="B4" s="588" t="s">
        <v>1668</v>
      </c>
      <c r="C4" s="587" t="s">
        <v>893</v>
      </c>
      <c r="D4" s="587" t="s">
        <v>1670</v>
      </c>
      <c r="E4" s="589">
        <v>336</v>
      </c>
      <c r="F4" s="589">
        <v>0</v>
      </c>
      <c r="G4" s="589">
        <v>0</v>
      </c>
      <c r="H4" s="589"/>
      <c r="I4" s="589">
        <f>+G4+H4</f>
        <v>0</v>
      </c>
      <c r="J4" s="590"/>
      <c r="K4" s="579"/>
    </row>
    <row r="5" spans="1:11" x14ac:dyDescent="0.2">
      <c r="A5" s="587" t="s">
        <v>1574</v>
      </c>
      <c r="B5" s="588" t="s">
        <v>1668</v>
      </c>
      <c r="C5" s="587" t="s">
        <v>896</v>
      </c>
      <c r="D5" s="587" t="s">
        <v>1671</v>
      </c>
      <c r="E5" s="589">
        <v>59.3</v>
      </c>
      <c r="F5" s="589">
        <v>18</v>
      </c>
      <c r="G5" s="589">
        <v>18</v>
      </c>
      <c r="H5" s="589"/>
      <c r="I5" s="589">
        <f t="shared" si="0"/>
        <v>18</v>
      </c>
      <c r="J5" s="590"/>
      <c r="K5" s="579"/>
    </row>
    <row r="6" spans="1:11" x14ac:dyDescent="0.2">
      <c r="A6" s="587" t="s">
        <v>1574</v>
      </c>
      <c r="B6" s="588" t="s">
        <v>1668</v>
      </c>
      <c r="C6" s="587" t="s">
        <v>899</v>
      </c>
      <c r="D6" s="587" t="s">
        <v>1672</v>
      </c>
      <c r="E6" s="589">
        <v>24.77</v>
      </c>
      <c r="F6" s="589">
        <v>7</v>
      </c>
      <c r="G6" s="589">
        <v>7</v>
      </c>
      <c r="H6" s="589"/>
      <c r="I6" s="589">
        <f t="shared" si="0"/>
        <v>7</v>
      </c>
      <c r="J6" s="590"/>
      <c r="K6" s="579"/>
    </row>
    <row r="7" spans="1:11" x14ac:dyDescent="0.2">
      <c r="A7" s="587" t="s">
        <v>1574</v>
      </c>
      <c r="B7" s="588" t="s">
        <v>1668</v>
      </c>
      <c r="C7" s="587" t="s">
        <v>902</v>
      </c>
      <c r="D7" s="587" t="s">
        <v>1673</v>
      </c>
      <c r="E7" s="589">
        <v>15.76</v>
      </c>
      <c r="F7" s="589">
        <v>5</v>
      </c>
      <c r="G7" s="589">
        <v>5</v>
      </c>
      <c r="H7" s="589"/>
      <c r="I7" s="589">
        <f t="shared" si="0"/>
        <v>5</v>
      </c>
      <c r="J7" s="590"/>
      <c r="K7" s="579"/>
    </row>
    <row r="8" spans="1:11" x14ac:dyDescent="0.2">
      <c r="A8" s="587" t="s">
        <v>1574</v>
      </c>
      <c r="B8" s="588" t="s">
        <v>1668</v>
      </c>
      <c r="C8" s="587" t="s">
        <v>905</v>
      </c>
      <c r="D8" s="587" t="s">
        <v>1674</v>
      </c>
      <c r="E8" s="589">
        <v>1333.46</v>
      </c>
      <c r="F8" s="589">
        <v>1470</v>
      </c>
      <c r="G8" s="589">
        <v>1470</v>
      </c>
      <c r="H8" s="589"/>
      <c r="I8" s="589">
        <f t="shared" si="0"/>
        <v>1470</v>
      </c>
      <c r="J8" s="590"/>
      <c r="K8" s="579"/>
    </row>
    <row r="9" spans="1:11" x14ac:dyDescent="0.2">
      <c r="A9" s="587" t="s">
        <v>1574</v>
      </c>
      <c r="B9" s="588" t="s">
        <v>1675</v>
      </c>
      <c r="C9" s="587" t="s">
        <v>905</v>
      </c>
      <c r="D9" s="587" t="s">
        <v>1676</v>
      </c>
      <c r="E9" s="589">
        <v>600</v>
      </c>
      <c r="F9" s="589">
        <v>953</v>
      </c>
      <c r="G9" s="589">
        <v>953</v>
      </c>
      <c r="H9" s="589"/>
      <c r="I9" s="589">
        <f t="shared" si="0"/>
        <v>953</v>
      </c>
      <c r="J9" s="590"/>
      <c r="K9" s="579"/>
    </row>
    <row r="10" spans="1:11" x14ac:dyDescent="0.2">
      <c r="A10" s="587" t="s">
        <v>1574</v>
      </c>
      <c r="B10" s="588" t="s">
        <v>1675</v>
      </c>
      <c r="C10" s="587" t="s">
        <v>934</v>
      </c>
      <c r="D10" s="587" t="s">
        <v>1676</v>
      </c>
      <c r="E10" s="589">
        <v>60</v>
      </c>
      <c r="F10" s="589">
        <v>0</v>
      </c>
      <c r="G10" s="589">
        <v>0</v>
      </c>
      <c r="H10" s="589"/>
      <c r="I10" s="589">
        <f t="shared" si="0"/>
        <v>0</v>
      </c>
      <c r="J10" s="590"/>
      <c r="K10" s="579"/>
    </row>
    <row r="11" spans="1:11" x14ac:dyDescent="0.2">
      <c r="A11" s="587" t="s">
        <v>1574</v>
      </c>
      <c r="B11" s="588" t="s">
        <v>1677</v>
      </c>
      <c r="C11" s="587" t="s">
        <v>905</v>
      </c>
      <c r="D11" s="587" t="s">
        <v>1678</v>
      </c>
      <c r="E11" s="589">
        <v>1038.4000000000001</v>
      </c>
      <c r="F11" s="589">
        <v>953</v>
      </c>
      <c r="G11" s="589">
        <v>953</v>
      </c>
      <c r="H11" s="589"/>
      <c r="I11" s="589">
        <f t="shared" si="0"/>
        <v>953</v>
      </c>
      <c r="J11" s="590"/>
      <c r="K11" s="579"/>
    </row>
    <row r="12" spans="1:11" x14ac:dyDescent="0.2">
      <c r="A12" s="587" t="s">
        <v>1574</v>
      </c>
      <c r="B12" s="588" t="s">
        <v>1679</v>
      </c>
      <c r="C12" s="587" t="s">
        <v>905</v>
      </c>
      <c r="D12" s="587" t="s">
        <v>1680</v>
      </c>
      <c r="E12" s="589">
        <v>528.20000000000005</v>
      </c>
      <c r="F12" s="589">
        <v>953</v>
      </c>
      <c r="G12" s="589">
        <v>953</v>
      </c>
      <c r="H12" s="589"/>
      <c r="I12" s="589">
        <f t="shared" si="0"/>
        <v>953</v>
      </c>
      <c r="J12" s="590"/>
      <c r="K12" s="579"/>
    </row>
    <row r="13" spans="1:11" x14ac:dyDescent="0.2">
      <c r="A13" s="587" t="s">
        <v>1574</v>
      </c>
      <c r="B13" s="588" t="s">
        <v>1679</v>
      </c>
      <c r="C13" s="587" t="s">
        <v>934</v>
      </c>
      <c r="D13" s="587" t="s">
        <v>1680</v>
      </c>
      <c r="E13" s="589">
        <v>120</v>
      </c>
      <c r="F13" s="589">
        <v>0</v>
      </c>
      <c r="G13" s="589">
        <v>0</v>
      </c>
      <c r="H13" s="589"/>
      <c r="I13" s="589">
        <f t="shared" si="0"/>
        <v>0</v>
      </c>
      <c r="J13" s="590"/>
      <c r="K13" s="579"/>
    </row>
    <row r="14" spans="1:11" x14ac:dyDescent="0.2">
      <c r="A14" s="587" t="s">
        <v>1574</v>
      </c>
      <c r="B14" s="588" t="s">
        <v>1681</v>
      </c>
      <c r="C14" s="587" t="s">
        <v>905</v>
      </c>
      <c r="D14" s="587" t="s">
        <v>1682</v>
      </c>
      <c r="E14" s="589">
        <v>395.85</v>
      </c>
      <c r="F14" s="589">
        <v>366</v>
      </c>
      <c r="G14" s="589">
        <v>366</v>
      </c>
      <c r="H14" s="589"/>
      <c r="I14" s="589">
        <f t="shared" si="0"/>
        <v>366</v>
      </c>
      <c r="J14" s="590"/>
      <c r="K14" s="579"/>
    </row>
    <row r="15" spans="1:11" x14ac:dyDescent="0.2">
      <c r="A15" s="587" t="s">
        <v>1574</v>
      </c>
      <c r="B15" s="588" t="s">
        <v>1683</v>
      </c>
      <c r="C15" s="587" t="s">
        <v>905</v>
      </c>
      <c r="D15" s="587" t="s">
        <v>1684</v>
      </c>
      <c r="E15" s="589">
        <v>25.6</v>
      </c>
      <c r="F15" s="589">
        <v>1735</v>
      </c>
      <c r="G15" s="589">
        <v>1735</v>
      </c>
      <c r="H15" s="589"/>
      <c r="I15" s="589">
        <f t="shared" si="0"/>
        <v>1735</v>
      </c>
      <c r="J15" s="590"/>
      <c r="K15" s="579"/>
    </row>
    <row r="16" spans="1:11" x14ac:dyDescent="0.2">
      <c r="A16" s="587" t="s">
        <v>1574</v>
      </c>
      <c r="B16" s="588" t="s">
        <v>1685</v>
      </c>
      <c r="C16" s="587" t="s">
        <v>1686</v>
      </c>
      <c r="D16" s="587" t="s">
        <v>1687</v>
      </c>
      <c r="E16" s="589">
        <v>20693.390000000018</v>
      </c>
      <c r="F16" s="589">
        <v>20427</v>
      </c>
      <c r="G16" s="589">
        <v>20427</v>
      </c>
      <c r="H16" s="589"/>
      <c r="I16" s="589">
        <f t="shared" si="0"/>
        <v>20427</v>
      </c>
      <c r="J16" s="590"/>
      <c r="K16" s="579"/>
    </row>
    <row r="17" spans="1:11" x14ac:dyDescent="0.2">
      <c r="A17" s="587" t="s">
        <v>1574</v>
      </c>
      <c r="B17" s="588" t="s">
        <v>1688</v>
      </c>
      <c r="C17" s="587" t="s">
        <v>929</v>
      </c>
      <c r="D17" s="587" t="s">
        <v>1689</v>
      </c>
      <c r="E17" s="589">
        <v>6569.29</v>
      </c>
      <c r="F17" s="589">
        <v>6741</v>
      </c>
      <c r="G17" s="589">
        <v>6741</v>
      </c>
      <c r="H17" s="589"/>
      <c r="I17" s="589">
        <f t="shared" si="0"/>
        <v>6741</v>
      </c>
      <c r="J17" s="590"/>
      <c r="K17" s="579"/>
    </row>
    <row r="18" spans="1:11" x14ac:dyDescent="0.2">
      <c r="A18" s="587" t="s">
        <v>1574</v>
      </c>
      <c r="B18" s="588" t="s">
        <v>1690</v>
      </c>
      <c r="C18" s="587" t="s">
        <v>1100</v>
      </c>
      <c r="D18" s="587" t="s">
        <v>1691</v>
      </c>
      <c r="E18" s="589">
        <v>141</v>
      </c>
      <c r="F18" s="589">
        <v>404</v>
      </c>
      <c r="G18" s="589">
        <v>404</v>
      </c>
      <c r="H18" s="589"/>
      <c r="I18" s="589">
        <f t="shared" si="0"/>
        <v>404</v>
      </c>
      <c r="J18" s="590"/>
      <c r="K18" s="579"/>
    </row>
    <row r="19" spans="1:11" x14ac:dyDescent="0.2">
      <c r="A19" s="587" t="s">
        <v>1574</v>
      </c>
      <c r="B19" s="588" t="s">
        <v>1690</v>
      </c>
      <c r="C19" s="587" t="s">
        <v>896</v>
      </c>
      <c r="D19" s="587" t="s">
        <v>1691</v>
      </c>
      <c r="E19" s="589">
        <v>0</v>
      </c>
      <c r="F19" s="589">
        <v>7</v>
      </c>
      <c r="G19" s="589">
        <v>7</v>
      </c>
      <c r="H19" s="589"/>
      <c r="I19" s="589">
        <f t="shared" si="0"/>
        <v>7</v>
      </c>
      <c r="J19" s="590"/>
      <c r="K19" s="579"/>
    </row>
    <row r="20" spans="1:11" x14ac:dyDescent="0.2">
      <c r="A20" s="587" t="s">
        <v>1574</v>
      </c>
      <c r="B20" s="588" t="s">
        <v>1692</v>
      </c>
      <c r="C20" s="587" t="s">
        <v>899</v>
      </c>
      <c r="D20" s="587" t="s">
        <v>340</v>
      </c>
      <c r="E20" s="589">
        <v>227.45</v>
      </c>
      <c r="F20" s="589">
        <v>135</v>
      </c>
      <c r="G20" s="589">
        <v>135</v>
      </c>
      <c r="H20" s="589"/>
      <c r="I20" s="589">
        <f t="shared" si="0"/>
        <v>135</v>
      </c>
      <c r="J20" s="590"/>
      <c r="K20" s="579"/>
    </row>
    <row r="21" spans="1:11" x14ac:dyDescent="0.2">
      <c r="A21" s="587" t="s">
        <v>1574</v>
      </c>
      <c r="B21" s="588" t="s">
        <v>1693</v>
      </c>
      <c r="C21" s="587" t="s">
        <v>902</v>
      </c>
      <c r="D21" s="587" t="s">
        <v>342</v>
      </c>
      <c r="E21" s="589">
        <v>144.74</v>
      </c>
      <c r="F21" s="589">
        <v>140</v>
      </c>
      <c r="G21" s="589">
        <v>140</v>
      </c>
      <c r="H21" s="589"/>
      <c r="I21" s="589">
        <f t="shared" si="0"/>
        <v>140</v>
      </c>
      <c r="J21" s="590"/>
      <c r="K21" s="579"/>
    </row>
    <row r="22" spans="1:11" x14ac:dyDescent="0.2">
      <c r="A22" s="587" t="s">
        <v>1574</v>
      </c>
      <c r="B22" s="588" t="s">
        <v>1694</v>
      </c>
      <c r="C22" s="587" t="s">
        <v>905</v>
      </c>
      <c r="D22" s="587" t="s">
        <v>1695</v>
      </c>
      <c r="E22" s="589">
        <v>8711.51</v>
      </c>
      <c r="F22" s="589">
        <v>11193</v>
      </c>
      <c r="G22" s="589">
        <v>11193</v>
      </c>
      <c r="H22" s="589"/>
      <c r="I22" s="589">
        <f t="shared" si="0"/>
        <v>11193</v>
      </c>
      <c r="J22" s="590"/>
      <c r="K22" s="579"/>
    </row>
    <row r="23" spans="1:11" x14ac:dyDescent="0.2">
      <c r="A23" s="587" t="s">
        <v>1574</v>
      </c>
      <c r="B23" s="588" t="s">
        <v>1694</v>
      </c>
      <c r="C23" s="587" t="s">
        <v>935</v>
      </c>
      <c r="D23" s="587" t="s">
        <v>14</v>
      </c>
      <c r="E23" s="589">
        <v>803.99999999999989</v>
      </c>
      <c r="F23" s="589">
        <v>228</v>
      </c>
      <c r="G23" s="589">
        <v>228</v>
      </c>
      <c r="H23" s="589"/>
      <c r="I23" s="589">
        <f t="shared" si="0"/>
        <v>228</v>
      </c>
      <c r="J23" s="590"/>
      <c r="K23" s="579"/>
    </row>
    <row r="24" spans="1:11" x14ac:dyDescent="0.2">
      <c r="A24" s="587" t="s">
        <v>1574</v>
      </c>
      <c r="B24" s="588" t="s">
        <v>1696</v>
      </c>
      <c r="C24" s="587" t="s">
        <v>933</v>
      </c>
      <c r="D24" s="587" t="s">
        <v>1600</v>
      </c>
      <c r="E24" s="589">
        <v>70.87</v>
      </c>
      <c r="F24" s="589">
        <v>63</v>
      </c>
      <c r="G24" s="589">
        <v>63</v>
      </c>
      <c r="H24" s="589"/>
      <c r="I24" s="589">
        <f t="shared" si="0"/>
        <v>63</v>
      </c>
      <c r="J24" s="590"/>
      <c r="K24" s="579"/>
    </row>
    <row r="25" spans="1:11" x14ac:dyDescent="0.2">
      <c r="A25" s="587" t="s">
        <v>1574</v>
      </c>
      <c r="B25" s="588" t="s">
        <v>1697</v>
      </c>
      <c r="C25" s="587" t="s">
        <v>933</v>
      </c>
      <c r="D25" s="587" t="s">
        <v>1602</v>
      </c>
      <c r="E25" s="589">
        <v>0</v>
      </c>
      <c r="F25" s="589">
        <v>844</v>
      </c>
      <c r="G25" s="589">
        <v>844</v>
      </c>
      <c r="H25" s="589"/>
      <c r="I25" s="589">
        <f t="shared" si="0"/>
        <v>844</v>
      </c>
      <c r="J25" s="590"/>
      <c r="K25" s="579"/>
    </row>
    <row r="26" spans="1:11" x14ac:dyDescent="0.2">
      <c r="A26" s="587" t="s">
        <v>1574</v>
      </c>
      <c r="B26" s="588" t="s">
        <v>1698</v>
      </c>
      <c r="C26" s="587" t="s">
        <v>1002</v>
      </c>
      <c r="D26" s="587" t="s">
        <v>1699</v>
      </c>
      <c r="E26" s="589">
        <v>0</v>
      </c>
      <c r="F26" s="589">
        <v>563</v>
      </c>
      <c r="G26" s="589">
        <v>563</v>
      </c>
      <c r="H26" s="589"/>
      <c r="I26" s="589">
        <f t="shared" si="0"/>
        <v>563</v>
      </c>
      <c r="J26" s="590"/>
      <c r="K26" s="579"/>
    </row>
    <row r="27" spans="1:11" x14ac:dyDescent="0.2">
      <c r="A27" s="587" t="s">
        <v>1423</v>
      </c>
      <c r="B27" s="588" t="s">
        <v>1575</v>
      </c>
      <c r="C27" s="587" t="s">
        <v>905</v>
      </c>
      <c r="D27" s="587" t="s">
        <v>358</v>
      </c>
      <c r="E27" s="589">
        <v>14.18</v>
      </c>
      <c r="F27" s="589">
        <v>0</v>
      </c>
      <c r="G27" s="589">
        <v>0</v>
      </c>
      <c r="H27" s="589"/>
      <c r="I27" s="589">
        <f t="shared" si="0"/>
        <v>0</v>
      </c>
      <c r="J27" s="590"/>
      <c r="K27" s="579"/>
    </row>
    <row r="28" spans="1:11" x14ac:dyDescent="0.2">
      <c r="A28" s="591" t="s">
        <v>1370</v>
      </c>
      <c r="B28" s="591"/>
      <c r="C28" s="591"/>
      <c r="D28" s="591"/>
      <c r="E28" s="593">
        <f>SUM(E3:E27)</f>
        <v>47097.070000000022</v>
      </c>
      <c r="F28" s="593">
        <f>SUM(F3:F27)</f>
        <v>55505</v>
      </c>
      <c r="G28" s="593">
        <f>SUM(G3:G27)</f>
        <v>55505</v>
      </c>
      <c r="H28" s="593">
        <f>SUM(H3:H27)</f>
        <v>0</v>
      </c>
      <c r="I28" s="593">
        <f>SUM(I3:I27)</f>
        <v>55505</v>
      </c>
      <c r="J28" s="594"/>
      <c r="K28" s="579"/>
    </row>
    <row r="29" spans="1:11" x14ac:dyDescent="0.2">
      <c r="A29" s="583"/>
      <c r="B29" s="607"/>
      <c r="C29" s="583"/>
      <c r="D29" s="583"/>
      <c r="E29" s="582"/>
      <c r="F29" s="583"/>
      <c r="G29" s="582"/>
      <c r="H29" s="582"/>
      <c r="I29" s="582"/>
      <c r="K29" s="579"/>
    </row>
    <row r="30" spans="1:11" x14ac:dyDescent="0.2">
      <c r="A30" s="583"/>
      <c r="B30" s="607"/>
      <c r="C30" s="583"/>
      <c r="D30" s="583"/>
      <c r="E30" s="582"/>
      <c r="F30" s="583"/>
      <c r="G30" s="582"/>
      <c r="H30" s="582"/>
      <c r="I30" s="582"/>
      <c r="K30" s="579"/>
    </row>
    <row r="31" spans="1:11" x14ac:dyDescent="0.2">
      <c r="A31" s="583"/>
      <c r="B31" s="607"/>
      <c r="C31" s="583"/>
      <c r="D31" s="583"/>
      <c r="E31" s="582"/>
      <c r="F31" s="583"/>
      <c r="G31" s="582"/>
      <c r="H31" s="582"/>
      <c r="I31" s="582"/>
      <c r="K31" s="579"/>
    </row>
    <row r="32" spans="1:11" x14ac:dyDescent="0.2">
      <c r="A32" s="583"/>
      <c r="B32" s="607"/>
      <c r="C32" s="583"/>
      <c r="D32" s="583"/>
      <c r="E32" s="582"/>
      <c r="F32" s="583"/>
      <c r="G32" s="582"/>
      <c r="H32" s="582"/>
      <c r="I32" s="582"/>
      <c r="K32" s="579"/>
    </row>
    <row r="33" spans="1:11" x14ac:dyDescent="0.2">
      <c r="A33" s="583"/>
      <c r="B33" s="607"/>
      <c r="C33" s="583"/>
      <c r="D33" s="583"/>
      <c r="E33" s="582"/>
      <c r="F33" s="583"/>
      <c r="G33" s="582"/>
      <c r="H33" s="582"/>
      <c r="I33" s="582"/>
      <c r="K33" s="579"/>
    </row>
    <row r="34" spans="1:11" x14ac:dyDescent="0.2">
      <c r="A34" s="583"/>
      <c r="B34" s="607"/>
      <c r="C34" s="583"/>
      <c r="D34" s="583"/>
      <c r="E34" s="582"/>
      <c r="F34" s="583"/>
      <c r="G34" s="582"/>
      <c r="H34" s="582"/>
      <c r="I34" s="582"/>
      <c r="K34" s="579"/>
    </row>
    <row r="35" spans="1:11" x14ac:dyDescent="0.2">
      <c r="A35" s="583"/>
      <c r="B35" s="607"/>
      <c r="C35" s="583"/>
      <c r="D35" s="583"/>
      <c r="E35" s="582"/>
      <c r="F35" s="583"/>
      <c r="G35" s="582"/>
      <c r="H35" s="582"/>
      <c r="I35" s="582"/>
      <c r="K35" s="579"/>
    </row>
    <row r="36" spans="1:11" x14ac:dyDescent="0.2">
      <c r="A36" s="583"/>
      <c r="B36" s="607"/>
      <c r="C36" s="583"/>
      <c r="D36" s="583"/>
      <c r="E36" s="582"/>
      <c r="F36" s="583"/>
      <c r="G36" s="582"/>
      <c r="H36" s="582"/>
      <c r="I36" s="582"/>
      <c r="K36" s="579"/>
    </row>
    <row r="37" spans="1:11" x14ac:dyDescent="0.2">
      <c r="A37" s="583"/>
      <c r="B37" s="607"/>
      <c r="C37" s="583"/>
      <c r="D37" s="583"/>
      <c r="E37" s="582"/>
      <c r="F37" s="583"/>
      <c r="G37" s="582"/>
      <c r="H37" s="582"/>
      <c r="I37" s="582"/>
      <c r="K37" s="579"/>
    </row>
    <row r="38" spans="1:11" x14ac:dyDescent="0.2">
      <c r="A38" s="583"/>
      <c r="B38" s="607"/>
      <c r="C38" s="583"/>
      <c r="D38" s="583"/>
      <c r="E38" s="582"/>
      <c r="F38" s="583"/>
      <c r="G38" s="582"/>
      <c r="H38" s="582"/>
      <c r="I38" s="582"/>
      <c r="K38" s="581"/>
    </row>
    <row r="39" spans="1:11" x14ac:dyDescent="0.2">
      <c r="A39" s="583"/>
      <c r="B39" s="607"/>
      <c r="C39" s="583"/>
      <c r="D39" s="583"/>
      <c r="E39" s="582"/>
      <c r="F39" s="583"/>
      <c r="G39" s="582"/>
      <c r="H39" s="582"/>
      <c r="I39" s="582"/>
      <c r="K39" s="581"/>
    </row>
    <row r="40" spans="1:11" x14ac:dyDescent="0.2">
      <c r="A40" s="583"/>
      <c r="B40" s="607"/>
      <c r="C40" s="583"/>
      <c r="D40" s="583"/>
      <c r="E40" s="582"/>
      <c r="F40" s="583"/>
      <c r="G40" s="582"/>
      <c r="H40" s="582"/>
      <c r="I40" s="582"/>
      <c r="K40" s="581"/>
    </row>
    <row r="41" spans="1:11" x14ac:dyDescent="0.2">
      <c r="A41" s="583"/>
      <c r="B41" s="607"/>
      <c r="C41" s="583"/>
      <c r="D41" s="583"/>
      <c r="E41" s="582"/>
      <c r="F41" s="583"/>
      <c r="G41" s="582"/>
      <c r="H41" s="582"/>
      <c r="I41" s="582"/>
      <c r="K41" s="581"/>
    </row>
    <row r="42" spans="1:11" x14ac:dyDescent="0.2">
      <c r="A42" s="583"/>
      <c r="B42" s="607"/>
      <c r="C42" s="583"/>
      <c r="D42" s="583"/>
      <c r="E42" s="582"/>
      <c r="F42" s="583"/>
      <c r="G42" s="582"/>
      <c r="H42" s="582"/>
      <c r="I42" s="582"/>
      <c r="K42" s="581"/>
    </row>
    <row r="43" spans="1:11" x14ac:dyDescent="0.2">
      <c r="A43" s="583"/>
      <c r="B43" s="607"/>
      <c r="C43" s="583"/>
      <c r="D43" s="583"/>
      <c r="E43" s="582"/>
      <c r="F43" s="583"/>
      <c r="G43" s="582"/>
      <c r="H43" s="582"/>
      <c r="I43" s="582"/>
      <c r="K43" s="581"/>
    </row>
    <row r="44" spans="1:11" x14ac:dyDescent="0.2">
      <c r="A44" s="583"/>
      <c r="B44" s="607"/>
      <c r="C44" s="583"/>
      <c r="D44" s="583"/>
      <c r="E44" s="582"/>
      <c r="F44" s="583"/>
      <c r="G44" s="582"/>
      <c r="H44" s="582"/>
      <c r="I44" s="582"/>
      <c r="K44" s="581"/>
    </row>
    <row r="45" spans="1:11" x14ac:dyDescent="0.2">
      <c r="A45" s="583"/>
      <c r="B45" s="607"/>
      <c r="C45" s="583"/>
      <c r="D45" s="583"/>
      <c r="E45" s="582"/>
      <c r="F45" s="583"/>
      <c r="G45" s="582"/>
      <c r="H45" s="582"/>
      <c r="I45" s="582"/>
      <c r="K45" s="581"/>
    </row>
    <row r="46" spans="1:11" x14ac:dyDescent="0.2">
      <c r="A46" s="583"/>
      <c r="B46" s="607"/>
      <c r="C46" s="583"/>
      <c r="D46" s="583"/>
      <c r="E46" s="582"/>
      <c r="F46" s="583"/>
      <c r="G46" s="582"/>
      <c r="H46" s="582"/>
      <c r="I46" s="582"/>
      <c r="K46" s="581"/>
    </row>
    <row r="47" spans="1:11" x14ac:dyDescent="0.2">
      <c r="A47" s="583"/>
      <c r="B47" s="607"/>
      <c r="C47" s="583"/>
      <c r="D47" s="583"/>
      <c r="E47" s="582"/>
      <c r="F47" s="583"/>
      <c r="G47" s="582"/>
      <c r="H47" s="582"/>
      <c r="I47" s="582"/>
      <c r="K47" s="581"/>
    </row>
    <row r="48" spans="1:11" x14ac:dyDescent="0.2">
      <c r="A48" s="583"/>
      <c r="B48" s="607"/>
      <c r="C48" s="583"/>
      <c r="D48" s="583"/>
      <c r="E48" s="582"/>
      <c r="F48" s="583"/>
      <c r="G48" s="582"/>
      <c r="H48" s="582"/>
      <c r="I48" s="582"/>
      <c r="K48" s="581"/>
    </row>
    <row r="49" spans="1:11" x14ac:dyDescent="0.2">
      <c r="A49" s="583"/>
      <c r="B49" s="607"/>
      <c r="C49" s="583"/>
      <c r="D49" s="583"/>
      <c r="E49" s="582"/>
      <c r="F49" s="583"/>
      <c r="G49" s="582"/>
      <c r="H49" s="582"/>
      <c r="I49" s="582"/>
      <c r="K49" s="581"/>
    </row>
    <row r="50" spans="1:11" x14ac:dyDescent="0.2">
      <c r="A50" s="583"/>
      <c r="B50" s="607"/>
      <c r="C50" s="583"/>
      <c r="D50" s="583"/>
      <c r="E50" s="582"/>
      <c r="F50" s="583"/>
      <c r="G50" s="582"/>
      <c r="H50" s="582"/>
      <c r="I50" s="582"/>
      <c r="K50" s="581"/>
    </row>
    <row r="51" spans="1:11" x14ac:dyDescent="0.2">
      <c r="A51" s="583"/>
      <c r="B51" s="607"/>
      <c r="C51" s="583"/>
      <c r="D51" s="583"/>
      <c r="E51" s="582"/>
      <c r="F51" s="583"/>
      <c r="G51" s="582"/>
      <c r="H51" s="582"/>
      <c r="I51" s="582"/>
      <c r="K51" s="581"/>
    </row>
    <row r="52" spans="1:11" x14ac:dyDescent="0.2">
      <c r="A52" s="583"/>
      <c r="B52" s="607"/>
      <c r="C52" s="583"/>
      <c r="D52" s="583"/>
      <c r="E52" s="582"/>
      <c r="F52" s="583"/>
      <c r="G52" s="582"/>
      <c r="H52" s="582"/>
      <c r="I52" s="582"/>
      <c r="K52" s="581"/>
    </row>
    <row r="53" spans="1:11" x14ac:dyDescent="0.2">
      <c r="A53" s="583"/>
      <c r="B53" s="607"/>
      <c r="C53" s="583"/>
      <c r="D53" s="583"/>
      <c r="E53" s="582"/>
      <c r="F53" s="583"/>
      <c r="G53" s="582"/>
      <c r="H53" s="582"/>
      <c r="I53" s="582"/>
      <c r="K53" s="581"/>
    </row>
    <row r="54" spans="1:11" x14ac:dyDescent="0.2">
      <c r="A54" s="583"/>
      <c r="B54" s="607"/>
      <c r="C54" s="583"/>
      <c r="D54" s="583"/>
      <c r="E54" s="582"/>
      <c r="F54" s="583"/>
      <c r="G54" s="582"/>
      <c r="H54" s="582"/>
      <c r="I54" s="582"/>
      <c r="K54" s="581"/>
    </row>
    <row r="55" spans="1:11" x14ac:dyDescent="0.2">
      <c r="A55" s="583"/>
      <c r="B55" s="607"/>
      <c r="C55" s="583"/>
      <c r="D55" s="583"/>
      <c r="E55" s="582"/>
      <c r="F55" s="583"/>
      <c r="G55" s="582"/>
      <c r="H55" s="582"/>
      <c r="I55" s="582"/>
      <c r="K55" s="581"/>
    </row>
    <row r="56" spans="1:11" x14ac:dyDescent="0.2">
      <c r="A56" s="583"/>
      <c r="B56" s="607"/>
      <c r="C56" s="583"/>
      <c r="D56" s="583"/>
      <c r="E56" s="582"/>
      <c r="F56" s="583"/>
      <c r="G56" s="582"/>
      <c r="H56" s="582"/>
      <c r="I56" s="582"/>
      <c r="K56" s="581"/>
    </row>
    <row r="57" spans="1:11" x14ac:dyDescent="0.2">
      <c r="A57" s="583"/>
      <c r="B57" s="607"/>
      <c r="C57" s="583"/>
      <c r="D57" s="583"/>
      <c r="E57" s="582"/>
      <c r="F57" s="583"/>
      <c r="G57" s="582"/>
      <c r="H57" s="582"/>
      <c r="I57" s="582"/>
      <c r="K57" s="581"/>
    </row>
    <row r="58" spans="1:11" x14ac:dyDescent="0.2">
      <c r="A58" s="583"/>
      <c r="B58" s="607"/>
      <c r="C58" s="583"/>
      <c r="D58" s="583"/>
      <c r="E58" s="582"/>
      <c r="F58" s="583"/>
      <c r="G58" s="582"/>
      <c r="H58" s="582"/>
      <c r="I58" s="582"/>
      <c r="K58" s="581"/>
    </row>
    <row r="59" spans="1:11" x14ac:dyDescent="0.2">
      <c r="A59" s="583"/>
      <c r="B59" s="607"/>
      <c r="C59" s="583"/>
      <c r="D59" s="583"/>
      <c r="E59" s="582"/>
      <c r="F59" s="583"/>
      <c r="G59" s="582"/>
      <c r="H59" s="582"/>
      <c r="I59" s="582"/>
      <c r="K59" s="581"/>
    </row>
    <row r="60" spans="1:11" x14ac:dyDescent="0.2">
      <c r="A60" s="583"/>
      <c r="B60" s="607"/>
      <c r="C60" s="583"/>
      <c r="D60" s="583"/>
      <c r="E60" s="582"/>
      <c r="F60" s="583"/>
      <c r="G60" s="582"/>
      <c r="H60" s="582"/>
      <c r="I60" s="582"/>
      <c r="K60" s="581"/>
    </row>
    <row r="61" spans="1:11" x14ac:dyDescent="0.2">
      <c r="A61" s="583"/>
      <c r="B61" s="607"/>
      <c r="C61" s="583"/>
      <c r="D61" s="583"/>
      <c r="E61" s="582"/>
      <c r="F61" s="583"/>
      <c r="G61" s="582"/>
      <c r="H61" s="582"/>
      <c r="I61" s="582"/>
      <c r="K61" s="581"/>
    </row>
    <row r="62" spans="1:11" x14ac:dyDescent="0.2">
      <c r="A62" s="583"/>
      <c r="B62" s="607"/>
      <c r="C62" s="583"/>
      <c r="D62" s="583"/>
      <c r="E62" s="582"/>
      <c r="F62" s="583"/>
      <c r="G62" s="582"/>
      <c r="H62" s="582"/>
      <c r="I62" s="582"/>
      <c r="K62" s="581"/>
    </row>
    <row r="63" spans="1:11" x14ac:dyDescent="0.2">
      <c r="A63" s="583"/>
      <c r="B63" s="607"/>
      <c r="C63" s="583"/>
      <c r="D63" s="583"/>
      <c r="E63" s="582"/>
      <c r="F63" s="583"/>
      <c r="G63" s="582"/>
      <c r="H63" s="582"/>
      <c r="I63" s="582"/>
      <c r="K63" s="581"/>
    </row>
    <row r="64" spans="1:11" x14ac:dyDescent="0.2">
      <c r="A64" s="583"/>
      <c r="B64" s="607"/>
      <c r="C64" s="583"/>
      <c r="D64" s="583"/>
      <c r="E64" s="582"/>
      <c r="F64" s="583"/>
      <c r="G64" s="582"/>
      <c r="H64" s="582"/>
      <c r="I64" s="582"/>
      <c r="K64" s="581"/>
    </row>
    <row r="65" spans="1:11" x14ac:dyDescent="0.2">
      <c r="A65" s="583"/>
      <c r="B65" s="607"/>
      <c r="C65" s="583"/>
      <c r="D65" s="583"/>
      <c r="E65" s="582"/>
      <c r="F65" s="583"/>
      <c r="G65" s="582"/>
      <c r="H65" s="582"/>
      <c r="I65" s="582"/>
      <c r="K65" s="581"/>
    </row>
    <row r="66" spans="1:11" x14ac:dyDescent="0.2">
      <c r="A66" s="583"/>
      <c r="B66" s="607"/>
      <c r="C66" s="583"/>
      <c r="D66" s="583"/>
      <c r="E66" s="582"/>
      <c r="F66" s="583"/>
      <c r="G66" s="582"/>
      <c r="H66" s="582"/>
      <c r="I66" s="582"/>
      <c r="K66" s="581"/>
    </row>
    <row r="67" spans="1:11" x14ac:dyDescent="0.2">
      <c r="A67" s="583"/>
      <c r="B67" s="607"/>
      <c r="C67" s="583"/>
      <c r="D67" s="583"/>
      <c r="E67" s="582"/>
      <c r="F67" s="583"/>
      <c r="G67" s="582"/>
      <c r="H67" s="582"/>
      <c r="I67" s="582"/>
      <c r="K67" s="581"/>
    </row>
    <row r="68" spans="1:11" x14ac:dyDescent="0.2">
      <c r="A68" s="583"/>
      <c r="B68" s="607"/>
      <c r="C68" s="583"/>
      <c r="D68" s="583"/>
      <c r="E68" s="582"/>
      <c r="F68" s="583"/>
      <c r="G68" s="582"/>
      <c r="H68" s="582"/>
      <c r="I68" s="582"/>
      <c r="K68" s="581"/>
    </row>
    <row r="69" spans="1:11" x14ac:dyDescent="0.2">
      <c r="A69" s="583"/>
      <c r="B69" s="607"/>
      <c r="C69" s="583"/>
      <c r="D69" s="583"/>
      <c r="E69" s="582"/>
      <c r="F69" s="583"/>
      <c r="G69" s="582"/>
      <c r="H69" s="582"/>
      <c r="I69" s="582"/>
      <c r="K69" s="581"/>
    </row>
    <row r="70" spans="1:11" x14ac:dyDescent="0.2">
      <c r="A70" s="583"/>
      <c r="B70" s="607"/>
      <c r="C70" s="583"/>
      <c r="D70" s="583"/>
      <c r="E70" s="582"/>
      <c r="F70" s="583"/>
      <c r="G70" s="582"/>
      <c r="H70" s="582"/>
      <c r="I70" s="582"/>
      <c r="K70" s="581"/>
    </row>
    <row r="71" spans="1:11" x14ac:dyDescent="0.2">
      <c r="A71" s="583"/>
      <c r="B71" s="607"/>
      <c r="C71" s="583"/>
      <c r="D71" s="583"/>
      <c r="E71" s="582"/>
      <c r="F71" s="583"/>
      <c r="G71" s="582"/>
      <c r="H71" s="582"/>
      <c r="I71" s="582"/>
      <c r="K71" s="581"/>
    </row>
    <row r="72" spans="1:11" x14ac:dyDescent="0.2">
      <c r="A72" s="583"/>
      <c r="B72" s="607"/>
      <c r="C72" s="583"/>
      <c r="D72" s="583"/>
      <c r="E72" s="582"/>
      <c r="F72" s="583"/>
      <c r="G72" s="582"/>
      <c r="H72" s="582"/>
      <c r="I72" s="582"/>
      <c r="K72" s="581"/>
    </row>
    <row r="73" spans="1:11" x14ac:dyDescent="0.2">
      <c r="A73" s="583"/>
      <c r="B73" s="607"/>
      <c r="C73" s="583"/>
      <c r="D73" s="583"/>
      <c r="E73" s="582"/>
      <c r="F73" s="583"/>
      <c r="G73" s="582"/>
      <c r="H73" s="582"/>
      <c r="I73" s="582"/>
      <c r="K73" s="581"/>
    </row>
    <row r="74" spans="1:11" x14ac:dyDescent="0.2">
      <c r="A74" s="583"/>
      <c r="B74" s="607"/>
      <c r="C74" s="583"/>
      <c r="D74" s="583"/>
      <c r="E74" s="582"/>
      <c r="F74" s="583"/>
      <c r="G74" s="582"/>
      <c r="H74" s="582"/>
      <c r="I74" s="582"/>
      <c r="K74" s="581"/>
    </row>
    <row r="75" spans="1:11" x14ac:dyDescent="0.2">
      <c r="A75" s="583"/>
      <c r="B75" s="607"/>
      <c r="C75" s="583"/>
      <c r="D75" s="583"/>
      <c r="E75" s="582"/>
      <c r="F75" s="583"/>
      <c r="G75" s="582"/>
      <c r="H75" s="582"/>
      <c r="I75" s="582"/>
      <c r="K75" s="581"/>
    </row>
    <row r="76" spans="1:11" x14ac:dyDescent="0.2">
      <c r="A76" s="583"/>
      <c r="B76" s="607"/>
      <c r="C76" s="583"/>
      <c r="D76" s="583"/>
      <c r="E76" s="582"/>
      <c r="F76" s="583"/>
      <c r="G76" s="582"/>
      <c r="H76" s="582"/>
      <c r="I76" s="582"/>
      <c r="K76" s="581"/>
    </row>
    <row r="77" spans="1:11" x14ac:dyDescent="0.2">
      <c r="A77" s="583"/>
      <c r="B77" s="607"/>
      <c r="C77" s="583"/>
      <c r="D77" s="583"/>
      <c r="E77" s="582"/>
      <c r="F77" s="583"/>
      <c r="G77" s="582"/>
      <c r="H77" s="582"/>
      <c r="I77" s="582"/>
      <c r="K77" s="581"/>
    </row>
    <row r="78" spans="1:11" x14ac:dyDescent="0.2">
      <c r="A78" s="583"/>
      <c r="B78" s="607"/>
      <c r="C78" s="583"/>
      <c r="D78" s="583"/>
      <c r="E78" s="582"/>
      <c r="F78" s="583"/>
      <c r="G78" s="582"/>
      <c r="H78" s="582"/>
      <c r="I78" s="582"/>
      <c r="K78" s="581"/>
    </row>
    <row r="79" spans="1:11" x14ac:dyDescent="0.2">
      <c r="A79" s="583"/>
      <c r="B79" s="607"/>
      <c r="C79" s="583"/>
      <c r="D79" s="583"/>
      <c r="E79" s="582"/>
      <c r="F79" s="583"/>
      <c r="G79" s="582"/>
      <c r="H79" s="582"/>
      <c r="I79" s="582"/>
      <c r="K79" s="581"/>
    </row>
    <row r="80" spans="1:11" x14ac:dyDescent="0.2">
      <c r="A80" s="583"/>
      <c r="B80" s="607"/>
      <c r="C80" s="583"/>
      <c r="D80" s="583"/>
      <c r="E80" s="582"/>
      <c r="F80" s="583"/>
      <c r="G80" s="582"/>
      <c r="H80" s="582"/>
      <c r="I80" s="582"/>
      <c r="K80" s="581"/>
    </row>
    <row r="81" spans="1:11" x14ac:dyDescent="0.2">
      <c r="A81" s="583"/>
      <c r="B81" s="607"/>
      <c r="C81" s="583"/>
      <c r="D81" s="583"/>
      <c r="E81" s="582"/>
      <c r="F81" s="583"/>
      <c r="G81" s="582"/>
      <c r="H81" s="582"/>
      <c r="I81" s="582"/>
      <c r="K81" s="581"/>
    </row>
    <row r="82" spans="1:11" x14ac:dyDescent="0.2">
      <c r="A82" s="583"/>
      <c r="B82" s="607"/>
      <c r="C82" s="583"/>
      <c r="D82" s="583"/>
      <c r="E82" s="582"/>
      <c r="F82" s="583"/>
      <c r="G82" s="582"/>
      <c r="H82" s="582"/>
      <c r="I82" s="582"/>
      <c r="K82" s="581"/>
    </row>
    <row r="83" spans="1:11" x14ac:dyDescent="0.2">
      <c r="A83" s="583"/>
      <c r="B83" s="607"/>
      <c r="C83" s="583"/>
      <c r="D83" s="583"/>
      <c r="E83" s="582"/>
      <c r="F83" s="583"/>
      <c r="G83" s="582"/>
      <c r="H83" s="582"/>
      <c r="I83" s="582"/>
      <c r="K83" s="581"/>
    </row>
    <row r="84" spans="1:11" x14ac:dyDescent="0.2">
      <c r="A84" s="583"/>
      <c r="B84" s="607"/>
      <c r="C84" s="583"/>
      <c r="D84" s="583"/>
      <c r="E84" s="582"/>
      <c r="F84" s="583"/>
      <c r="G84" s="582"/>
      <c r="H84" s="582"/>
      <c r="I84" s="582"/>
      <c r="K84" s="581"/>
    </row>
    <row r="85" spans="1:11" x14ac:dyDescent="0.2">
      <c r="A85" s="583"/>
      <c r="B85" s="607"/>
      <c r="C85" s="583"/>
      <c r="D85" s="583"/>
      <c r="E85" s="582"/>
      <c r="F85" s="583"/>
      <c r="G85" s="582"/>
      <c r="H85" s="582"/>
      <c r="I85" s="582"/>
      <c r="K85" s="581"/>
    </row>
    <row r="86" spans="1:11" x14ac:dyDescent="0.2">
      <c r="A86" s="583"/>
      <c r="B86" s="607"/>
      <c r="C86" s="583"/>
      <c r="D86" s="583"/>
      <c r="E86" s="582"/>
      <c r="F86" s="583"/>
      <c r="G86" s="582"/>
      <c r="H86" s="582"/>
      <c r="I86" s="582"/>
      <c r="K86" s="581"/>
    </row>
    <row r="87" spans="1:11" x14ac:dyDescent="0.2">
      <c r="A87" s="583"/>
      <c r="B87" s="607"/>
      <c r="C87" s="583"/>
      <c r="D87" s="583"/>
      <c r="E87" s="582"/>
      <c r="F87" s="583"/>
      <c r="G87" s="582"/>
      <c r="H87" s="582"/>
      <c r="I87" s="582"/>
      <c r="K87" s="581"/>
    </row>
    <row r="88" spans="1:11" x14ac:dyDescent="0.2">
      <c r="A88" s="583"/>
      <c r="B88" s="607"/>
      <c r="C88" s="583"/>
      <c r="D88" s="583"/>
      <c r="E88" s="582"/>
      <c r="F88" s="583"/>
      <c r="G88" s="582"/>
      <c r="H88" s="582"/>
      <c r="I88" s="582"/>
      <c r="K88" s="581"/>
    </row>
    <row r="89" spans="1:11" x14ac:dyDescent="0.2">
      <c r="A89" s="583"/>
      <c r="B89" s="607"/>
      <c r="C89" s="583"/>
      <c r="D89" s="583"/>
      <c r="E89" s="582"/>
      <c r="F89" s="583"/>
      <c r="G89" s="582"/>
      <c r="H89" s="582"/>
      <c r="I89" s="582"/>
      <c r="K89" s="581"/>
    </row>
    <row r="90" spans="1:11" x14ac:dyDescent="0.2">
      <c r="A90" s="583"/>
      <c r="B90" s="607"/>
      <c r="C90" s="583"/>
      <c r="D90" s="583"/>
      <c r="E90" s="582"/>
      <c r="F90" s="583"/>
      <c r="G90" s="582"/>
      <c r="H90" s="582"/>
      <c r="I90" s="582"/>
      <c r="K90" s="581"/>
    </row>
    <row r="91" spans="1:11" x14ac:dyDescent="0.2">
      <c r="A91" s="583"/>
      <c r="B91" s="607"/>
      <c r="C91" s="583"/>
      <c r="D91" s="583"/>
      <c r="E91" s="582"/>
      <c r="F91" s="583"/>
      <c r="G91" s="582"/>
      <c r="H91" s="582"/>
      <c r="I91" s="582"/>
      <c r="K91" s="581"/>
    </row>
    <row r="92" spans="1:11" x14ac:dyDescent="0.2">
      <c r="A92" s="583"/>
      <c r="B92" s="607"/>
      <c r="C92" s="583"/>
      <c r="D92" s="583"/>
      <c r="E92" s="582"/>
      <c r="F92" s="583"/>
      <c r="G92" s="582"/>
      <c r="H92" s="582"/>
      <c r="I92" s="582"/>
      <c r="K92" s="581"/>
    </row>
    <row r="93" spans="1:11" x14ac:dyDescent="0.2">
      <c r="A93" s="583"/>
      <c r="B93" s="607"/>
      <c r="C93" s="583"/>
      <c r="D93" s="583"/>
      <c r="E93" s="582"/>
      <c r="F93" s="583"/>
      <c r="G93" s="582"/>
      <c r="H93" s="582"/>
      <c r="I93" s="582"/>
      <c r="K93" s="581"/>
    </row>
    <row r="94" spans="1:11" x14ac:dyDescent="0.2">
      <c r="A94" s="583"/>
      <c r="B94" s="607"/>
      <c r="C94" s="583"/>
      <c r="D94" s="583"/>
      <c r="E94" s="582"/>
      <c r="F94" s="583"/>
      <c r="G94" s="582"/>
      <c r="H94" s="582"/>
      <c r="I94" s="582"/>
      <c r="K94" s="581"/>
    </row>
    <row r="95" spans="1:11" x14ac:dyDescent="0.2">
      <c r="A95" s="583"/>
      <c r="B95" s="607"/>
      <c r="C95" s="583"/>
      <c r="D95" s="583"/>
      <c r="E95" s="582"/>
      <c r="F95" s="583"/>
      <c r="G95" s="582"/>
      <c r="H95" s="582"/>
      <c r="I95" s="582"/>
      <c r="K95" s="581"/>
    </row>
    <row r="96" spans="1:11" x14ac:dyDescent="0.2">
      <c r="A96" s="583"/>
      <c r="B96" s="607"/>
      <c r="C96" s="583"/>
      <c r="D96" s="583"/>
      <c r="E96" s="582"/>
      <c r="F96" s="583"/>
      <c r="G96" s="582"/>
      <c r="H96" s="582"/>
      <c r="I96" s="582"/>
      <c r="K96" s="581"/>
    </row>
    <row r="97" spans="1:11" x14ac:dyDescent="0.2">
      <c r="A97" s="583"/>
      <c r="B97" s="607"/>
      <c r="C97" s="583"/>
      <c r="D97" s="583"/>
      <c r="E97" s="582"/>
      <c r="F97" s="583"/>
      <c r="G97" s="582"/>
      <c r="H97" s="582"/>
      <c r="I97" s="582"/>
      <c r="K97" s="581"/>
    </row>
    <row r="98" spans="1:11" x14ac:dyDescent="0.2">
      <c r="A98" s="583"/>
      <c r="B98" s="607"/>
      <c r="C98" s="583"/>
      <c r="D98" s="583"/>
      <c r="E98" s="582"/>
      <c r="F98" s="583"/>
      <c r="G98" s="582"/>
      <c r="H98" s="582"/>
      <c r="I98" s="582"/>
      <c r="K98" s="581"/>
    </row>
    <row r="99" spans="1:11" x14ac:dyDescent="0.2">
      <c r="A99" s="583"/>
      <c r="B99" s="607"/>
      <c r="C99" s="583"/>
      <c r="D99" s="583"/>
      <c r="E99" s="582"/>
      <c r="F99" s="583"/>
      <c r="G99" s="582"/>
      <c r="H99" s="582"/>
      <c r="I99" s="582"/>
      <c r="K99" s="581"/>
    </row>
    <row r="100" spans="1:11" x14ac:dyDescent="0.2">
      <c r="A100" s="583"/>
      <c r="B100" s="607"/>
      <c r="C100" s="583"/>
      <c r="D100" s="583"/>
      <c r="E100" s="582"/>
      <c r="F100" s="583"/>
      <c r="G100" s="582"/>
      <c r="H100" s="582"/>
      <c r="I100" s="582"/>
      <c r="K100" s="581"/>
    </row>
    <row r="101" spans="1:11" x14ac:dyDescent="0.2">
      <c r="A101" s="583"/>
      <c r="B101" s="607"/>
      <c r="C101" s="583"/>
      <c r="D101" s="583"/>
      <c r="E101" s="582"/>
      <c r="F101" s="583"/>
      <c r="G101" s="582"/>
      <c r="H101" s="582"/>
      <c r="I101" s="582"/>
      <c r="K101" s="581"/>
    </row>
    <row r="102" spans="1:11" x14ac:dyDescent="0.2">
      <c r="A102" s="583"/>
      <c r="B102" s="607"/>
      <c r="C102" s="583"/>
      <c r="D102" s="583"/>
      <c r="E102" s="582"/>
      <c r="F102" s="583"/>
      <c r="G102" s="582"/>
      <c r="H102" s="582"/>
      <c r="I102" s="582"/>
      <c r="K102" s="581"/>
    </row>
    <row r="103" spans="1:11" x14ac:dyDescent="0.2">
      <c r="A103" s="583"/>
      <c r="B103" s="607"/>
      <c r="C103" s="583"/>
      <c r="D103" s="583"/>
      <c r="E103" s="582"/>
      <c r="F103" s="583"/>
      <c r="G103" s="582"/>
      <c r="H103" s="582"/>
      <c r="I103" s="582"/>
      <c r="K103" s="581"/>
    </row>
    <row r="104" spans="1:11" x14ac:dyDescent="0.2">
      <c r="A104" s="583"/>
      <c r="B104" s="607"/>
      <c r="C104" s="583"/>
      <c r="D104" s="583"/>
      <c r="E104" s="582"/>
      <c r="F104" s="583"/>
      <c r="G104" s="582"/>
      <c r="H104" s="582"/>
      <c r="I104" s="582"/>
      <c r="K104" s="581"/>
    </row>
    <row r="105" spans="1:11" x14ac:dyDescent="0.2">
      <c r="A105" s="583"/>
      <c r="B105" s="607"/>
      <c r="C105" s="583"/>
      <c r="D105" s="583"/>
      <c r="E105" s="582"/>
      <c r="F105" s="583"/>
      <c r="G105" s="582"/>
      <c r="H105" s="582"/>
      <c r="I105" s="582"/>
      <c r="K105" s="581"/>
    </row>
    <row r="106" spans="1:11" x14ac:dyDescent="0.2">
      <c r="A106" s="583"/>
      <c r="B106" s="607"/>
      <c r="C106" s="583"/>
      <c r="D106" s="583"/>
      <c r="E106" s="582"/>
      <c r="F106" s="583"/>
      <c r="G106" s="582"/>
      <c r="H106" s="582"/>
      <c r="I106" s="582"/>
      <c r="K106" s="581"/>
    </row>
    <row r="107" spans="1:11" x14ac:dyDescent="0.2">
      <c r="A107" s="583"/>
      <c r="B107" s="607"/>
      <c r="C107" s="583"/>
      <c r="D107" s="583"/>
      <c r="E107" s="582"/>
      <c r="F107" s="583"/>
      <c r="G107" s="582"/>
      <c r="H107" s="582"/>
      <c r="I107" s="582"/>
      <c r="K107" s="581"/>
    </row>
    <row r="108" spans="1:11" x14ac:dyDescent="0.2">
      <c r="A108" s="583"/>
      <c r="B108" s="607"/>
      <c r="C108" s="583"/>
      <c r="D108" s="583"/>
      <c r="E108" s="582"/>
      <c r="F108" s="583"/>
      <c r="G108" s="582"/>
      <c r="H108" s="582"/>
      <c r="I108" s="582"/>
      <c r="K108" s="581"/>
    </row>
    <row r="109" spans="1:11" x14ac:dyDescent="0.2">
      <c r="A109" s="583"/>
      <c r="B109" s="607"/>
      <c r="C109" s="583"/>
      <c r="D109" s="583"/>
      <c r="E109" s="582"/>
      <c r="F109" s="583"/>
      <c r="G109" s="582"/>
      <c r="H109" s="582"/>
      <c r="I109" s="582"/>
      <c r="K109" s="581"/>
    </row>
    <row r="110" spans="1:11" x14ac:dyDescent="0.2">
      <c r="A110" s="583"/>
      <c r="B110" s="607"/>
      <c r="C110" s="583"/>
      <c r="D110" s="583"/>
      <c r="E110" s="582"/>
      <c r="F110" s="583"/>
      <c r="G110" s="582"/>
      <c r="H110" s="582"/>
      <c r="I110" s="582"/>
      <c r="K110" s="581"/>
    </row>
    <row r="111" spans="1:11" x14ac:dyDescent="0.2">
      <c r="A111" s="583"/>
      <c r="B111" s="607"/>
      <c r="C111" s="583"/>
      <c r="D111" s="583"/>
      <c r="E111" s="582"/>
      <c r="F111" s="583"/>
      <c r="G111" s="582"/>
      <c r="H111" s="582"/>
      <c r="I111" s="582"/>
      <c r="K111" s="581"/>
    </row>
    <row r="112" spans="1:11" x14ac:dyDescent="0.2">
      <c r="A112" s="583"/>
      <c r="B112" s="607"/>
      <c r="C112" s="583"/>
      <c r="D112" s="583"/>
      <c r="E112" s="582"/>
      <c r="F112" s="583"/>
      <c r="G112" s="582"/>
      <c r="H112" s="582"/>
      <c r="I112" s="582"/>
      <c r="K112" s="581"/>
    </row>
    <row r="113" spans="1:11" x14ac:dyDescent="0.2">
      <c r="A113" s="583"/>
      <c r="B113" s="607"/>
      <c r="C113" s="583"/>
      <c r="D113" s="583"/>
      <c r="E113" s="582"/>
      <c r="F113" s="583"/>
      <c r="G113" s="582"/>
      <c r="H113" s="582"/>
      <c r="I113" s="582"/>
      <c r="K113" s="581"/>
    </row>
    <row r="114" spans="1:11" x14ac:dyDescent="0.2">
      <c r="A114" s="583"/>
      <c r="B114" s="607"/>
      <c r="C114" s="583"/>
      <c r="D114" s="583"/>
      <c r="E114" s="582"/>
      <c r="F114" s="583"/>
      <c r="G114" s="582"/>
      <c r="H114" s="582"/>
      <c r="I114" s="582"/>
      <c r="K114" s="581"/>
    </row>
    <row r="115" spans="1:11" x14ac:dyDescent="0.2">
      <c r="A115" s="583"/>
      <c r="B115" s="607"/>
      <c r="C115" s="583"/>
      <c r="D115" s="583"/>
      <c r="E115" s="582"/>
      <c r="F115" s="583"/>
      <c r="G115" s="582"/>
      <c r="H115" s="582"/>
      <c r="I115" s="582"/>
      <c r="K115" s="581"/>
    </row>
    <row r="116" spans="1:11" x14ac:dyDescent="0.2">
      <c r="A116" s="583"/>
      <c r="B116" s="607"/>
      <c r="C116" s="583"/>
      <c r="D116" s="583"/>
      <c r="E116" s="582"/>
      <c r="F116" s="583"/>
      <c r="G116" s="582"/>
      <c r="H116" s="582"/>
      <c r="I116" s="582"/>
      <c r="K116" s="581"/>
    </row>
    <row r="117" spans="1:11" x14ac:dyDescent="0.2">
      <c r="A117" s="583"/>
      <c r="B117" s="607"/>
      <c r="C117" s="583"/>
      <c r="D117" s="583"/>
      <c r="E117" s="582"/>
      <c r="F117" s="583"/>
      <c r="G117" s="582"/>
      <c r="H117" s="582"/>
      <c r="I117" s="582"/>
      <c r="K117" s="581"/>
    </row>
    <row r="118" spans="1:11" x14ac:dyDescent="0.2">
      <c r="A118" s="583"/>
      <c r="B118" s="607"/>
      <c r="C118" s="583"/>
      <c r="D118" s="583"/>
      <c r="E118" s="582"/>
      <c r="F118" s="583"/>
      <c r="G118" s="582"/>
      <c r="H118" s="582"/>
      <c r="I118" s="582"/>
      <c r="K118" s="581"/>
    </row>
    <row r="119" spans="1:11" x14ac:dyDescent="0.2">
      <c r="A119" s="583"/>
      <c r="B119" s="607"/>
      <c r="C119" s="583"/>
      <c r="D119" s="583"/>
      <c r="E119" s="582"/>
      <c r="F119" s="583"/>
      <c r="G119" s="582"/>
      <c r="H119" s="582"/>
      <c r="I119" s="582"/>
      <c r="K119" s="581"/>
    </row>
    <row r="120" spans="1:11" x14ac:dyDescent="0.2">
      <c r="A120" s="583"/>
      <c r="B120" s="607"/>
      <c r="C120" s="583"/>
      <c r="D120" s="583"/>
      <c r="E120" s="582"/>
      <c r="F120" s="583"/>
      <c r="G120" s="582"/>
      <c r="H120" s="582"/>
      <c r="I120" s="582"/>
      <c r="K120" s="581"/>
    </row>
    <row r="121" spans="1:11" x14ac:dyDescent="0.2">
      <c r="A121" s="583"/>
      <c r="B121" s="607"/>
      <c r="C121" s="583"/>
      <c r="D121" s="583"/>
      <c r="E121" s="582"/>
      <c r="F121" s="583"/>
      <c r="G121" s="582"/>
      <c r="H121" s="582"/>
      <c r="I121" s="582"/>
      <c r="K121" s="581"/>
    </row>
    <row r="122" spans="1:11" x14ac:dyDescent="0.2">
      <c r="A122" s="583"/>
      <c r="B122" s="607"/>
      <c r="C122" s="583"/>
      <c r="D122" s="583"/>
      <c r="E122" s="582"/>
      <c r="F122" s="583"/>
      <c r="G122" s="582"/>
      <c r="H122" s="582"/>
      <c r="I122" s="582"/>
      <c r="K122" s="581"/>
    </row>
    <row r="123" spans="1:11" x14ac:dyDescent="0.2">
      <c r="A123" s="583"/>
      <c r="B123" s="607"/>
      <c r="C123" s="583"/>
      <c r="D123" s="583"/>
      <c r="E123" s="582"/>
      <c r="F123" s="583"/>
      <c r="G123" s="582"/>
      <c r="H123" s="582"/>
      <c r="I123" s="582"/>
      <c r="K123" s="581"/>
    </row>
    <row r="124" spans="1:11" x14ac:dyDescent="0.2">
      <c r="A124" s="583"/>
      <c r="B124" s="607"/>
      <c r="C124" s="583"/>
      <c r="D124" s="583"/>
      <c r="E124" s="582"/>
      <c r="F124" s="583"/>
      <c r="G124" s="582"/>
      <c r="H124" s="582"/>
      <c r="I124" s="582"/>
      <c r="K124" s="581"/>
    </row>
    <row r="125" spans="1:11" x14ac:dyDescent="0.2">
      <c r="A125" s="583"/>
      <c r="B125" s="607"/>
      <c r="C125" s="583"/>
      <c r="D125" s="583"/>
      <c r="E125" s="582"/>
      <c r="F125" s="583"/>
      <c r="G125" s="582"/>
      <c r="H125" s="582"/>
      <c r="I125" s="582"/>
      <c r="K125" s="581"/>
    </row>
    <row r="126" spans="1:11" x14ac:dyDescent="0.2">
      <c r="A126" s="583"/>
      <c r="B126" s="607"/>
      <c r="C126" s="583"/>
      <c r="D126" s="583"/>
      <c r="E126" s="582"/>
      <c r="F126" s="583"/>
      <c r="G126" s="582"/>
      <c r="H126" s="582"/>
      <c r="I126" s="582"/>
      <c r="K126" s="581"/>
    </row>
    <row r="127" spans="1:11" x14ac:dyDescent="0.2">
      <c r="A127" s="583"/>
      <c r="B127" s="607"/>
      <c r="C127" s="583"/>
      <c r="D127" s="583"/>
      <c r="E127" s="582"/>
      <c r="F127" s="583"/>
      <c r="G127" s="582"/>
      <c r="H127" s="582"/>
      <c r="I127" s="582"/>
      <c r="K127" s="581"/>
    </row>
    <row r="128" spans="1:11" x14ac:dyDescent="0.2">
      <c r="A128" s="583"/>
      <c r="B128" s="607"/>
      <c r="C128" s="583"/>
      <c r="D128" s="583"/>
      <c r="E128" s="582"/>
      <c r="F128" s="583"/>
      <c r="G128" s="582"/>
      <c r="H128" s="582"/>
      <c r="I128" s="582"/>
      <c r="K128" s="581"/>
    </row>
    <row r="129" spans="1:11" x14ac:dyDescent="0.2">
      <c r="A129" s="583"/>
      <c r="B129" s="607"/>
      <c r="C129" s="583"/>
      <c r="D129" s="583"/>
      <c r="E129" s="582"/>
      <c r="F129" s="583"/>
      <c r="G129" s="582"/>
      <c r="H129" s="582"/>
      <c r="I129" s="582"/>
      <c r="K129" s="581"/>
    </row>
    <row r="130" spans="1:11" x14ac:dyDescent="0.2">
      <c r="A130" s="583"/>
      <c r="B130" s="607"/>
      <c r="C130" s="583"/>
      <c r="D130" s="583"/>
      <c r="E130" s="582"/>
      <c r="F130" s="583"/>
      <c r="G130" s="582"/>
      <c r="H130" s="582"/>
      <c r="I130" s="582"/>
      <c r="K130" s="581"/>
    </row>
    <row r="131" spans="1:11" x14ac:dyDescent="0.2">
      <c r="A131" s="583"/>
      <c r="B131" s="607"/>
      <c r="C131" s="583"/>
      <c r="D131" s="583"/>
      <c r="E131" s="582"/>
      <c r="F131" s="583"/>
      <c r="G131" s="582"/>
      <c r="H131" s="582"/>
      <c r="I131" s="582"/>
      <c r="K131" s="581"/>
    </row>
    <row r="132" spans="1:11" x14ac:dyDescent="0.2">
      <c r="A132" s="583"/>
      <c r="B132" s="607"/>
      <c r="C132" s="583"/>
      <c r="D132" s="583"/>
      <c r="E132" s="582"/>
      <c r="F132" s="583"/>
      <c r="G132" s="582"/>
      <c r="H132" s="582"/>
      <c r="I132" s="582"/>
      <c r="K132" s="581"/>
    </row>
    <row r="133" spans="1:11" x14ac:dyDescent="0.2">
      <c r="A133" s="583"/>
      <c r="B133" s="607"/>
      <c r="C133" s="583"/>
      <c r="D133" s="583"/>
      <c r="E133" s="582"/>
      <c r="F133" s="583"/>
      <c r="G133" s="582"/>
      <c r="H133" s="582"/>
      <c r="I133" s="582"/>
      <c r="K133" s="581"/>
    </row>
    <row r="134" spans="1:11" x14ac:dyDescent="0.2">
      <c r="A134" s="583"/>
      <c r="B134" s="607"/>
      <c r="C134" s="583"/>
      <c r="D134" s="583"/>
      <c r="E134" s="582"/>
      <c r="F134" s="583"/>
      <c r="G134" s="582"/>
      <c r="H134" s="582"/>
      <c r="I134" s="582"/>
      <c r="K134" s="581"/>
    </row>
    <row r="135" spans="1:11" x14ac:dyDescent="0.2">
      <c r="A135" s="583"/>
      <c r="B135" s="607"/>
      <c r="C135" s="583"/>
      <c r="D135" s="583"/>
      <c r="E135" s="582"/>
      <c r="F135" s="583"/>
      <c r="G135" s="582"/>
      <c r="H135" s="582"/>
      <c r="I135" s="582"/>
      <c r="K135" s="581"/>
    </row>
    <row r="136" spans="1:11" x14ac:dyDescent="0.2">
      <c r="A136" s="583"/>
      <c r="B136" s="607"/>
      <c r="C136" s="583"/>
      <c r="D136" s="583"/>
      <c r="E136" s="582"/>
      <c r="F136" s="583"/>
      <c r="G136" s="582"/>
      <c r="H136" s="582"/>
      <c r="I136" s="582"/>
      <c r="K136" s="581"/>
    </row>
    <row r="137" spans="1:11" x14ac:dyDescent="0.2">
      <c r="A137" s="583"/>
      <c r="B137" s="607"/>
      <c r="C137" s="583"/>
      <c r="D137" s="583"/>
      <c r="E137" s="582"/>
      <c r="F137" s="583"/>
      <c r="G137" s="582"/>
      <c r="H137" s="582"/>
      <c r="I137" s="582"/>
      <c r="K137" s="581"/>
    </row>
    <row r="138" spans="1:11" x14ac:dyDescent="0.2">
      <c r="A138" s="583"/>
      <c r="B138" s="607"/>
      <c r="C138" s="583"/>
      <c r="D138" s="583"/>
      <c r="E138" s="582"/>
      <c r="F138" s="583"/>
      <c r="G138" s="582"/>
      <c r="H138" s="582"/>
      <c r="I138" s="582"/>
      <c r="K138" s="581"/>
    </row>
    <row r="139" spans="1:11" x14ac:dyDescent="0.2">
      <c r="A139" s="583"/>
      <c r="B139" s="607"/>
      <c r="C139" s="583"/>
      <c r="D139" s="583"/>
      <c r="E139" s="582"/>
      <c r="F139" s="583"/>
      <c r="G139" s="582"/>
      <c r="H139" s="582"/>
      <c r="I139" s="582"/>
      <c r="K139" s="581"/>
    </row>
    <row r="140" spans="1:11" x14ac:dyDescent="0.2">
      <c r="A140" s="583"/>
      <c r="B140" s="607"/>
      <c r="C140" s="583"/>
      <c r="D140" s="583"/>
      <c r="E140" s="582"/>
      <c r="F140" s="583"/>
      <c r="G140" s="582"/>
      <c r="H140" s="582"/>
      <c r="I140" s="582"/>
      <c r="K140" s="581"/>
    </row>
    <row r="141" spans="1:11" x14ac:dyDescent="0.2">
      <c r="A141" s="583"/>
      <c r="B141" s="607"/>
      <c r="C141" s="583"/>
      <c r="D141" s="583"/>
      <c r="E141" s="582"/>
      <c r="F141" s="583"/>
      <c r="G141" s="582"/>
      <c r="H141" s="582"/>
      <c r="I141" s="582"/>
      <c r="K141" s="581"/>
    </row>
    <row r="142" spans="1:11" x14ac:dyDescent="0.2">
      <c r="A142" s="583"/>
      <c r="B142" s="607"/>
      <c r="C142" s="583"/>
      <c r="D142" s="583"/>
      <c r="E142" s="582"/>
      <c r="F142" s="583"/>
      <c r="G142" s="582"/>
      <c r="H142" s="582"/>
      <c r="I142" s="582"/>
      <c r="K142" s="581"/>
    </row>
    <row r="143" spans="1:11" x14ac:dyDescent="0.2">
      <c r="A143" s="583"/>
      <c r="B143" s="607"/>
      <c r="C143" s="583"/>
      <c r="D143" s="583"/>
      <c r="E143" s="582"/>
      <c r="F143" s="583"/>
      <c r="G143" s="582"/>
      <c r="H143" s="582"/>
      <c r="I143" s="582"/>
      <c r="K143" s="581"/>
    </row>
    <row r="144" spans="1:11" x14ac:dyDescent="0.2">
      <c r="A144" s="583"/>
      <c r="B144" s="607"/>
      <c r="C144" s="583"/>
      <c r="D144" s="583"/>
      <c r="E144" s="582"/>
      <c r="F144" s="583"/>
      <c r="G144" s="582"/>
      <c r="H144" s="582"/>
      <c r="I144" s="582"/>
      <c r="K144" s="581"/>
    </row>
    <row r="145" spans="1:11" x14ac:dyDescent="0.2">
      <c r="A145" s="583"/>
      <c r="B145" s="607"/>
      <c r="C145" s="583"/>
      <c r="D145" s="583"/>
      <c r="E145" s="582"/>
      <c r="F145" s="583"/>
      <c r="G145" s="582"/>
      <c r="H145" s="582"/>
      <c r="I145" s="582"/>
      <c r="K145" s="581"/>
    </row>
    <row r="146" spans="1:11" x14ac:dyDescent="0.2">
      <c r="A146" s="583"/>
      <c r="B146" s="607"/>
      <c r="C146" s="583"/>
      <c r="D146" s="583"/>
      <c r="E146" s="582"/>
      <c r="F146" s="583"/>
      <c r="G146" s="582"/>
      <c r="H146" s="582"/>
      <c r="I146" s="582"/>
      <c r="K146" s="581"/>
    </row>
    <row r="147" spans="1:11" x14ac:dyDescent="0.2">
      <c r="A147" s="583"/>
      <c r="B147" s="607"/>
      <c r="C147" s="583"/>
      <c r="D147" s="583"/>
      <c r="E147" s="582"/>
      <c r="F147" s="583"/>
      <c r="G147" s="582"/>
      <c r="H147" s="582"/>
      <c r="I147" s="582"/>
      <c r="K147" s="581"/>
    </row>
    <row r="148" spans="1:11" x14ac:dyDescent="0.2">
      <c r="A148" s="583"/>
      <c r="B148" s="607"/>
      <c r="C148" s="583"/>
      <c r="D148" s="583"/>
      <c r="E148" s="582"/>
      <c r="F148" s="583"/>
      <c r="G148" s="582"/>
      <c r="H148" s="582"/>
      <c r="I148" s="582"/>
      <c r="K148" s="581"/>
    </row>
    <row r="149" spans="1:11" x14ac:dyDescent="0.2">
      <c r="A149" s="583"/>
      <c r="B149" s="607"/>
      <c r="C149" s="583"/>
      <c r="D149" s="583"/>
      <c r="E149" s="582"/>
      <c r="F149" s="583"/>
      <c r="G149" s="582"/>
      <c r="H149" s="582"/>
      <c r="I149" s="582"/>
      <c r="K149" s="581"/>
    </row>
    <row r="150" spans="1:11" x14ac:dyDescent="0.2">
      <c r="A150" s="583"/>
      <c r="B150" s="607"/>
      <c r="C150" s="583"/>
      <c r="D150" s="583"/>
      <c r="E150" s="582"/>
      <c r="F150" s="583"/>
      <c r="G150" s="582"/>
      <c r="H150" s="582"/>
      <c r="I150" s="582"/>
      <c r="K150" s="581"/>
    </row>
    <row r="151" spans="1:11" x14ac:dyDescent="0.2">
      <c r="A151" s="583"/>
      <c r="B151" s="607"/>
      <c r="C151" s="583"/>
      <c r="D151" s="583"/>
      <c r="E151" s="582"/>
      <c r="F151" s="583"/>
      <c r="G151" s="582"/>
      <c r="H151" s="582"/>
      <c r="I151" s="582"/>
      <c r="K151" s="581"/>
    </row>
    <row r="152" spans="1:11" x14ac:dyDescent="0.2">
      <c r="A152" s="583"/>
      <c r="B152" s="607"/>
      <c r="C152" s="583"/>
      <c r="D152" s="583"/>
      <c r="E152" s="582"/>
      <c r="F152" s="583"/>
      <c r="G152" s="582"/>
      <c r="H152" s="582"/>
      <c r="I152" s="582"/>
      <c r="K152" s="581"/>
    </row>
    <row r="153" spans="1:11" x14ac:dyDescent="0.2">
      <c r="A153" s="583"/>
      <c r="B153" s="607"/>
      <c r="C153" s="583"/>
      <c r="D153" s="583"/>
      <c r="E153" s="582"/>
      <c r="F153" s="583"/>
      <c r="G153" s="582"/>
      <c r="H153" s="582"/>
      <c r="I153" s="582"/>
      <c r="K153" s="581"/>
    </row>
    <row r="154" spans="1:11" x14ac:dyDescent="0.2">
      <c r="A154" s="583"/>
      <c r="B154" s="607"/>
      <c r="C154" s="583"/>
      <c r="D154" s="583"/>
      <c r="E154" s="582"/>
      <c r="F154" s="583"/>
      <c r="G154" s="582"/>
      <c r="H154" s="582"/>
      <c r="I154" s="582"/>
      <c r="K154" s="581"/>
    </row>
    <row r="155" spans="1:11" x14ac:dyDescent="0.2">
      <c r="A155" s="583"/>
      <c r="B155" s="607"/>
      <c r="C155" s="583"/>
      <c r="D155" s="583"/>
      <c r="E155" s="582"/>
      <c r="F155" s="583"/>
      <c r="G155" s="582"/>
      <c r="H155" s="582"/>
      <c r="I155" s="582"/>
      <c r="K155" s="581"/>
    </row>
    <row r="156" spans="1:11" x14ac:dyDescent="0.2">
      <c r="A156" s="583"/>
      <c r="B156" s="607"/>
      <c r="C156" s="583"/>
      <c r="D156" s="583"/>
      <c r="E156" s="582"/>
      <c r="F156" s="583"/>
      <c r="G156" s="582"/>
      <c r="H156" s="582"/>
      <c r="I156" s="582"/>
      <c r="K156" s="581"/>
    </row>
    <row r="157" spans="1:11" x14ac:dyDescent="0.2">
      <c r="A157" s="583"/>
      <c r="B157" s="607"/>
      <c r="C157" s="583"/>
      <c r="D157" s="583"/>
      <c r="E157" s="582"/>
      <c r="F157" s="583"/>
      <c r="G157" s="582"/>
      <c r="H157" s="582"/>
      <c r="I157" s="582"/>
      <c r="K157" s="581"/>
    </row>
    <row r="158" spans="1:11" x14ac:dyDescent="0.2">
      <c r="A158" s="583"/>
      <c r="B158" s="607"/>
      <c r="C158" s="583"/>
      <c r="D158" s="583"/>
      <c r="E158" s="582"/>
      <c r="F158" s="583"/>
      <c r="G158" s="582"/>
      <c r="H158" s="582"/>
      <c r="I158" s="582"/>
      <c r="K158" s="581"/>
    </row>
    <row r="159" spans="1:11" x14ac:dyDescent="0.2">
      <c r="A159" s="583"/>
      <c r="B159" s="607"/>
      <c r="C159" s="583"/>
      <c r="D159" s="583"/>
      <c r="E159" s="582"/>
      <c r="F159" s="583"/>
      <c r="G159" s="582"/>
      <c r="H159" s="582"/>
      <c r="I159" s="582"/>
      <c r="K159" s="581"/>
    </row>
    <row r="160" spans="1:11" x14ac:dyDescent="0.2">
      <c r="A160" s="583"/>
      <c r="B160" s="607"/>
      <c r="C160" s="583"/>
      <c r="D160" s="583"/>
      <c r="E160" s="582"/>
      <c r="F160" s="583"/>
      <c r="G160" s="582"/>
      <c r="H160" s="582"/>
      <c r="I160" s="582"/>
      <c r="K160" s="581"/>
    </row>
    <row r="161" spans="1:11" x14ac:dyDescent="0.2">
      <c r="A161" s="583"/>
      <c r="B161" s="607"/>
      <c r="C161" s="583"/>
      <c r="D161" s="583"/>
      <c r="E161" s="582"/>
      <c r="F161" s="583"/>
      <c r="G161" s="582"/>
      <c r="H161" s="582"/>
      <c r="I161" s="582"/>
      <c r="K161" s="581"/>
    </row>
    <row r="162" spans="1:11" x14ac:dyDescent="0.2">
      <c r="A162" s="583"/>
      <c r="B162" s="607"/>
      <c r="C162" s="583"/>
      <c r="D162" s="583"/>
      <c r="E162" s="582"/>
      <c r="F162" s="583"/>
      <c r="G162" s="582"/>
      <c r="H162" s="582"/>
      <c r="I162" s="582"/>
      <c r="K162" s="581"/>
    </row>
    <row r="163" spans="1:11" x14ac:dyDescent="0.2">
      <c r="A163" s="583"/>
      <c r="B163" s="607"/>
      <c r="C163" s="583"/>
      <c r="D163" s="583"/>
      <c r="E163" s="582"/>
      <c r="F163" s="583"/>
      <c r="G163" s="582"/>
      <c r="H163" s="582"/>
      <c r="I163" s="582"/>
      <c r="K163" s="581"/>
    </row>
    <row r="164" spans="1:11" x14ac:dyDescent="0.2">
      <c r="A164" s="583"/>
      <c r="B164" s="607"/>
      <c r="C164" s="583"/>
      <c r="D164" s="583"/>
      <c r="E164" s="582"/>
      <c r="F164" s="583"/>
      <c r="G164" s="582"/>
      <c r="H164" s="582"/>
      <c r="I164" s="582"/>
      <c r="K164" s="581"/>
    </row>
    <row r="165" spans="1:11" x14ac:dyDescent="0.2">
      <c r="A165" s="583"/>
      <c r="B165" s="607"/>
      <c r="C165" s="583"/>
      <c r="D165" s="583"/>
      <c r="E165" s="582"/>
      <c r="F165" s="583"/>
      <c r="G165" s="582"/>
      <c r="H165" s="582"/>
      <c r="I165" s="582"/>
      <c r="K165" s="581"/>
    </row>
    <row r="166" spans="1:11" x14ac:dyDescent="0.2">
      <c r="A166" s="583"/>
      <c r="B166" s="607"/>
      <c r="C166" s="583"/>
      <c r="D166" s="583"/>
      <c r="E166" s="582"/>
      <c r="F166" s="583"/>
      <c r="G166" s="582"/>
      <c r="H166" s="582"/>
      <c r="I166" s="582"/>
      <c r="K166" s="581"/>
    </row>
    <row r="167" spans="1:11" x14ac:dyDescent="0.2">
      <c r="A167" s="583"/>
      <c r="B167" s="607"/>
      <c r="C167" s="583"/>
      <c r="D167" s="583"/>
      <c r="E167" s="582"/>
      <c r="F167" s="583"/>
      <c r="G167" s="582"/>
      <c r="H167" s="582"/>
      <c r="I167" s="582"/>
      <c r="K167" s="581"/>
    </row>
    <row r="168" spans="1:11" x14ac:dyDescent="0.2">
      <c r="A168" s="583"/>
      <c r="B168" s="607"/>
      <c r="C168" s="583"/>
      <c r="D168" s="583"/>
      <c r="E168" s="582"/>
      <c r="F168" s="583"/>
      <c r="G168" s="582"/>
      <c r="H168" s="582"/>
      <c r="I168" s="582"/>
      <c r="K168" s="581"/>
    </row>
    <row r="169" spans="1:11" x14ac:dyDescent="0.2">
      <c r="A169" s="583"/>
      <c r="B169" s="607"/>
      <c r="C169" s="583"/>
      <c r="D169" s="583"/>
      <c r="E169" s="582"/>
      <c r="F169" s="583"/>
      <c r="G169" s="582"/>
      <c r="H169" s="582"/>
      <c r="I169" s="582"/>
      <c r="K169" s="581"/>
    </row>
    <row r="170" spans="1:11" x14ac:dyDescent="0.2">
      <c r="A170" s="583"/>
      <c r="B170" s="607"/>
      <c r="C170" s="583"/>
      <c r="D170" s="583"/>
      <c r="E170" s="582"/>
      <c r="F170" s="583"/>
      <c r="G170" s="582"/>
      <c r="H170" s="582"/>
      <c r="I170" s="582"/>
      <c r="K170" s="581"/>
    </row>
    <row r="171" spans="1:11" x14ac:dyDescent="0.2">
      <c r="A171" s="583"/>
      <c r="B171" s="607"/>
      <c r="C171" s="583"/>
      <c r="D171" s="583"/>
      <c r="E171" s="582"/>
      <c r="F171" s="583"/>
      <c r="G171" s="582"/>
      <c r="H171" s="582"/>
      <c r="I171" s="582"/>
      <c r="K171" s="581"/>
    </row>
    <row r="172" spans="1:11" x14ac:dyDescent="0.2">
      <c r="A172" s="583"/>
      <c r="B172" s="607"/>
      <c r="C172" s="583"/>
      <c r="D172" s="583"/>
      <c r="E172" s="582"/>
      <c r="F172" s="583"/>
      <c r="G172" s="582"/>
      <c r="H172" s="582"/>
      <c r="I172" s="582"/>
      <c r="K172" s="581"/>
    </row>
    <row r="173" spans="1:11" x14ac:dyDescent="0.2">
      <c r="A173" s="583"/>
      <c r="B173" s="607"/>
      <c r="C173" s="583"/>
      <c r="D173" s="583"/>
      <c r="E173" s="582"/>
      <c r="F173" s="583"/>
      <c r="G173" s="582"/>
      <c r="H173" s="582"/>
      <c r="I173" s="582"/>
      <c r="K173" s="581"/>
    </row>
    <row r="174" spans="1:11" x14ac:dyDescent="0.2">
      <c r="A174" s="583"/>
      <c r="B174" s="607"/>
      <c r="C174" s="583"/>
      <c r="D174" s="583"/>
      <c r="E174" s="582"/>
      <c r="F174" s="583"/>
      <c r="G174" s="582"/>
      <c r="H174" s="582"/>
      <c r="I174" s="582"/>
      <c r="K174" s="581"/>
    </row>
    <row r="175" spans="1:11" x14ac:dyDescent="0.2">
      <c r="A175" s="583"/>
      <c r="B175" s="607"/>
      <c r="C175" s="583"/>
      <c r="D175" s="583"/>
      <c r="E175" s="582"/>
      <c r="F175" s="583"/>
      <c r="G175" s="582"/>
      <c r="H175" s="582"/>
      <c r="I175" s="582"/>
      <c r="K175" s="581"/>
    </row>
    <row r="176" spans="1:11" x14ac:dyDescent="0.2">
      <c r="A176" s="583"/>
      <c r="B176" s="607"/>
      <c r="C176" s="583"/>
      <c r="D176" s="583"/>
      <c r="E176" s="582"/>
      <c r="F176" s="583"/>
      <c r="G176" s="582"/>
      <c r="H176" s="582"/>
      <c r="I176" s="582"/>
      <c r="K176" s="581"/>
    </row>
    <row r="177" spans="1:11" x14ac:dyDescent="0.2">
      <c r="A177" s="583"/>
      <c r="B177" s="607"/>
      <c r="C177" s="583"/>
      <c r="D177" s="583"/>
      <c r="E177" s="582"/>
      <c r="F177" s="583"/>
      <c r="G177" s="582"/>
      <c r="H177" s="582"/>
      <c r="I177" s="582"/>
      <c r="K177" s="581"/>
    </row>
    <row r="178" spans="1:11" x14ac:dyDescent="0.2">
      <c r="A178" s="583"/>
      <c r="B178" s="607"/>
      <c r="C178" s="583"/>
      <c r="D178" s="583"/>
      <c r="E178" s="582"/>
      <c r="F178" s="583"/>
      <c r="G178" s="582"/>
      <c r="H178" s="582"/>
      <c r="I178" s="582"/>
      <c r="K178" s="581"/>
    </row>
    <row r="179" spans="1:11" x14ac:dyDescent="0.2">
      <c r="A179" s="583"/>
      <c r="B179" s="607"/>
      <c r="C179" s="583"/>
      <c r="D179" s="583"/>
      <c r="E179" s="582"/>
      <c r="F179" s="583"/>
      <c r="G179" s="582"/>
      <c r="H179" s="582"/>
      <c r="I179" s="582"/>
      <c r="K179" s="581"/>
    </row>
    <row r="180" spans="1:11" x14ac:dyDescent="0.2">
      <c r="A180" s="583"/>
      <c r="B180" s="607"/>
      <c r="C180" s="583"/>
      <c r="D180" s="583"/>
      <c r="E180" s="582"/>
      <c r="F180" s="583"/>
      <c r="G180" s="582"/>
      <c r="H180" s="582"/>
      <c r="I180" s="582"/>
      <c r="K180" s="581"/>
    </row>
    <row r="181" spans="1:11" x14ac:dyDescent="0.2">
      <c r="A181" s="583"/>
      <c r="B181" s="607"/>
      <c r="C181" s="583"/>
      <c r="D181" s="583"/>
      <c r="E181" s="582"/>
      <c r="F181" s="583"/>
      <c r="G181" s="582"/>
      <c r="H181" s="582"/>
      <c r="I181" s="582"/>
      <c r="K181" s="581"/>
    </row>
    <row r="182" spans="1:11" x14ac:dyDescent="0.2">
      <c r="A182" s="583"/>
      <c r="B182" s="607"/>
      <c r="C182" s="583"/>
      <c r="D182" s="583"/>
      <c r="E182" s="582"/>
      <c r="F182" s="583"/>
      <c r="G182" s="582"/>
      <c r="H182" s="582"/>
      <c r="I182" s="582"/>
      <c r="K182" s="581"/>
    </row>
    <row r="183" spans="1:11" x14ac:dyDescent="0.2">
      <c r="A183" s="583"/>
      <c r="B183" s="607"/>
      <c r="C183" s="583"/>
      <c r="D183" s="583"/>
      <c r="E183" s="582"/>
      <c r="F183" s="583"/>
      <c r="G183" s="582"/>
      <c r="H183" s="582"/>
      <c r="I183" s="582"/>
      <c r="K183" s="581"/>
    </row>
    <row r="184" spans="1:11" x14ac:dyDescent="0.2">
      <c r="A184" s="583"/>
      <c r="B184" s="607"/>
      <c r="C184" s="583"/>
      <c r="D184" s="583"/>
      <c r="E184" s="582"/>
      <c r="F184" s="583"/>
      <c r="G184" s="582"/>
      <c r="H184" s="582"/>
      <c r="I184" s="582"/>
      <c r="K184" s="581"/>
    </row>
    <row r="185" spans="1:11" x14ac:dyDescent="0.2">
      <c r="A185" s="583"/>
      <c r="B185" s="607"/>
      <c r="C185" s="583"/>
      <c r="D185" s="583"/>
      <c r="E185" s="582"/>
      <c r="F185" s="583"/>
      <c r="G185" s="582"/>
      <c r="H185" s="582"/>
      <c r="I185" s="582"/>
      <c r="K185" s="581"/>
    </row>
    <row r="186" spans="1:11" x14ac:dyDescent="0.2">
      <c r="A186" s="583"/>
      <c r="B186" s="607"/>
      <c r="C186" s="583"/>
      <c r="D186" s="583"/>
      <c r="E186" s="582"/>
      <c r="F186" s="583"/>
      <c r="G186" s="582"/>
      <c r="H186" s="582"/>
      <c r="I186" s="582"/>
      <c r="K186" s="581"/>
    </row>
    <row r="187" spans="1:11" x14ac:dyDescent="0.2">
      <c r="A187" s="583"/>
      <c r="B187" s="607"/>
      <c r="C187" s="583"/>
      <c r="D187" s="583"/>
      <c r="E187" s="582"/>
      <c r="F187" s="583"/>
      <c r="G187" s="582"/>
      <c r="H187" s="582"/>
      <c r="I187" s="582"/>
      <c r="K187" s="581"/>
    </row>
    <row r="188" spans="1:11" x14ac:dyDescent="0.2">
      <c r="A188" s="583"/>
      <c r="B188" s="607"/>
      <c r="C188" s="583"/>
      <c r="D188" s="583"/>
      <c r="E188" s="582"/>
      <c r="F188" s="583"/>
      <c r="G188" s="582"/>
      <c r="H188" s="582"/>
      <c r="I188" s="582"/>
      <c r="K188" s="581"/>
    </row>
    <row r="189" spans="1:11" x14ac:dyDescent="0.2">
      <c r="A189" s="583"/>
      <c r="B189" s="607"/>
      <c r="C189" s="583"/>
      <c r="D189" s="583"/>
      <c r="E189" s="582"/>
      <c r="F189" s="583"/>
      <c r="G189" s="582"/>
      <c r="H189" s="582"/>
      <c r="I189" s="582"/>
      <c r="K189" s="581"/>
    </row>
    <row r="190" spans="1:11" x14ac:dyDescent="0.2">
      <c r="A190" s="583"/>
      <c r="B190" s="607"/>
      <c r="C190" s="583"/>
      <c r="D190" s="583"/>
      <c r="E190" s="582"/>
      <c r="F190" s="583"/>
      <c r="G190" s="582"/>
      <c r="H190" s="582"/>
      <c r="I190" s="582"/>
      <c r="K190" s="581"/>
    </row>
    <row r="191" spans="1:11" x14ac:dyDescent="0.2">
      <c r="A191" s="583"/>
      <c r="B191" s="607"/>
      <c r="C191" s="583"/>
      <c r="D191" s="583"/>
      <c r="E191" s="582"/>
      <c r="F191" s="583"/>
      <c r="G191" s="582"/>
      <c r="H191" s="582"/>
      <c r="I191" s="582"/>
      <c r="K191" s="581"/>
    </row>
    <row r="192" spans="1:11" x14ac:dyDescent="0.2">
      <c r="A192" s="583"/>
      <c r="B192" s="607"/>
      <c r="C192" s="583"/>
      <c r="D192" s="583"/>
      <c r="E192" s="582"/>
      <c r="F192" s="583"/>
      <c r="G192" s="582"/>
      <c r="H192" s="582"/>
      <c r="I192" s="582"/>
      <c r="K192" s="581"/>
    </row>
    <row r="193" spans="1:11" x14ac:dyDescent="0.2">
      <c r="A193" s="583"/>
      <c r="B193" s="607"/>
      <c r="C193" s="583"/>
      <c r="D193" s="583"/>
      <c r="E193" s="582"/>
      <c r="F193" s="583"/>
      <c r="G193" s="582"/>
      <c r="H193" s="582"/>
      <c r="I193" s="582"/>
      <c r="K193" s="581"/>
    </row>
    <row r="194" spans="1:11" x14ac:dyDescent="0.2">
      <c r="A194" s="583"/>
      <c r="B194" s="607"/>
      <c r="C194" s="583"/>
      <c r="D194" s="583"/>
      <c r="E194" s="582"/>
      <c r="F194" s="583"/>
      <c r="G194" s="582"/>
      <c r="H194" s="582"/>
      <c r="I194" s="582"/>
      <c r="K194" s="581"/>
    </row>
    <row r="195" spans="1:11" x14ac:dyDescent="0.2">
      <c r="A195" s="583"/>
      <c r="B195" s="607"/>
      <c r="C195" s="583"/>
      <c r="D195" s="583"/>
      <c r="E195" s="582"/>
      <c r="F195" s="583"/>
      <c r="G195" s="582"/>
      <c r="H195" s="582"/>
      <c r="I195" s="582"/>
      <c r="K195" s="581"/>
    </row>
    <row r="196" spans="1:11" x14ac:dyDescent="0.2">
      <c r="A196" s="583"/>
      <c r="B196" s="607"/>
      <c r="C196" s="583"/>
      <c r="D196" s="583"/>
      <c r="E196" s="582"/>
      <c r="F196" s="583"/>
      <c r="G196" s="582"/>
      <c r="H196" s="582"/>
      <c r="I196" s="582"/>
      <c r="K196" s="581"/>
    </row>
    <row r="197" spans="1:11" x14ac:dyDescent="0.2">
      <c r="A197" s="583"/>
      <c r="B197" s="607"/>
      <c r="C197" s="583"/>
      <c r="D197" s="583"/>
      <c r="E197" s="582"/>
      <c r="F197" s="583"/>
      <c r="G197" s="582"/>
      <c r="H197" s="582"/>
      <c r="I197" s="582"/>
      <c r="K197" s="581"/>
    </row>
    <row r="198" spans="1:11" x14ac:dyDescent="0.2">
      <c r="A198" s="583"/>
      <c r="B198" s="607"/>
      <c r="C198" s="583"/>
      <c r="D198" s="583"/>
      <c r="E198" s="582"/>
      <c r="F198" s="583"/>
      <c r="G198" s="582"/>
      <c r="H198" s="582"/>
      <c r="I198" s="582"/>
      <c r="K198" s="581"/>
    </row>
    <row r="199" spans="1:11" x14ac:dyDescent="0.2">
      <c r="A199" s="583"/>
      <c r="B199" s="607"/>
      <c r="C199" s="583"/>
      <c r="D199" s="583"/>
      <c r="E199" s="582"/>
      <c r="F199" s="583"/>
      <c r="G199" s="582"/>
      <c r="H199" s="582"/>
      <c r="I199" s="582"/>
      <c r="K199" s="581"/>
    </row>
    <row r="200" spans="1:11" x14ac:dyDescent="0.2">
      <c r="A200" s="583"/>
      <c r="B200" s="607"/>
      <c r="C200" s="583"/>
      <c r="D200" s="583"/>
      <c r="E200" s="582"/>
      <c r="F200" s="583"/>
      <c r="G200" s="582"/>
      <c r="H200" s="582"/>
      <c r="I200" s="582"/>
      <c r="K200" s="581"/>
    </row>
    <row r="201" spans="1:11" x14ac:dyDescent="0.2">
      <c r="A201" s="583"/>
      <c r="B201" s="607"/>
      <c r="C201" s="583"/>
      <c r="D201" s="583"/>
      <c r="E201" s="582"/>
      <c r="F201" s="583"/>
      <c r="G201" s="582"/>
      <c r="H201" s="582"/>
      <c r="I201" s="582"/>
      <c r="K201" s="581"/>
    </row>
    <row r="202" spans="1:11" x14ac:dyDescent="0.2">
      <c r="A202" s="583"/>
      <c r="B202" s="607"/>
      <c r="C202" s="583"/>
      <c r="D202" s="583"/>
      <c r="E202" s="582"/>
      <c r="F202" s="583"/>
      <c r="G202" s="582"/>
      <c r="H202" s="582"/>
      <c r="I202" s="582"/>
      <c r="K202" s="581"/>
    </row>
    <row r="203" spans="1:11" x14ac:dyDescent="0.2">
      <c r="A203" s="583"/>
      <c r="B203" s="607"/>
      <c r="C203" s="583"/>
      <c r="D203" s="583"/>
      <c r="E203" s="582"/>
      <c r="F203" s="583"/>
      <c r="G203" s="582"/>
      <c r="H203" s="582"/>
      <c r="I203" s="582"/>
      <c r="K203" s="581"/>
    </row>
    <row r="204" spans="1:11" x14ac:dyDescent="0.2">
      <c r="A204" s="583"/>
      <c r="B204" s="607"/>
      <c r="C204" s="583"/>
      <c r="D204" s="583"/>
      <c r="E204" s="582"/>
      <c r="F204" s="583"/>
      <c r="G204" s="582"/>
      <c r="H204" s="582"/>
      <c r="I204" s="582"/>
      <c r="K204" s="581"/>
    </row>
    <row r="205" spans="1:11" x14ac:dyDescent="0.2">
      <c r="A205" s="583"/>
      <c r="B205" s="607"/>
      <c r="C205" s="583"/>
      <c r="D205" s="583"/>
      <c r="E205" s="582"/>
      <c r="F205" s="583"/>
      <c r="G205" s="582"/>
      <c r="H205" s="582"/>
      <c r="I205" s="582"/>
      <c r="K205" s="581"/>
    </row>
    <row r="206" spans="1:11" x14ac:dyDescent="0.2">
      <c r="A206" s="583"/>
      <c r="B206" s="607"/>
      <c r="C206" s="583"/>
      <c r="D206" s="583"/>
      <c r="E206" s="582"/>
      <c r="F206" s="583"/>
      <c r="G206" s="582"/>
      <c r="H206" s="582"/>
      <c r="I206" s="582"/>
      <c r="K206" s="581"/>
    </row>
    <row r="207" spans="1:11" x14ac:dyDescent="0.2">
      <c r="A207" s="583"/>
      <c r="B207" s="607"/>
      <c r="C207" s="583"/>
      <c r="D207" s="583"/>
      <c r="E207" s="582"/>
      <c r="F207" s="583"/>
      <c r="G207" s="582"/>
      <c r="H207" s="582"/>
      <c r="I207" s="582"/>
      <c r="K207" s="581"/>
    </row>
    <row r="208" spans="1:11" x14ac:dyDescent="0.2">
      <c r="A208" s="583"/>
      <c r="B208" s="607"/>
      <c r="C208" s="583"/>
      <c r="D208" s="583"/>
      <c r="E208" s="582"/>
      <c r="F208" s="583"/>
      <c r="G208" s="582"/>
      <c r="H208" s="582"/>
      <c r="I208" s="582"/>
      <c r="K208" s="581"/>
    </row>
    <row r="209" spans="1:11" x14ac:dyDescent="0.2">
      <c r="A209" s="583"/>
      <c r="B209" s="607"/>
      <c r="C209" s="583"/>
      <c r="D209" s="583"/>
      <c r="E209" s="582"/>
      <c r="F209" s="583"/>
      <c r="G209" s="582"/>
      <c r="H209" s="582"/>
      <c r="I209" s="582"/>
      <c r="K209" s="581"/>
    </row>
    <row r="210" spans="1:11" x14ac:dyDescent="0.2">
      <c r="A210" s="583"/>
      <c r="B210" s="607"/>
      <c r="C210" s="583"/>
      <c r="D210" s="583"/>
      <c r="E210" s="582"/>
      <c r="F210" s="583"/>
      <c r="G210" s="582"/>
      <c r="H210" s="582"/>
      <c r="I210" s="582"/>
      <c r="K210" s="581"/>
    </row>
    <row r="211" spans="1:11" x14ac:dyDescent="0.2">
      <c r="A211" s="583"/>
      <c r="B211" s="607"/>
      <c r="C211" s="583"/>
      <c r="D211" s="583"/>
      <c r="E211" s="582"/>
      <c r="F211" s="583"/>
      <c r="G211" s="582"/>
      <c r="H211" s="582"/>
      <c r="I211" s="582"/>
      <c r="K211" s="581"/>
    </row>
    <row r="212" spans="1:11" x14ac:dyDescent="0.2">
      <c r="A212" s="583"/>
      <c r="B212" s="607"/>
      <c r="C212" s="583"/>
      <c r="D212" s="583"/>
      <c r="E212" s="582"/>
      <c r="F212" s="583"/>
      <c r="G212" s="582"/>
      <c r="H212" s="582"/>
      <c r="I212" s="582"/>
      <c r="K212" s="581"/>
    </row>
    <row r="213" spans="1:11" x14ac:dyDescent="0.2">
      <c r="A213" s="583"/>
      <c r="B213" s="607"/>
      <c r="C213" s="583"/>
      <c r="D213" s="583"/>
      <c r="E213" s="582"/>
      <c r="F213" s="583"/>
      <c r="G213" s="582"/>
      <c r="H213" s="582"/>
      <c r="I213" s="582"/>
      <c r="K213" s="581"/>
    </row>
    <row r="214" spans="1:11" x14ac:dyDescent="0.2">
      <c r="A214" s="583"/>
      <c r="B214" s="607"/>
      <c r="C214" s="583"/>
      <c r="D214" s="583"/>
      <c r="E214" s="582"/>
      <c r="F214" s="583"/>
      <c r="G214" s="582"/>
      <c r="H214" s="582"/>
      <c r="I214" s="582"/>
      <c r="K214" s="581"/>
    </row>
    <row r="215" spans="1:11" x14ac:dyDescent="0.2">
      <c r="A215" s="583"/>
      <c r="B215" s="607"/>
      <c r="C215" s="583"/>
      <c r="D215" s="583"/>
      <c r="E215" s="582"/>
      <c r="F215" s="583"/>
      <c r="G215" s="582"/>
      <c r="H215" s="582"/>
      <c r="I215" s="582"/>
      <c r="K215" s="581"/>
    </row>
    <row r="216" spans="1:11" x14ac:dyDescent="0.2">
      <c r="A216" s="583"/>
      <c r="B216" s="607"/>
      <c r="C216" s="583"/>
      <c r="D216" s="583"/>
      <c r="E216" s="582"/>
      <c r="F216" s="583"/>
      <c r="G216" s="582"/>
      <c r="H216" s="582"/>
      <c r="I216" s="582"/>
      <c r="K216" s="581"/>
    </row>
    <row r="217" spans="1:11" x14ac:dyDescent="0.2">
      <c r="A217" s="583"/>
      <c r="B217" s="607"/>
      <c r="C217" s="583"/>
      <c r="D217" s="583"/>
      <c r="E217" s="582"/>
      <c r="F217" s="583"/>
      <c r="G217" s="582"/>
      <c r="H217" s="582"/>
      <c r="I217" s="582"/>
      <c r="K217" s="581"/>
    </row>
    <row r="218" spans="1:11" x14ac:dyDescent="0.2">
      <c r="A218" s="583"/>
      <c r="B218" s="607"/>
      <c r="C218" s="583"/>
      <c r="D218" s="583"/>
      <c r="E218" s="582"/>
      <c r="F218" s="583"/>
      <c r="G218" s="582"/>
      <c r="H218" s="582"/>
      <c r="I218" s="582"/>
      <c r="K218" s="581"/>
    </row>
    <row r="219" spans="1:11" x14ac:dyDescent="0.2">
      <c r="A219" s="583"/>
      <c r="B219" s="607"/>
      <c r="C219" s="583"/>
      <c r="D219" s="583"/>
      <c r="E219" s="582"/>
      <c r="F219" s="583"/>
      <c r="G219" s="582"/>
      <c r="H219" s="582"/>
      <c r="I219" s="582"/>
      <c r="K219" s="581"/>
    </row>
    <row r="220" spans="1:11" x14ac:dyDescent="0.2">
      <c r="A220" s="583"/>
      <c r="B220" s="607"/>
      <c r="C220" s="583"/>
      <c r="D220" s="583"/>
      <c r="E220" s="582"/>
      <c r="F220" s="583"/>
      <c r="G220" s="582"/>
      <c r="H220" s="582"/>
      <c r="I220" s="582"/>
      <c r="K220" s="581"/>
    </row>
    <row r="221" spans="1:11" x14ac:dyDescent="0.2">
      <c r="A221" s="583"/>
      <c r="B221" s="607"/>
      <c r="C221" s="583"/>
      <c r="D221" s="583"/>
      <c r="E221" s="582"/>
      <c r="F221" s="583"/>
      <c r="G221" s="582"/>
      <c r="H221" s="582"/>
      <c r="I221" s="582"/>
      <c r="K221" s="581"/>
    </row>
    <row r="222" spans="1:11" x14ac:dyDescent="0.2">
      <c r="A222" s="583"/>
      <c r="B222" s="607"/>
      <c r="C222" s="583"/>
      <c r="D222" s="583"/>
      <c r="E222" s="582"/>
      <c r="F222" s="583"/>
      <c r="G222" s="582"/>
      <c r="H222" s="582"/>
      <c r="I222" s="582"/>
      <c r="K222" s="581"/>
    </row>
    <row r="223" spans="1:11" x14ac:dyDescent="0.2">
      <c r="A223" s="583"/>
      <c r="B223" s="607"/>
      <c r="C223" s="583"/>
      <c r="D223" s="583"/>
      <c r="E223" s="582"/>
      <c r="F223" s="583"/>
      <c r="G223" s="582"/>
      <c r="H223" s="582"/>
      <c r="I223" s="582"/>
      <c r="K223" s="581"/>
    </row>
    <row r="224" spans="1:11" x14ac:dyDescent="0.2">
      <c r="A224" s="583"/>
      <c r="B224" s="607"/>
      <c r="C224" s="583"/>
      <c r="D224" s="583"/>
      <c r="E224" s="582"/>
      <c r="F224" s="583"/>
      <c r="G224" s="582"/>
      <c r="H224" s="582"/>
      <c r="I224" s="582"/>
      <c r="K224" s="581"/>
    </row>
    <row r="225" spans="1:11" x14ac:dyDescent="0.2">
      <c r="A225" s="583"/>
      <c r="B225" s="607"/>
      <c r="C225" s="583"/>
      <c r="D225" s="583"/>
      <c r="E225" s="582"/>
      <c r="F225" s="583"/>
      <c r="G225" s="582"/>
      <c r="H225" s="582"/>
      <c r="I225" s="582"/>
      <c r="K225" s="581"/>
    </row>
    <row r="226" spans="1:11" x14ac:dyDescent="0.2">
      <c r="A226" s="583"/>
      <c r="B226" s="607"/>
      <c r="C226" s="583"/>
      <c r="D226" s="583"/>
      <c r="E226" s="582"/>
      <c r="F226" s="583"/>
      <c r="G226" s="582"/>
      <c r="H226" s="582"/>
      <c r="I226" s="582"/>
      <c r="K226" s="581"/>
    </row>
    <row r="227" spans="1:11" x14ac:dyDescent="0.2">
      <c r="A227" s="583"/>
      <c r="B227" s="607"/>
      <c r="C227" s="583"/>
      <c r="D227" s="583"/>
      <c r="E227" s="582"/>
      <c r="F227" s="583"/>
      <c r="G227" s="582"/>
      <c r="H227" s="582"/>
      <c r="I227" s="582"/>
      <c r="K227" s="581"/>
    </row>
    <row r="228" spans="1:11" x14ac:dyDescent="0.2">
      <c r="A228" s="583"/>
      <c r="B228" s="607"/>
      <c r="C228" s="583"/>
      <c r="D228" s="583"/>
      <c r="E228" s="582"/>
      <c r="F228" s="583"/>
      <c r="G228" s="582"/>
      <c r="H228" s="582"/>
      <c r="I228" s="582"/>
      <c r="K228" s="581"/>
    </row>
    <row r="229" spans="1:11" x14ac:dyDescent="0.2">
      <c r="A229" s="583"/>
      <c r="B229" s="607"/>
      <c r="C229" s="583"/>
      <c r="D229" s="583"/>
      <c r="E229" s="582"/>
      <c r="F229" s="583"/>
      <c r="G229" s="582"/>
      <c r="H229" s="582"/>
      <c r="I229" s="582"/>
      <c r="K229" s="581"/>
    </row>
    <row r="230" spans="1:11" x14ac:dyDescent="0.2">
      <c r="A230" s="583"/>
      <c r="B230" s="607"/>
      <c r="C230" s="583"/>
      <c r="D230" s="583"/>
      <c r="E230" s="582"/>
      <c r="F230" s="583"/>
      <c r="G230" s="582"/>
      <c r="H230" s="582"/>
      <c r="I230" s="582"/>
      <c r="K230" s="581"/>
    </row>
    <row r="231" spans="1:11" x14ac:dyDescent="0.2">
      <c r="A231" s="583"/>
      <c r="B231" s="607"/>
      <c r="C231" s="583"/>
      <c r="D231" s="583"/>
      <c r="E231" s="582"/>
      <c r="F231" s="583"/>
      <c r="G231" s="582"/>
      <c r="H231" s="582"/>
      <c r="I231" s="582"/>
      <c r="K231" s="581"/>
    </row>
    <row r="232" spans="1:11" x14ac:dyDescent="0.2">
      <c r="A232" s="583"/>
      <c r="B232" s="607"/>
      <c r="C232" s="583"/>
      <c r="D232" s="583"/>
      <c r="E232" s="582"/>
      <c r="F232" s="583"/>
      <c r="G232" s="582"/>
      <c r="H232" s="582"/>
      <c r="I232" s="582"/>
      <c r="K232" s="581"/>
    </row>
    <row r="233" spans="1:11" x14ac:dyDescent="0.2">
      <c r="A233" s="583"/>
      <c r="B233" s="607"/>
      <c r="C233" s="583"/>
      <c r="D233" s="583"/>
      <c r="E233" s="582"/>
      <c r="F233" s="583"/>
      <c r="G233" s="582"/>
      <c r="H233" s="582"/>
      <c r="I233" s="582"/>
      <c r="K233" s="581"/>
    </row>
    <row r="234" spans="1:11" x14ac:dyDescent="0.2">
      <c r="A234" s="583"/>
      <c r="B234" s="607"/>
      <c r="C234" s="583"/>
      <c r="D234" s="583"/>
      <c r="E234" s="582"/>
      <c r="F234" s="583"/>
      <c r="G234" s="582"/>
      <c r="H234" s="582"/>
      <c r="I234" s="582"/>
      <c r="K234" s="581"/>
    </row>
    <row r="235" spans="1:11" x14ac:dyDescent="0.2">
      <c r="A235" s="583"/>
      <c r="B235" s="607"/>
      <c r="C235" s="583"/>
      <c r="D235" s="583"/>
      <c r="E235" s="582"/>
      <c r="F235" s="583"/>
      <c r="G235" s="582"/>
      <c r="H235" s="582"/>
      <c r="I235" s="582"/>
      <c r="K235" s="581"/>
    </row>
    <row r="236" spans="1:11" x14ac:dyDescent="0.2">
      <c r="A236" s="583"/>
      <c r="B236" s="607"/>
      <c r="C236" s="583"/>
      <c r="D236" s="583"/>
      <c r="E236" s="582"/>
      <c r="F236" s="583"/>
      <c r="G236" s="582"/>
      <c r="H236" s="582"/>
      <c r="I236" s="582"/>
      <c r="K236" s="581"/>
    </row>
    <row r="237" spans="1:11" x14ac:dyDescent="0.2">
      <c r="A237" s="583"/>
      <c r="B237" s="607"/>
      <c r="C237" s="583"/>
      <c r="D237" s="583"/>
      <c r="E237" s="582"/>
      <c r="F237" s="583"/>
      <c r="G237" s="582"/>
      <c r="H237" s="582"/>
      <c r="I237" s="582"/>
      <c r="K237" s="581"/>
    </row>
    <row r="238" spans="1:11" x14ac:dyDescent="0.2">
      <c r="A238" s="583"/>
      <c r="B238" s="607"/>
      <c r="C238" s="583"/>
      <c r="D238" s="583"/>
      <c r="E238" s="582"/>
      <c r="F238" s="583"/>
      <c r="G238" s="582"/>
      <c r="H238" s="582"/>
      <c r="I238" s="582"/>
      <c r="K238" s="581"/>
    </row>
    <row r="239" spans="1:11" x14ac:dyDescent="0.2">
      <c r="A239" s="583"/>
      <c r="B239" s="607"/>
      <c r="C239" s="583"/>
      <c r="D239" s="583"/>
      <c r="E239" s="582"/>
      <c r="F239" s="583"/>
      <c r="G239" s="582"/>
      <c r="H239" s="582"/>
      <c r="I239" s="582"/>
      <c r="K239" s="581"/>
    </row>
    <row r="240" spans="1:11" x14ac:dyDescent="0.2">
      <c r="A240" s="583"/>
      <c r="B240" s="607"/>
      <c r="C240" s="583"/>
      <c r="D240" s="583"/>
      <c r="E240" s="582"/>
      <c r="F240" s="583"/>
      <c r="G240" s="582"/>
      <c r="H240" s="582"/>
      <c r="I240" s="582"/>
      <c r="K240" s="581"/>
    </row>
    <row r="241" spans="1:11" x14ac:dyDescent="0.2">
      <c r="A241" s="583"/>
      <c r="B241" s="607"/>
      <c r="C241" s="583"/>
      <c r="D241" s="583"/>
      <c r="E241" s="582"/>
      <c r="F241" s="583"/>
      <c r="G241" s="582"/>
      <c r="H241" s="582"/>
      <c r="I241" s="582"/>
      <c r="K241" s="581"/>
    </row>
    <row r="242" spans="1:11" x14ac:dyDescent="0.2">
      <c r="A242" s="583"/>
      <c r="B242" s="607"/>
      <c r="C242" s="583"/>
      <c r="D242" s="583"/>
      <c r="E242" s="582"/>
      <c r="F242" s="583"/>
      <c r="G242" s="582"/>
      <c r="H242" s="582"/>
      <c r="I242" s="582"/>
      <c r="K242" s="581"/>
    </row>
    <row r="243" spans="1:11" x14ac:dyDescent="0.2">
      <c r="A243" s="583"/>
      <c r="B243" s="607"/>
      <c r="C243" s="583"/>
      <c r="D243" s="583"/>
      <c r="E243" s="582"/>
      <c r="F243" s="583"/>
      <c r="G243" s="582"/>
      <c r="H243" s="582"/>
      <c r="I243" s="582"/>
      <c r="K243" s="581"/>
    </row>
    <row r="244" spans="1:11" x14ac:dyDescent="0.2">
      <c r="A244" s="583"/>
      <c r="B244" s="607"/>
      <c r="C244" s="583"/>
      <c r="D244" s="583"/>
      <c r="E244" s="582"/>
      <c r="F244" s="583"/>
      <c r="G244" s="582"/>
      <c r="H244" s="582"/>
      <c r="I244" s="582"/>
      <c r="K244" s="581"/>
    </row>
    <row r="245" spans="1:11" x14ac:dyDescent="0.2">
      <c r="A245" s="583"/>
      <c r="B245" s="607"/>
      <c r="C245" s="583"/>
      <c r="D245" s="583"/>
      <c r="E245" s="582"/>
      <c r="F245" s="583"/>
      <c r="G245" s="582"/>
      <c r="H245" s="582"/>
      <c r="I245" s="582"/>
      <c r="K245" s="581"/>
    </row>
    <row r="246" spans="1:11" x14ac:dyDescent="0.2">
      <c r="A246" s="583"/>
      <c r="B246" s="607"/>
      <c r="C246" s="583"/>
      <c r="D246" s="583"/>
      <c r="E246" s="582"/>
      <c r="F246" s="583"/>
      <c r="G246" s="582"/>
      <c r="H246" s="582"/>
      <c r="I246" s="582"/>
      <c r="K246" s="581"/>
    </row>
    <row r="247" spans="1:11" x14ac:dyDescent="0.2">
      <c r="A247" s="583"/>
      <c r="B247" s="607"/>
      <c r="C247" s="583"/>
      <c r="D247" s="583"/>
      <c r="E247" s="582"/>
      <c r="F247" s="583"/>
      <c r="G247" s="582"/>
      <c r="H247" s="582"/>
      <c r="I247" s="582"/>
      <c r="K247" s="581"/>
    </row>
    <row r="248" spans="1:11" x14ac:dyDescent="0.2">
      <c r="A248" s="583"/>
      <c r="B248" s="607"/>
      <c r="C248" s="583"/>
      <c r="D248" s="583"/>
      <c r="E248" s="582"/>
      <c r="F248" s="583"/>
      <c r="G248" s="582"/>
      <c r="H248" s="582"/>
      <c r="I248" s="582"/>
      <c r="K248" s="581"/>
    </row>
    <row r="249" spans="1:11" x14ac:dyDescent="0.2">
      <c r="A249" s="583"/>
      <c r="B249" s="607"/>
      <c r="C249" s="583"/>
      <c r="D249" s="583"/>
      <c r="E249" s="582"/>
      <c r="F249" s="583"/>
      <c r="G249" s="582"/>
      <c r="H249" s="582"/>
      <c r="I249" s="582"/>
      <c r="K249" s="581"/>
    </row>
    <row r="250" spans="1:11" x14ac:dyDescent="0.2">
      <c r="A250" s="583"/>
      <c r="B250" s="607"/>
      <c r="C250" s="583"/>
      <c r="D250" s="583"/>
      <c r="E250" s="582"/>
      <c r="F250" s="583"/>
      <c r="G250" s="582"/>
      <c r="H250" s="582"/>
      <c r="I250" s="582"/>
      <c r="K250" s="581"/>
    </row>
    <row r="251" spans="1:11" x14ac:dyDescent="0.2">
      <c r="A251" s="583"/>
      <c r="B251" s="607"/>
      <c r="C251" s="583"/>
      <c r="D251" s="583"/>
      <c r="E251" s="582"/>
      <c r="F251" s="583"/>
      <c r="G251" s="582"/>
      <c r="H251" s="582"/>
      <c r="I251" s="582"/>
      <c r="K251" s="581"/>
    </row>
    <row r="252" spans="1:11" x14ac:dyDescent="0.2">
      <c r="A252" s="583"/>
      <c r="B252" s="607"/>
      <c r="C252" s="583"/>
      <c r="D252" s="583"/>
      <c r="E252" s="582"/>
      <c r="F252" s="583"/>
      <c r="G252" s="582"/>
      <c r="H252" s="582"/>
      <c r="I252" s="582"/>
      <c r="K252" s="581"/>
    </row>
    <row r="253" spans="1:11" x14ac:dyDescent="0.2">
      <c r="A253" s="583"/>
      <c r="B253" s="607"/>
      <c r="C253" s="583"/>
      <c r="D253" s="583"/>
      <c r="E253" s="582"/>
      <c r="F253" s="583"/>
      <c r="G253" s="582"/>
      <c r="H253" s="582"/>
      <c r="I253" s="582"/>
      <c r="K253" s="581"/>
    </row>
    <row r="254" spans="1:11" x14ac:dyDescent="0.2">
      <c r="A254" s="583"/>
      <c r="B254" s="607"/>
      <c r="C254" s="583"/>
      <c r="D254" s="583"/>
      <c r="E254" s="582"/>
      <c r="F254" s="583"/>
      <c r="G254" s="582"/>
      <c r="H254" s="582"/>
      <c r="I254" s="582"/>
      <c r="K254" s="581"/>
    </row>
    <row r="255" spans="1:11" x14ac:dyDescent="0.2">
      <c r="A255" s="583"/>
      <c r="B255" s="607"/>
      <c r="C255" s="583"/>
      <c r="D255" s="583"/>
      <c r="E255" s="582"/>
      <c r="F255" s="583"/>
      <c r="G255" s="582"/>
      <c r="H255" s="582"/>
      <c r="I255" s="582"/>
      <c r="K255" s="581"/>
    </row>
    <row r="256" spans="1:11" x14ac:dyDescent="0.2">
      <c r="A256" s="583"/>
      <c r="B256" s="607"/>
      <c r="C256" s="583"/>
      <c r="D256" s="583"/>
      <c r="E256" s="582"/>
      <c r="F256" s="583"/>
      <c r="G256" s="582"/>
      <c r="H256" s="582"/>
      <c r="I256" s="582"/>
      <c r="K256" s="581"/>
    </row>
    <row r="257" spans="1:11" x14ac:dyDescent="0.2">
      <c r="A257" s="583"/>
      <c r="B257" s="607"/>
      <c r="C257" s="583"/>
      <c r="D257" s="583"/>
      <c r="E257" s="582"/>
      <c r="F257" s="583"/>
      <c r="G257" s="582"/>
      <c r="H257" s="582"/>
      <c r="I257" s="582"/>
      <c r="K257" s="581"/>
    </row>
    <row r="258" spans="1:11" x14ac:dyDescent="0.2">
      <c r="A258" s="583"/>
      <c r="B258" s="607"/>
      <c r="C258" s="583"/>
      <c r="D258" s="583"/>
      <c r="E258" s="582"/>
      <c r="F258" s="583"/>
      <c r="G258" s="582"/>
      <c r="H258" s="582"/>
      <c r="I258" s="582"/>
      <c r="K258" s="581"/>
    </row>
    <row r="259" spans="1:11" x14ac:dyDescent="0.2">
      <c r="A259" s="583"/>
      <c r="B259" s="607"/>
      <c r="C259" s="583"/>
      <c r="D259" s="583"/>
      <c r="E259" s="582"/>
      <c r="F259" s="583"/>
      <c r="G259" s="582"/>
      <c r="H259" s="582"/>
      <c r="I259" s="582"/>
      <c r="K259" s="581"/>
    </row>
    <row r="260" spans="1:11" x14ac:dyDescent="0.2">
      <c r="A260" s="583"/>
      <c r="B260" s="607"/>
      <c r="C260" s="583"/>
      <c r="D260" s="583"/>
      <c r="E260" s="582"/>
      <c r="F260" s="583"/>
      <c r="G260" s="582"/>
      <c r="H260" s="582"/>
      <c r="I260" s="582"/>
      <c r="K260" s="581"/>
    </row>
    <row r="261" spans="1:11" x14ac:dyDescent="0.2">
      <c r="A261" s="583"/>
      <c r="B261" s="607"/>
      <c r="C261" s="583"/>
      <c r="D261" s="583"/>
      <c r="E261" s="582"/>
      <c r="F261" s="583"/>
      <c r="G261" s="582"/>
      <c r="H261" s="582"/>
      <c r="I261" s="582"/>
      <c r="K261" s="581"/>
    </row>
    <row r="262" spans="1:11" x14ac:dyDescent="0.2">
      <c r="A262" s="583"/>
      <c r="B262" s="607"/>
      <c r="C262" s="583"/>
      <c r="D262" s="583"/>
      <c r="E262" s="582"/>
      <c r="F262" s="583"/>
      <c r="G262" s="582"/>
      <c r="H262" s="582"/>
      <c r="I262" s="582"/>
      <c r="K262" s="581"/>
    </row>
    <row r="263" spans="1:11" x14ac:dyDescent="0.2">
      <c r="A263" s="583"/>
      <c r="B263" s="607"/>
      <c r="C263" s="583"/>
      <c r="D263" s="583"/>
      <c r="E263" s="582"/>
      <c r="F263" s="583"/>
      <c r="G263" s="582"/>
      <c r="H263" s="582"/>
      <c r="I263" s="582"/>
      <c r="K263" s="581"/>
    </row>
    <row r="264" spans="1:11" x14ac:dyDescent="0.2">
      <c r="A264" s="583"/>
      <c r="B264" s="607"/>
      <c r="C264" s="583"/>
      <c r="D264" s="583"/>
      <c r="E264" s="582"/>
      <c r="F264" s="583"/>
      <c r="G264" s="582"/>
      <c r="H264" s="582"/>
      <c r="I264" s="582"/>
      <c r="K264" s="581"/>
    </row>
    <row r="265" spans="1:11" x14ac:dyDescent="0.2">
      <c r="A265" s="583"/>
      <c r="B265" s="607"/>
      <c r="C265" s="583"/>
      <c r="D265" s="583"/>
      <c r="E265" s="582"/>
      <c r="F265" s="583"/>
      <c r="G265" s="582"/>
      <c r="H265" s="582"/>
      <c r="I265" s="582"/>
      <c r="K265" s="581"/>
    </row>
    <row r="266" spans="1:11" x14ac:dyDescent="0.2">
      <c r="A266" s="583"/>
      <c r="B266" s="607"/>
      <c r="C266" s="583"/>
      <c r="D266" s="583"/>
      <c r="E266" s="582"/>
      <c r="F266" s="583"/>
      <c r="G266" s="582"/>
      <c r="H266" s="582"/>
      <c r="I266" s="582"/>
      <c r="K266" s="581"/>
    </row>
    <row r="267" spans="1:11" x14ac:dyDescent="0.2">
      <c r="A267" s="583"/>
      <c r="B267" s="607"/>
      <c r="C267" s="583"/>
      <c r="D267" s="583"/>
      <c r="E267" s="582"/>
      <c r="F267" s="583"/>
      <c r="G267" s="582"/>
      <c r="H267" s="582"/>
      <c r="I267" s="582"/>
      <c r="K267" s="581"/>
    </row>
    <row r="268" spans="1:11" x14ac:dyDescent="0.2">
      <c r="A268" s="583"/>
      <c r="B268" s="607"/>
      <c r="C268" s="583"/>
      <c r="D268" s="583"/>
      <c r="E268" s="582"/>
      <c r="F268" s="583"/>
      <c r="G268" s="582"/>
      <c r="H268" s="582"/>
      <c r="I268" s="582"/>
      <c r="K268" s="581"/>
    </row>
    <row r="269" spans="1:11" x14ac:dyDescent="0.2">
      <c r="A269" s="583"/>
      <c r="B269" s="607"/>
      <c r="C269" s="583"/>
      <c r="D269" s="583"/>
      <c r="E269" s="582"/>
      <c r="F269" s="583"/>
      <c r="G269" s="582"/>
      <c r="H269" s="582"/>
      <c r="I269" s="582"/>
      <c r="K269" s="581"/>
    </row>
    <row r="270" spans="1:11" x14ac:dyDescent="0.2">
      <c r="A270" s="583"/>
      <c r="B270" s="607"/>
      <c r="C270" s="583"/>
      <c r="D270" s="583"/>
      <c r="E270" s="582"/>
      <c r="F270" s="583"/>
      <c r="G270" s="582"/>
      <c r="H270" s="582"/>
      <c r="I270" s="582"/>
      <c r="K270" s="581"/>
    </row>
    <row r="271" spans="1:11" x14ac:dyDescent="0.2">
      <c r="A271" s="583"/>
      <c r="B271" s="607"/>
      <c r="C271" s="583"/>
      <c r="D271" s="583"/>
      <c r="E271" s="582"/>
      <c r="F271" s="583"/>
      <c r="G271" s="582"/>
      <c r="H271" s="582"/>
      <c r="I271" s="582"/>
      <c r="K271" s="581"/>
    </row>
    <row r="272" spans="1:11" x14ac:dyDescent="0.2">
      <c r="A272" s="583"/>
      <c r="B272" s="607"/>
      <c r="C272" s="583"/>
      <c r="D272" s="583"/>
      <c r="E272" s="582"/>
      <c r="F272" s="583"/>
      <c r="G272" s="582"/>
      <c r="H272" s="582"/>
      <c r="I272" s="582"/>
      <c r="K272" s="581"/>
    </row>
    <row r="273" spans="1:11" x14ac:dyDescent="0.2">
      <c r="A273" s="583"/>
      <c r="B273" s="607"/>
      <c r="C273" s="583"/>
      <c r="D273" s="583"/>
      <c r="E273" s="582"/>
      <c r="F273" s="583"/>
      <c r="G273" s="582"/>
      <c r="H273" s="582"/>
      <c r="I273" s="582"/>
      <c r="K273" s="581"/>
    </row>
    <row r="274" spans="1:11" x14ac:dyDescent="0.2">
      <c r="A274" s="583"/>
      <c r="B274" s="607"/>
      <c r="C274" s="583"/>
      <c r="D274" s="583"/>
      <c r="E274" s="582"/>
      <c r="F274" s="583"/>
      <c r="G274" s="582"/>
      <c r="H274" s="582"/>
      <c r="I274" s="582"/>
      <c r="K274" s="581"/>
    </row>
    <row r="275" spans="1:11" x14ac:dyDescent="0.2">
      <c r="A275" s="583"/>
      <c r="B275" s="607"/>
      <c r="C275" s="583"/>
      <c r="D275" s="583"/>
      <c r="E275" s="582"/>
      <c r="F275" s="583"/>
      <c r="G275" s="582"/>
      <c r="H275" s="582"/>
      <c r="I275" s="582"/>
      <c r="K275" s="581"/>
    </row>
    <row r="276" spans="1:11" x14ac:dyDescent="0.2">
      <c r="A276" s="583"/>
      <c r="B276" s="607"/>
      <c r="C276" s="583"/>
      <c r="D276" s="583"/>
      <c r="E276" s="582"/>
      <c r="F276" s="583"/>
      <c r="G276" s="582"/>
      <c r="H276" s="582"/>
      <c r="I276" s="582"/>
      <c r="K276" s="581"/>
    </row>
    <row r="277" spans="1:11" x14ac:dyDescent="0.2">
      <c r="A277" s="583"/>
      <c r="B277" s="607"/>
      <c r="C277" s="583"/>
      <c r="D277" s="583"/>
      <c r="E277" s="582"/>
      <c r="F277" s="583"/>
      <c r="G277" s="582"/>
      <c r="H277" s="582"/>
      <c r="I277" s="582"/>
      <c r="K277" s="581"/>
    </row>
    <row r="278" spans="1:11" x14ac:dyDescent="0.2">
      <c r="A278" s="583"/>
      <c r="B278" s="607"/>
      <c r="C278" s="583"/>
      <c r="D278" s="583"/>
      <c r="E278" s="582"/>
      <c r="F278" s="583"/>
      <c r="G278" s="582"/>
      <c r="H278" s="582"/>
      <c r="I278" s="582"/>
      <c r="K278" s="581"/>
    </row>
    <row r="279" spans="1:11" x14ac:dyDescent="0.2">
      <c r="A279" s="583"/>
      <c r="B279" s="607"/>
      <c r="C279" s="583"/>
      <c r="D279" s="583"/>
      <c r="E279" s="582"/>
      <c r="F279" s="583"/>
      <c r="G279" s="582"/>
      <c r="H279" s="582"/>
      <c r="I279" s="582"/>
      <c r="K279" s="581"/>
    </row>
    <row r="280" spans="1:11" x14ac:dyDescent="0.2">
      <c r="A280" s="583"/>
      <c r="B280" s="607"/>
      <c r="C280" s="583"/>
      <c r="D280" s="583"/>
      <c r="E280" s="582"/>
      <c r="F280" s="583"/>
      <c r="G280" s="582"/>
      <c r="H280" s="582"/>
      <c r="I280" s="582"/>
      <c r="K280" s="581"/>
    </row>
    <row r="281" spans="1:11" x14ac:dyDescent="0.2">
      <c r="A281" s="583"/>
      <c r="B281" s="607"/>
      <c r="C281" s="583"/>
      <c r="D281" s="583"/>
      <c r="E281" s="582"/>
      <c r="F281" s="583"/>
      <c r="G281" s="582"/>
      <c r="H281" s="582"/>
      <c r="I281" s="582"/>
      <c r="K281" s="581"/>
    </row>
    <row r="282" spans="1:11" x14ac:dyDescent="0.2">
      <c r="A282" s="583"/>
      <c r="B282" s="607"/>
      <c r="C282" s="583"/>
      <c r="D282" s="583"/>
      <c r="E282" s="582"/>
      <c r="F282" s="583"/>
      <c r="G282" s="582"/>
      <c r="H282" s="582"/>
      <c r="I282" s="582"/>
      <c r="K282" s="581"/>
    </row>
    <row r="283" spans="1:11" x14ac:dyDescent="0.2">
      <c r="A283" s="583"/>
      <c r="B283" s="607"/>
      <c r="C283" s="583"/>
      <c r="D283" s="583"/>
      <c r="E283" s="582"/>
      <c r="F283" s="583"/>
      <c r="G283" s="582"/>
      <c r="H283" s="582"/>
      <c r="I283" s="582"/>
      <c r="K283" s="581"/>
    </row>
    <row r="284" spans="1:11" x14ac:dyDescent="0.2">
      <c r="A284" s="583"/>
      <c r="B284" s="607"/>
      <c r="C284" s="583"/>
      <c r="D284" s="583"/>
      <c r="E284" s="582"/>
      <c r="F284" s="583"/>
      <c r="G284" s="582"/>
      <c r="H284" s="582"/>
      <c r="I284" s="582"/>
      <c r="K284" s="581"/>
    </row>
    <row r="285" spans="1:11" x14ac:dyDescent="0.2">
      <c r="A285" s="583"/>
      <c r="B285" s="607"/>
      <c r="C285" s="583"/>
      <c r="D285" s="583"/>
      <c r="E285" s="582"/>
      <c r="F285" s="583"/>
      <c r="G285" s="582"/>
      <c r="H285" s="582"/>
      <c r="I285" s="582"/>
      <c r="K285" s="581"/>
    </row>
    <row r="286" spans="1:11" x14ac:dyDescent="0.2">
      <c r="A286" s="583"/>
      <c r="B286" s="607"/>
      <c r="C286" s="583"/>
      <c r="D286" s="583"/>
      <c r="E286" s="582"/>
      <c r="F286" s="583"/>
      <c r="G286" s="582"/>
      <c r="H286" s="582"/>
      <c r="I286" s="582"/>
      <c r="K286" s="581"/>
    </row>
    <row r="287" spans="1:11" x14ac:dyDescent="0.2">
      <c r="A287" s="583"/>
      <c r="B287" s="607"/>
      <c r="C287" s="583"/>
      <c r="D287" s="583"/>
      <c r="E287" s="582"/>
      <c r="F287" s="583"/>
      <c r="G287" s="582"/>
      <c r="H287" s="582"/>
      <c r="I287" s="582"/>
      <c r="K287" s="581"/>
    </row>
    <row r="288" spans="1:11" x14ac:dyDescent="0.2">
      <c r="A288" s="583"/>
      <c r="B288" s="607"/>
      <c r="C288" s="583"/>
      <c r="D288" s="583"/>
      <c r="E288" s="582"/>
      <c r="F288" s="583"/>
      <c r="G288" s="582"/>
      <c r="H288" s="582"/>
      <c r="I288" s="582"/>
      <c r="K288" s="581"/>
    </row>
    <row r="289" spans="1:11" x14ac:dyDescent="0.2">
      <c r="A289" s="583"/>
      <c r="B289" s="607"/>
      <c r="C289" s="583"/>
      <c r="D289" s="583"/>
      <c r="E289" s="582"/>
      <c r="F289" s="583"/>
      <c r="G289" s="582"/>
      <c r="H289" s="582"/>
      <c r="I289" s="582"/>
      <c r="K289" s="581"/>
    </row>
    <row r="290" spans="1:11" x14ac:dyDescent="0.2">
      <c r="A290" s="583"/>
      <c r="B290" s="607"/>
      <c r="C290" s="583"/>
      <c r="D290" s="583"/>
      <c r="E290" s="582"/>
      <c r="F290" s="583"/>
      <c r="G290" s="582"/>
      <c r="H290" s="582"/>
      <c r="I290" s="582"/>
      <c r="K290" s="581"/>
    </row>
    <row r="291" spans="1:11" x14ac:dyDescent="0.2">
      <c r="A291" s="583"/>
      <c r="B291" s="607"/>
      <c r="C291" s="583"/>
      <c r="D291" s="583"/>
      <c r="E291" s="582"/>
      <c r="F291" s="583"/>
      <c r="G291" s="582"/>
      <c r="H291" s="582"/>
      <c r="I291" s="582"/>
      <c r="K291" s="581"/>
    </row>
    <row r="292" spans="1:11" x14ac:dyDescent="0.2">
      <c r="A292" s="583"/>
      <c r="B292" s="607"/>
      <c r="C292" s="583"/>
      <c r="D292" s="583"/>
      <c r="E292" s="582"/>
      <c r="F292" s="583"/>
      <c r="G292" s="582"/>
      <c r="H292" s="582"/>
      <c r="I292" s="582"/>
      <c r="K292" s="581"/>
    </row>
    <row r="293" spans="1:11" x14ac:dyDescent="0.2">
      <c r="A293" s="583"/>
      <c r="B293" s="607"/>
      <c r="C293" s="583"/>
      <c r="D293" s="583"/>
      <c r="E293" s="582"/>
      <c r="F293" s="583"/>
      <c r="G293" s="582"/>
      <c r="H293" s="582"/>
      <c r="I293" s="582"/>
      <c r="K293" s="581"/>
    </row>
    <row r="294" spans="1:11" x14ac:dyDescent="0.2">
      <c r="A294" s="583"/>
      <c r="B294" s="607"/>
      <c r="C294" s="583"/>
      <c r="D294" s="583"/>
      <c r="E294" s="582"/>
      <c r="F294" s="583"/>
      <c r="G294" s="582"/>
      <c r="H294" s="582"/>
      <c r="I294" s="582"/>
      <c r="K294" s="581"/>
    </row>
    <row r="295" spans="1:11" x14ac:dyDescent="0.2">
      <c r="A295" s="583"/>
      <c r="B295" s="607"/>
      <c r="C295" s="583"/>
      <c r="D295" s="583"/>
      <c r="E295" s="582"/>
      <c r="F295" s="583"/>
      <c r="G295" s="582"/>
      <c r="H295" s="582"/>
      <c r="I295" s="582"/>
      <c r="K295" s="581"/>
    </row>
    <row r="296" spans="1:11" x14ac:dyDescent="0.2">
      <c r="A296" s="583"/>
      <c r="B296" s="607"/>
      <c r="C296" s="583"/>
      <c r="D296" s="583"/>
      <c r="E296" s="582"/>
      <c r="F296" s="583"/>
      <c r="G296" s="582"/>
      <c r="H296" s="582"/>
      <c r="I296" s="582"/>
      <c r="K296" s="581"/>
    </row>
    <row r="297" spans="1:11" x14ac:dyDescent="0.2">
      <c r="A297" s="583"/>
      <c r="B297" s="607"/>
      <c r="C297" s="583"/>
      <c r="D297" s="583"/>
      <c r="E297" s="582"/>
      <c r="F297" s="583"/>
      <c r="G297" s="582"/>
      <c r="H297" s="582"/>
      <c r="I297" s="582"/>
      <c r="K297" s="581"/>
    </row>
    <row r="298" spans="1:11" x14ac:dyDescent="0.2">
      <c r="A298" s="583"/>
      <c r="B298" s="607"/>
      <c r="C298" s="583"/>
      <c r="D298" s="583"/>
      <c r="E298" s="582"/>
      <c r="F298" s="583"/>
      <c r="G298" s="582"/>
      <c r="H298" s="582"/>
      <c r="I298" s="582"/>
      <c r="K298" s="581"/>
    </row>
    <row r="299" spans="1:11" x14ac:dyDescent="0.2">
      <c r="A299" s="583"/>
      <c r="B299" s="607"/>
      <c r="C299" s="583"/>
      <c r="D299" s="583"/>
      <c r="E299" s="582"/>
      <c r="F299" s="583"/>
      <c r="G299" s="582"/>
      <c r="H299" s="582"/>
      <c r="I299" s="582"/>
      <c r="K299" s="581"/>
    </row>
    <row r="300" spans="1:11" x14ac:dyDescent="0.2">
      <c r="A300" s="583"/>
      <c r="B300" s="607"/>
      <c r="C300" s="583"/>
      <c r="D300" s="583"/>
      <c r="E300" s="582"/>
      <c r="F300" s="583"/>
      <c r="G300" s="582"/>
      <c r="H300" s="582"/>
      <c r="I300" s="582"/>
      <c r="K300" s="581"/>
    </row>
    <row r="301" spans="1:11" x14ac:dyDescent="0.2">
      <c r="A301" s="583"/>
      <c r="B301" s="607"/>
      <c r="C301" s="583"/>
      <c r="D301" s="583"/>
      <c r="E301" s="582"/>
      <c r="F301" s="583"/>
      <c r="G301" s="582"/>
      <c r="H301" s="582"/>
      <c r="I301" s="582"/>
      <c r="K301" s="581"/>
    </row>
    <row r="302" spans="1:11" x14ac:dyDescent="0.2">
      <c r="A302" s="583"/>
      <c r="B302" s="607"/>
      <c r="C302" s="583"/>
      <c r="D302" s="583"/>
      <c r="E302" s="582"/>
      <c r="F302" s="583"/>
      <c r="G302" s="582"/>
      <c r="H302" s="582"/>
      <c r="I302" s="582"/>
      <c r="K302" s="581"/>
    </row>
    <row r="303" spans="1:11" x14ac:dyDescent="0.2">
      <c r="A303" s="583"/>
      <c r="B303" s="607"/>
      <c r="C303" s="583"/>
      <c r="D303" s="583"/>
      <c r="E303" s="582"/>
      <c r="F303" s="583"/>
      <c r="G303" s="582"/>
      <c r="H303" s="582"/>
      <c r="I303" s="582"/>
      <c r="K303" s="581"/>
    </row>
    <row r="304" spans="1:11" x14ac:dyDescent="0.2">
      <c r="A304" s="583"/>
      <c r="B304" s="607"/>
      <c r="C304" s="583"/>
      <c r="D304" s="583"/>
      <c r="E304" s="582"/>
      <c r="F304" s="583"/>
      <c r="G304" s="582"/>
      <c r="H304" s="582"/>
      <c r="I304" s="582"/>
      <c r="K304" s="581"/>
    </row>
    <row r="305" spans="1:11" x14ac:dyDescent="0.2">
      <c r="A305" s="583"/>
      <c r="B305" s="607"/>
      <c r="C305" s="583"/>
      <c r="D305" s="583"/>
      <c r="E305" s="582"/>
      <c r="F305" s="583"/>
      <c r="G305" s="582"/>
      <c r="H305" s="582"/>
      <c r="I305" s="582"/>
      <c r="K305" s="581"/>
    </row>
    <row r="306" spans="1:11" x14ac:dyDescent="0.2">
      <c r="A306" s="583"/>
      <c r="B306" s="607"/>
      <c r="C306" s="583"/>
      <c r="D306" s="583"/>
      <c r="E306" s="582"/>
      <c r="F306" s="583"/>
      <c r="G306" s="582"/>
      <c r="H306" s="582"/>
      <c r="I306" s="582"/>
      <c r="K306" s="581"/>
    </row>
    <row r="307" spans="1:11" x14ac:dyDescent="0.2">
      <c r="A307" s="583"/>
      <c r="B307" s="607"/>
      <c r="C307" s="583"/>
      <c r="D307" s="583"/>
      <c r="E307" s="582"/>
      <c r="F307" s="583"/>
      <c r="G307" s="582"/>
      <c r="H307" s="582"/>
      <c r="I307" s="582"/>
      <c r="K307" s="581"/>
    </row>
    <row r="308" spans="1:11" x14ac:dyDescent="0.2">
      <c r="A308" s="583"/>
      <c r="B308" s="607"/>
      <c r="C308" s="583"/>
      <c r="D308" s="583"/>
      <c r="E308" s="582"/>
      <c r="F308" s="583"/>
      <c r="G308" s="582"/>
      <c r="H308" s="582"/>
      <c r="I308" s="582"/>
      <c r="K308" s="581"/>
    </row>
    <row r="309" spans="1:11" x14ac:dyDescent="0.2">
      <c r="A309" s="583"/>
      <c r="B309" s="607"/>
      <c r="C309" s="583"/>
      <c r="D309" s="583"/>
      <c r="E309" s="582"/>
      <c r="F309" s="583"/>
      <c r="G309" s="582"/>
      <c r="H309" s="582"/>
      <c r="I309" s="582"/>
      <c r="K309" s="581"/>
    </row>
    <row r="310" spans="1:11" x14ac:dyDescent="0.2">
      <c r="A310" s="583"/>
      <c r="B310" s="607"/>
      <c r="C310" s="583"/>
      <c r="D310" s="583"/>
      <c r="E310" s="582"/>
      <c r="F310" s="583"/>
      <c r="G310" s="582"/>
      <c r="H310" s="582"/>
      <c r="I310" s="582"/>
      <c r="K310" s="581"/>
    </row>
    <row r="311" spans="1:11" x14ac:dyDescent="0.2">
      <c r="A311" s="583"/>
      <c r="B311" s="607"/>
      <c r="C311" s="583"/>
      <c r="D311" s="583"/>
      <c r="E311" s="582"/>
      <c r="F311" s="583"/>
      <c r="G311" s="582"/>
      <c r="H311" s="582"/>
      <c r="I311" s="582"/>
      <c r="K311" s="581"/>
    </row>
    <row r="312" spans="1:11" x14ac:dyDescent="0.2">
      <c r="A312" s="583"/>
      <c r="B312" s="607"/>
      <c r="C312" s="583"/>
      <c r="D312" s="583"/>
      <c r="E312" s="582"/>
      <c r="F312" s="583"/>
      <c r="G312" s="582"/>
      <c r="H312" s="582"/>
      <c r="I312" s="582"/>
      <c r="K312" s="581"/>
    </row>
    <row r="313" spans="1:11" x14ac:dyDescent="0.2">
      <c r="A313" s="583"/>
      <c r="B313" s="607"/>
      <c r="C313" s="583"/>
      <c r="D313" s="583"/>
      <c r="E313" s="582"/>
      <c r="F313" s="583"/>
      <c r="G313" s="582"/>
      <c r="H313" s="582"/>
      <c r="I313" s="582"/>
      <c r="K313" s="581"/>
    </row>
    <row r="314" spans="1:11" x14ac:dyDescent="0.2">
      <c r="A314" s="583"/>
      <c r="B314" s="607"/>
      <c r="C314" s="583"/>
      <c r="D314" s="583"/>
      <c r="E314" s="582"/>
      <c r="F314" s="583"/>
      <c r="G314" s="582"/>
      <c r="H314" s="582"/>
      <c r="I314" s="582"/>
      <c r="K314" s="581"/>
    </row>
    <row r="315" spans="1:11" x14ac:dyDescent="0.2">
      <c r="A315" s="583"/>
      <c r="B315" s="607"/>
      <c r="C315" s="583"/>
      <c r="D315" s="583"/>
      <c r="E315" s="582"/>
      <c r="F315" s="583"/>
      <c r="G315" s="582"/>
      <c r="H315" s="582"/>
      <c r="I315" s="582"/>
      <c r="K315" s="581"/>
    </row>
    <row r="316" spans="1:11" x14ac:dyDescent="0.2">
      <c r="A316" s="583"/>
      <c r="B316" s="607"/>
      <c r="C316" s="583"/>
      <c r="D316" s="583"/>
      <c r="E316" s="582"/>
      <c r="F316" s="583"/>
      <c r="G316" s="582"/>
      <c r="H316" s="582"/>
      <c r="I316" s="582"/>
      <c r="K316" s="581"/>
    </row>
    <row r="317" spans="1:11" x14ac:dyDescent="0.2">
      <c r="A317" s="583"/>
      <c r="B317" s="607"/>
      <c r="C317" s="583"/>
      <c r="D317" s="583"/>
      <c r="E317" s="582"/>
      <c r="F317" s="583"/>
      <c r="G317" s="582"/>
      <c r="H317" s="582"/>
      <c r="I317" s="582"/>
      <c r="K317" s="581"/>
    </row>
    <row r="318" spans="1:11" x14ac:dyDescent="0.2">
      <c r="A318" s="583"/>
      <c r="B318" s="607"/>
      <c r="C318" s="583"/>
      <c r="D318" s="583"/>
      <c r="E318" s="582"/>
      <c r="F318" s="583"/>
      <c r="G318" s="582"/>
      <c r="H318" s="582"/>
      <c r="I318" s="582"/>
      <c r="K318" s="581"/>
    </row>
    <row r="319" spans="1:11" x14ac:dyDescent="0.2">
      <c r="A319" s="583"/>
      <c r="B319" s="607"/>
      <c r="C319" s="583"/>
      <c r="D319" s="583"/>
      <c r="E319" s="582"/>
      <c r="F319" s="583"/>
      <c r="G319" s="582"/>
      <c r="H319" s="582"/>
      <c r="I319" s="582"/>
      <c r="K319" s="581"/>
    </row>
    <row r="320" spans="1:11" x14ac:dyDescent="0.2">
      <c r="A320" s="583"/>
      <c r="B320" s="607"/>
      <c r="C320" s="583"/>
      <c r="D320" s="583"/>
      <c r="E320" s="582"/>
      <c r="F320" s="583"/>
      <c r="G320" s="582"/>
      <c r="H320" s="582"/>
      <c r="I320" s="582"/>
      <c r="K320" s="581"/>
    </row>
    <row r="321" spans="1:11" x14ac:dyDescent="0.2">
      <c r="A321" s="583"/>
      <c r="B321" s="607"/>
      <c r="C321" s="583"/>
      <c r="D321" s="583"/>
      <c r="E321" s="582"/>
      <c r="F321" s="583"/>
      <c r="G321" s="582"/>
      <c r="H321" s="582"/>
      <c r="I321" s="582"/>
      <c r="K321" s="581"/>
    </row>
    <row r="322" spans="1:11" x14ac:dyDescent="0.2">
      <c r="A322" s="583"/>
      <c r="B322" s="607"/>
      <c r="C322" s="583"/>
      <c r="D322" s="583"/>
      <c r="E322" s="582"/>
      <c r="F322" s="583"/>
      <c r="G322" s="582"/>
      <c r="H322" s="582"/>
      <c r="I322" s="582"/>
      <c r="K322" s="581"/>
    </row>
    <row r="323" spans="1:11" x14ac:dyDescent="0.2">
      <c r="A323" s="583"/>
      <c r="B323" s="607"/>
      <c r="C323" s="583"/>
      <c r="D323" s="583"/>
      <c r="E323" s="582"/>
      <c r="F323" s="583"/>
      <c r="G323" s="582"/>
      <c r="H323" s="582"/>
      <c r="I323" s="582"/>
      <c r="K323" s="581"/>
    </row>
    <row r="324" spans="1:11" x14ac:dyDescent="0.2">
      <c r="A324" s="583"/>
      <c r="B324" s="607"/>
      <c r="C324" s="583"/>
      <c r="D324" s="583"/>
      <c r="E324" s="582"/>
      <c r="F324" s="583"/>
      <c r="G324" s="582"/>
      <c r="H324" s="582"/>
      <c r="I324" s="582"/>
      <c r="K324" s="581"/>
    </row>
    <row r="325" spans="1:11" x14ac:dyDescent="0.2">
      <c r="A325" s="583"/>
      <c r="B325" s="607"/>
      <c r="C325" s="583"/>
      <c r="D325" s="583"/>
      <c r="E325" s="582"/>
      <c r="F325" s="583"/>
      <c r="G325" s="582"/>
      <c r="H325" s="582"/>
      <c r="I325" s="582"/>
      <c r="K325" s="581"/>
    </row>
    <row r="326" spans="1:11" x14ac:dyDescent="0.2">
      <c r="A326" s="583"/>
      <c r="B326" s="607"/>
      <c r="C326" s="583"/>
      <c r="D326" s="583"/>
      <c r="E326" s="582"/>
      <c r="F326" s="583"/>
      <c r="G326" s="582"/>
      <c r="H326" s="582"/>
      <c r="I326" s="582"/>
      <c r="K326" s="581"/>
    </row>
    <row r="327" spans="1:11" x14ac:dyDescent="0.2">
      <c r="A327" s="583"/>
      <c r="B327" s="607"/>
      <c r="C327" s="583"/>
      <c r="D327" s="583"/>
      <c r="E327" s="582"/>
      <c r="F327" s="583"/>
      <c r="G327" s="582"/>
      <c r="H327" s="582"/>
      <c r="I327" s="582"/>
      <c r="K327" s="581"/>
    </row>
    <row r="328" spans="1:11" x14ac:dyDescent="0.2">
      <c r="A328" s="583"/>
      <c r="B328" s="607"/>
      <c r="C328" s="583"/>
      <c r="D328" s="583"/>
      <c r="E328" s="582"/>
      <c r="F328" s="583"/>
      <c r="G328" s="582"/>
      <c r="H328" s="582"/>
      <c r="I328" s="582"/>
      <c r="K328" s="581"/>
    </row>
    <row r="329" spans="1:11" x14ac:dyDescent="0.2">
      <c r="A329" s="583"/>
      <c r="B329" s="607"/>
      <c r="C329" s="583"/>
      <c r="D329" s="583"/>
      <c r="E329" s="582"/>
      <c r="F329" s="583"/>
      <c r="G329" s="582"/>
      <c r="H329" s="582"/>
      <c r="I329" s="582"/>
      <c r="K329" s="581"/>
    </row>
    <row r="330" spans="1:11" x14ac:dyDescent="0.2">
      <c r="A330" s="583"/>
      <c r="B330" s="607"/>
      <c r="C330" s="583"/>
      <c r="D330" s="583"/>
      <c r="E330" s="582"/>
      <c r="F330" s="583"/>
      <c r="G330" s="582"/>
      <c r="H330" s="582"/>
      <c r="I330" s="582"/>
      <c r="K330" s="581"/>
    </row>
    <row r="331" spans="1:11" x14ac:dyDescent="0.2">
      <c r="A331" s="583"/>
      <c r="B331" s="607"/>
      <c r="C331" s="583"/>
      <c r="D331" s="583"/>
      <c r="E331" s="582"/>
      <c r="F331" s="583"/>
      <c r="G331" s="582"/>
      <c r="H331" s="582"/>
      <c r="I331" s="582"/>
      <c r="K331" s="581"/>
    </row>
    <row r="332" spans="1:11" x14ac:dyDescent="0.2">
      <c r="A332" s="583"/>
      <c r="B332" s="607"/>
      <c r="C332" s="583"/>
      <c r="D332" s="583"/>
      <c r="E332" s="582"/>
      <c r="F332" s="583"/>
      <c r="G332" s="582"/>
      <c r="H332" s="582"/>
      <c r="I332" s="582"/>
      <c r="K332" s="581"/>
    </row>
    <row r="333" spans="1:11" x14ac:dyDescent="0.2">
      <c r="A333" s="583"/>
      <c r="B333" s="607"/>
      <c r="C333" s="583"/>
      <c r="D333" s="583"/>
      <c r="E333" s="582"/>
      <c r="F333" s="583"/>
      <c r="G333" s="582"/>
      <c r="H333" s="582"/>
      <c r="I333" s="582"/>
      <c r="K333" s="581"/>
    </row>
    <row r="334" spans="1:11" x14ac:dyDescent="0.2">
      <c r="A334" s="583"/>
      <c r="B334" s="607"/>
      <c r="C334" s="583"/>
      <c r="D334" s="583"/>
      <c r="E334" s="582"/>
      <c r="F334" s="583"/>
      <c r="G334" s="582"/>
      <c r="H334" s="582"/>
      <c r="I334" s="582"/>
      <c r="K334" s="581"/>
    </row>
    <row r="335" spans="1:11" x14ac:dyDescent="0.2">
      <c r="A335" s="583"/>
      <c r="B335" s="607"/>
      <c r="C335" s="583"/>
      <c r="D335" s="583"/>
      <c r="E335" s="582"/>
      <c r="F335" s="583"/>
      <c r="G335" s="582"/>
      <c r="H335" s="582"/>
      <c r="I335" s="582"/>
      <c r="K335" s="581"/>
    </row>
    <row r="336" spans="1:11" x14ac:dyDescent="0.2">
      <c r="A336" s="583"/>
      <c r="B336" s="607"/>
      <c r="C336" s="583"/>
      <c r="D336" s="583"/>
      <c r="E336" s="582"/>
      <c r="F336" s="583"/>
      <c r="G336" s="582"/>
      <c r="H336" s="582"/>
      <c r="I336" s="582"/>
      <c r="K336" s="581"/>
    </row>
    <row r="337" spans="1:11" x14ac:dyDescent="0.2">
      <c r="A337" s="583"/>
      <c r="B337" s="607"/>
      <c r="C337" s="583"/>
      <c r="D337" s="583"/>
      <c r="E337" s="582"/>
      <c r="F337" s="583"/>
      <c r="G337" s="582"/>
      <c r="H337" s="582"/>
      <c r="I337" s="582"/>
      <c r="K337" s="581"/>
    </row>
    <row r="338" spans="1:11" x14ac:dyDescent="0.2">
      <c r="A338" s="583"/>
      <c r="B338" s="607"/>
      <c r="C338" s="583"/>
      <c r="D338" s="583"/>
      <c r="E338" s="582"/>
      <c r="F338" s="583"/>
      <c r="G338" s="582"/>
      <c r="H338" s="582"/>
      <c r="I338" s="582"/>
      <c r="K338" s="581"/>
    </row>
    <row r="339" spans="1:11" x14ac:dyDescent="0.2">
      <c r="A339" s="583"/>
      <c r="B339" s="607"/>
      <c r="C339" s="583"/>
      <c r="D339" s="583"/>
      <c r="E339" s="582"/>
      <c r="F339" s="583"/>
      <c r="G339" s="582"/>
      <c r="H339" s="582"/>
      <c r="I339" s="582"/>
      <c r="K339" s="581"/>
    </row>
    <row r="340" spans="1:11" x14ac:dyDescent="0.2">
      <c r="A340" s="583"/>
      <c r="B340" s="607"/>
      <c r="C340" s="583"/>
      <c r="D340" s="583"/>
      <c r="E340" s="582"/>
      <c r="F340" s="583"/>
      <c r="G340" s="582"/>
      <c r="H340" s="582"/>
      <c r="I340" s="582"/>
      <c r="K340" s="581"/>
    </row>
    <row r="341" spans="1:11" x14ac:dyDescent="0.2">
      <c r="A341" s="583"/>
      <c r="B341" s="607"/>
      <c r="C341" s="583"/>
      <c r="D341" s="583"/>
      <c r="E341" s="582"/>
      <c r="F341" s="583"/>
      <c r="G341" s="582"/>
      <c r="H341" s="582"/>
      <c r="I341" s="582"/>
      <c r="K341" s="581"/>
    </row>
    <row r="342" spans="1:11" x14ac:dyDescent="0.2">
      <c r="A342" s="583"/>
      <c r="B342" s="607"/>
      <c r="C342" s="583"/>
      <c r="D342" s="583"/>
      <c r="E342" s="582"/>
      <c r="F342" s="583"/>
      <c r="G342" s="582"/>
      <c r="H342" s="582"/>
      <c r="I342" s="582"/>
      <c r="K342" s="581"/>
    </row>
    <row r="343" spans="1:11" x14ac:dyDescent="0.2">
      <c r="A343" s="583"/>
      <c r="B343" s="607"/>
      <c r="C343" s="583"/>
      <c r="D343" s="583"/>
      <c r="E343" s="582"/>
      <c r="F343" s="583"/>
      <c r="G343" s="582"/>
      <c r="H343" s="582"/>
      <c r="I343" s="582"/>
      <c r="K343" s="581"/>
    </row>
    <row r="344" spans="1:11" x14ac:dyDescent="0.2">
      <c r="A344" s="583"/>
      <c r="B344" s="607"/>
      <c r="C344" s="583"/>
      <c r="D344" s="583"/>
      <c r="E344" s="582"/>
      <c r="F344" s="583"/>
      <c r="G344" s="582"/>
      <c r="H344" s="582"/>
      <c r="I344" s="582"/>
      <c r="K344" s="581"/>
    </row>
    <row r="345" spans="1:11" x14ac:dyDescent="0.2">
      <c r="A345" s="583"/>
      <c r="B345" s="607"/>
      <c r="C345" s="583"/>
      <c r="D345" s="583"/>
      <c r="E345" s="582"/>
      <c r="F345" s="583"/>
      <c r="G345" s="582"/>
      <c r="H345" s="582"/>
      <c r="I345" s="582"/>
      <c r="K345" s="581"/>
    </row>
    <row r="346" spans="1:11" x14ac:dyDescent="0.2">
      <c r="A346" s="583"/>
      <c r="B346" s="607"/>
      <c r="C346" s="583"/>
      <c r="D346" s="583"/>
      <c r="E346" s="582"/>
      <c r="F346" s="583"/>
      <c r="G346" s="582"/>
      <c r="H346" s="582"/>
      <c r="I346" s="582"/>
      <c r="K346" s="581"/>
    </row>
    <row r="347" spans="1:11" x14ac:dyDescent="0.2">
      <c r="A347" s="583"/>
      <c r="B347" s="607"/>
      <c r="C347" s="583"/>
      <c r="D347" s="583"/>
      <c r="E347" s="582"/>
      <c r="F347" s="583"/>
      <c r="G347" s="582"/>
      <c r="H347" s="582"/>
      <c r="I347" s="582"/>
      <c r="K347" s="581"/>
    </row>
    <row r="348" spans="1:11" x14ac:dyDescent="0.2">
      <c r="A348" s="583"/>
      <c r="B348" s="607"/>
      <c r="C348" s="583"/>
      <c r="D348" s="583"/>
      <c r="E348" s="582"/>
      <c r="F348" s="583"/>
      <c r="G348" s="582"/>
      <c r="H348" s="582"/>
      <c r="I348" s="582"/>
      <c r="K348" s="581"/>
    </row>
    <row r="349" spans="1:11" x14ac:dyDescent="0.2">
      <c r="A349" s="583"/>
      <c r="B349" s="607"/>
      <c r="C349" s="583"/>
      <c r="D349" s="583"/>
      <c r="E349" s="582"/>
      <c r="F349" s="583"/>
      <c r="G349" s="582"/>
      <c r="H349" s="582"/>
      <c r="I349" s="582"/>
      <c r="K349" s="581"/>
    </row>
    <row r="350" spans="1:11" x14ac:dyDescent="0.2">
      <c r="A350" s="583"/>
      <c r="B350" s="607"/>
      <c r="C350" s="583"/>
      <c r="D350" s="583"/>
      <c r="E350" s="582"/>
      <c r="F350" s="583"/>
      <c r="G350" s="582"/>
      <c r="H350" s="582"/>
      <c r="I350" s="582"/>
      <c r="K350" s="581"/>
    </row>
    <row r="351" spans="1:11" x14ac:dyDescent="0.2">
      <c r="A351" s="583"/>
      <c r="B351" s="607"/>
      <c r="C351" s="583"/>
      <c r="D351" s="583"/>
      <c r="E351" s="582"/>
      <c r="F351" s="583"/>
      <c r="G351" s="582"/>
      <c r="H351" s="582"/>
      <c r="I351" s="582"/>
      <c r="K351" s="581"/>
    </row>
    <row r="352" spans="1:11" x14ac:dyDescent="0.2">
      <c r="A352" s="583"/>
      <c r="B352" s="607"/>
      <c r="C352" s="583"/>
      <c r="D352" s="583"/>
      <c r="E352" s="582"/>
      <c r="F352" s="583"/>
      <c r="G352" s="582"/>
      <c r="H352" s="582"/>
      <c r="I352" s="582"/>
      <c r="K352" s="581"/>
    </row>
    <row r="353" spans="1:11" x14ac:dyDescent="0.2">
      <c r="A353" s="583"/>
      <c r="B353" s="607"/>
      <c r="C353" s="583"/>
      <c r="D353" s="583"/>
      <c r="E353" s="582"/>
      <c r="F353" s="583"/>
      <c r="G353" s="582"/>
      <c r="H353" s="582"/>
      <c r="I353" s="582"/>
      <c r="K353" s="581"/>
    </row>
    <row r="354" spans="1:11" x14ac:dyDescent="0.2">
      <c r="A354" s="583"/>
      <c r="B354" s="607"/>
      <c r="C354" s="583"/>
      <c r="D354" s="583"/>
      <c r="E354" s="582"/>
      <c r="F354" s="583"/>
      <c r="G354" s="582"/>
      <c r="H354" s="582"/>
      <c r="I354" s="582"/>
      <c r="K354" s="581"/>
    </row>
    <row r="355" spans="1:11" x14ac:dyDescent="0.2">
      <c r="A355" s="583"/>
      <c r="B355" s="607"/>
      <c r="C355" s="583"/>
      <c r="D355" s="583"/>
      <c r="E355" s="582"/>
      <c r="F355" s="583"/>
      <c r="G355" s="582"/>
      <c r="H355" s="582"/>
      <c r="I355" s="582"/>
      <c r="K355" s="581"/>
    </row>
    <row r="356" spans="1:11" x14ac:dyDescent="0.2">
      <c r="A356" s="583"/>
      <c r="B356" s="607"/>
      <c r="C356" s="583"/>
      <c r="D356" s="583"/>
      <c r="E356" s="582"/>
      <c r="F356" s="583"/>
      <c r="G356" s="582"/>
      <c r="H356" s="582"/>
      <c r="I356" s="582"/>
      <c r="K356" s="581"/>
    </row>
    <row r="357" spans="1:11" x14ac:dyDescent="0.2">
      <c r="A357" s="583"/>
      <c r="B357" s="607"/>
      <c r="C357" s="583"/>
      <c r="D357" s="583"/>
      <c r="E357" s="582"/>
      <c r="F357" s="583"/>
      <c r="G357" s="582"/>
      <c r="H357" s="582"/>
      <c r="I357" s="582"/>
      <c r="K357" s="581"/>
    </row>
    <row r="358" spans="1:11" x14ac:dyDescent="0.2">
      <c r="A358" s="583"/>
      <c r="B358" s="607"/>
      <c r="C358" s="583"/>
      <c r="D358" s="583"/>
      <c r="E358" s="582"/>
      <c r="F358" s="583"/>
      <c r="G358" s="582"/>
      <c r="H358" s="582"/>
      <c r="I358" s="582"/>
      <c r="K358" s="581"/>
    </row>
    <row r="359" spans="1:11" x14ac:dyDescent="0.2">
      <c r="A359" s="583"/>
      <c r="B359" s="607"/>
      <c r="C359" s="583"/>
      <c r="D359" s="583"/>
      <c r="E359" s="582"/>
      <c r="F359" s="583"/>
      <c r="G359" s="582"/>
      <c r="H359" s="582"/>
      <c r="I359" s="582"/>
      <c r="K359" s="581"/>
    </row>
    <row r="360" spans="1:11" x14ac:dyDescent="0.2">
      <c r="A360" s="583"/>
      <c r="B360" s="607"/>
      <c r="C360" s="583"/>
      <c r="D360" s="583"/>
      <c r="E360" s="582"/>
      <c r="F360" s="583"/>
      <c r="G360" s="582"/>
      <c r="H360" s="582"/>
      <c r="I360" s="582"/>
      <c r="K360" s="581"/>
    </row>
    <row r="361" spans="1:11" x14ac:dyDescent="0.2">
      <c r="A361" s="583"/>
      <c r="B361" s="607"/>
      <c r="C361" s="583"/>
      <c r="D361" s="583"/>
      <c r="E361" s="582"/>
      <c r="F361" s="583"/>
      <c r="G361" s="582"/>
      <c r="H361" s="582"/>
      <c r="I361" s="582"/>
      <c r="K361" s="581"/>
    </row>
    <row r="362" spans="1:11" x14ac:dyDescent="0.2">
      <c r="A362" s="583"/>
      <c r="B362" s="607"/>
      <c r="C362" s="583"/>
      <c r="D362" s="583"/>
      <c r="E362" s="582"/>
      <c r="F362" s="583"/>
      <c r="G362" s="582"/>
      <c r="H362" s="582"/>
      <c r="I362" s="582"/>
      <c r="K362" s="581"/>
    </row>
    <row r="363" spans="1:11" x14ac:dyDescent="0.2">
      <c r="A363" s="583"/>
      <c r="B363" s="607"/>
      <c r="C363" s="583"/>
      <c r="D363" s="583"/>
      <c r="E363" s="582"/>
      <c r="F363" s="583"/>
      <c r="G363" s="582"/>
      <c r="H363" s="582"/>
      <c r="I363" s="582"/>
      <c r="K363" s="581"/>
    </row>
    <row r="364" spans="1:11" x14ac:dyDescent="0.2">
      <c r="A364" s="583"/>
      <c r="B364" s="607"/>
      <c r="C364" s="583"/>
      <c r="D364" s="583"/>
      <c r="E364" s="582"/>
      <c r="F364" s="583"/>
      <c r="G364" s="582"/>
      <c r="H364" s="582"/>
      <c r="I364" s="582"/>
      <c r="K364" s="581"/>
    </row>
    <row r="365" spans="1:11" x14ac:dyDescent="0.2">
      <c r="A365" s="583"/>
      <c r="B365" s="607"/>
      <c r="C365" s="583"/>
      <c r="D365" s="583"/>
      <c r="E365" s="582"/>
      <c r="F365" s="583"/>
      <c r="G365" s="582"/>
      <c r="H365" s="582"/>
      <c r="I365" s="582"/>
      <c r="K365" s="581"/>
    </row>
    <row r="366" spans="1:11" x14ac:dyDescent="0.2">
      <c r="A366" s="583"/>
      <c r="B366" s="607"/>
      <c r="C366" s="583"/>
      <c r="D366" s="583"/>
      <c r="E366" s="582"/>
      <c r="F366" s="583"/>
      <c r="G366" s="582"/>
      <c r="H366" s="582"/>
      <c r="I366" s="582"/>
      <c r="K366" s="581"/>
    </row>
    <row r="367" spans="1:11" x14ac:dyDescent="0.2">
      <c r="A367" s="583"/>
      <c r="B367" s="607"/>
      <c r="C367" s="583"/>
      <c r="D367" s="583"/>
      <c r="E367" s="582"/>
      <c r="F367" s="583"/>
      <c r="G367" s="582"/>
      <c r="H367" s="582"/>
      <c r="I367" s="582"/>
      <c r="K367" s="581"/>
    </row>
    <row r="368" spans="1:11" x14ac:dyDescent="0.2">
      <c r="A368" s="583"/>
      <c r="B368" s="607"/>
      <c r="C368" s="583"/>
      <c r="D368" s="583"/>
      <c r="E368" s="582"/>
      <c r="F368" s="583"/>
      <c r="G368" s="582"/>
      <c r="H368" s="582"/>
      <c r="I368" s="582"/>
      <c r="K368" s="581"/>
    </row>
    <row r="369" spans="1:11" x14ac:dyDescent="0.2">
      <c r="A369" s="583"/>
      <c r="B369" s="607"/>
      <c r="C369" s="583"/>
      <c r="D369" s="583"/>
      <c r="E369" s="582"/>
      <c r="F369" s="583"/>
      <c r="G369" s="582"/>
      <c r="H369" s="582"/>
      <c r="I369" s="582"/>
      <c r="K369" s="581"/>
    </row>
    <row r="370" spans="1:11" x14ac:dyDescent="0.2">
      <c r="A370" s="583"/>
      <c r="B370" s="607"/>
      <c r="C370" s="583"/>
      <c r="D370" s="583"/>
      <c r="E370" s="582"/>
      <c r="F370" s="583"/>
      <c r="G370" s="582"/>
      <c r="H370" s="582"/>
      <c r="I370" s="582"/>
      <c r="K370" s="581"/>
    </row>
    <row r="371" spans="1:11" x14ac:dyDescent="0.2">
      <c r="A371" s="583"/>
      <c r="B371" s="607"/>
      <c r="C371" s="583"/>
      <c r="D371" s="583"/>
      <c r="E371" s="582"/>
      <c r="F371" s="583"/>
      <c r="G371" s="582"/>
      <c r="H371" s="582"/>
      <c r="I371" s="582"/>
      <c r="K371" s="581"/>
    </row>
    <row r="372" spans="1:11" x14ac:dyDescent="0.2">
      <c r="A372" s="583"/>
      <c r="B372" s="607"/>
      <c r="C372" s="583"/>
      <c r="D372" s="583"/>
      <c r="E372" s="582"/>
      <c r="F372" s="583"/>
      <c r="G372" s="582"/>
      <c r="H372" s="582"/>
      <c r="I372" s="582"/>
      <c r="K372" s="581"/>
    </row>
    <row r="373" spans="1:11" x14ac:dyDescent="0.2">
      <c r="A373" s="583"/>
      <c r="B373" s="607"/>
      <c r="C373" s="583"/>
      <c r="D373" s="583"/>
      <c r="E373" s="582"/>
      <c r="F373" s="583"/>
      <c r="G373" s="582"/>
      <c r="H373" s="582"/>
      <c r="I373" s="582"/>
      <c r="K373" s="581"/>
    </row>
    <row r="374" spans="1:11" x14ac:dyDescent="0.2">
      <c r="A374" s="583"/>
      <c r="B374" s="607"/>
      <c r="C374" s="583"/>
      <c r="D374" s="583"/>
      <c r="E374" s="582"/>
      <c r="F374" s="583"/>
      <c r="G374" s="582"/>
      <c r="H374" s="582"/>
      <c r="I374" s="582"/>
      <c r="K374" s="581"/>
    </row>
    <row r="375" spans="1:11" x14ac:dyDescent="0.2">
      <c r="A375" s="583"/>
      <c r="B375" s="607"/>
      <c r="C375" s="583"/>
      <c r="D375" s="583"/>
      <c r="E375" s="582"/>
      <c r="F375" s="583"/>
      <c r="G375" s="582"/>
      <c r="H375" s="582"/>
      <c r="I375" s="582"/>
      <c r="K375" s="581"/>
    </row>
    <row r="376" spans="1:11" x14ac:dyDescent="0.2">
      <c r="A376" s="583"/>
      <c r="B376" s="607"/>
      <c r="C376" s="583"/>
      <c r="D376" s="583"/>
      <c r="E376" s="582"/>
      <c r="F376" s="583"/>
      <c r="G376" s="582"/>
      <c r="H376" s="582"/>
      <c r="I376" s="582"/>
      <c r="K376" s="581"/>
    </row>
    <row r="377" spans="1:11" x14ac:dyDescent="0.2">
      <c r="A377" s="583"/>
      <c r="B377" s="607"/>
      <c r="C377" s="583"/>
      <c r="D377" s="583"/>
      <c r="E377" s="582"/>
      <c r="F377" s="583"/>
      <c r="G377" s="582"/>
      <c r="H377" s="582"/>
      <c r="I377" s="582"/>
      <c r="K377" s="581"/>
    </row>
    <row r="378" spans="1:11" x14ac:dyDescent="0.2">
      <c r="A378" s="583"/>
      <c r="B378" s="607"/>
      <c r="C378" s="583"/>
      <c r="D378" s="583"/>
      <c r="E378" s="582"/>
      <c r="F378" s="583"/>
      <c r="G378" s="582"/>
      <c r="H378" s="582"/>
      <c r="I378" s="582"/>
      <c r="K378" s="581"/>
    </row>
    <row r="379" spans="1:11" x14ac:dyDescent="0.2">
      <c r="A379" s="583"/>
      <c r="B379" s="607"/>
      <c r="C379" s="583"/>
      <c r="D379" s="583"/>
      <c r="E379" s="582"/>
      <c r="F379" s="583"/>
      <c r="G379" s="582"/>
      <c r="H379" s="582"/>
      <c r="I379" s="582"/>
      <c r="K379" s="581"/>
    </row>
    <row r="380" spans="1:11" x14ac:dyDescent="0.2">
      <c r="A380" s="583"/>
      <c r="B380" s="607"/>
      <c r="C380" s="583"/>
      <c r="D380" s="583"/>
      <c r="E380" s="582"/>
      <c r="F380" s="583"/>
      <c r="G380" s="582"/>
      <c r="H380" s="582"/>
      <c r="I380" s="582"/>
      <c r="K380" s="581"/>
    </row>
    <row r="381" spans="1:11" x14ac:dyDescent="0.2">
      <c r="A381" s="583"/>
      <c r="B381" s="607"/>
      <c r="C381" s="583"/>
      <c r="D381" s="583"/>
      <c r="E381" s="582"/>
      <c r="F381" s="583"/>
      <c r="G381" s="582"/>
      <c r="H381" s="582"/>
      <c r="I381" s="582"/>
      <c r="K381" s="581"/>
    </row>
    <row r="382" spans="1:11" x14ac:dyDescent="0.2">
      <c r="A382" s="583"/>
      <c r="B382" s="607"/>
      <c r="C382" s="583"/>
      <c r="D382" s="583"/>
      <c r="E382" s="582"/>
      <c r="F382" s="583"/>
      <c r="G382" s="582"/>
      <c r="H382" s="582"/>
      <c r="I382" s="582"/>
      <c r="K382" s="581"/>
    </row>
    <row r="383" spans="1:11" x14ac:dyDescent="0.2">
      <c r="A383" s="583"/>
      <c r="B383" s="607"/>
      <c r="C383" s="583"/>
      <c r="D383" s="583"/>
      <c r="E383" s="582"/>
      <c r="F383" s="583"/>
      <c r="G383" s="582"/>
      <c r="H383" s="582"/>
      <c r="I383" s="582"/>
      <c r="K383" s="581"/>
    </row>
    <row r="384" spans="1:11" x14ac:dyDescent="0.2">
      <c r="A384" s="583"/>
      <c r="B384" s="607"/>
      <c r="C384" s="583"/>
      <c r="D384" s="583"/>
      <c r="E384" s="582"/>
      <c r="F384" s="583"/>
      <c r="G384" s="582"/>
      <c r="H384" s="582"/>
      <c r="I384" s="582"/>
      <c r="K384" s="581"/>
    </row>
    <row r="385" spans="1:11" x14ac:dyDescent="0.2">
      <c r="A385" s="583"/>
      <c r="B385" s="607"/>
      <c r="C385" s="583"/>
      <c r="D385" s="583"/>
      <c r="E385" s="582"/>
      <c r="F385" s="583"/>
      <c r="G385" s="582"/>
      <c r="H385" s="582"/>
      <c r="I385" s="582"/>
      <c r="K385" s="581"/>
    </row>
    <row r="386" spans="1:11" x14ac:dyDescent="0.2">
      <c r="A386" s="583"/>
      <c r="B386" s="607"/>
      <c r="C386" s="583"/>
      <c r="D386" s="583"/>
      <c r="E386" s="582"/>
      <c r="F386" s="583"/>
      <c r="G386" s="582"/>
      <c r="H386" s="582"/>
      <c r="I386" s="582"/>
      <c r="K386" s="581"/>
    </row>
    <row r="387" spans="1:11" x14ac:dyDescent="0.2">
      <c r="A387" s="583"/>
      <c r="B387" s="607"/>
      <c r="C387" s="583"/>
      <c r="D387" s="583"/>
      <c r="E387" s="582"/>
      <c r="F387" s="583"/>
      <c r="G387" s="582"/>
      <c r="H387" s="582"/>
      <c r="I387" s="582"/>
      <c r="K387" s="581"/>
    </row>
    <row r="388" spans="1:11" x14ac:dyDescent="0.2">
      <c r="A388" s="583"/>
      <c r="B388" s="607"/>
      <c r="C388" s="583"/>
      <c r="D388" s="583"/>
      <c r="E388" s="582"/>
      <c r="F388" s="583"/>
      <c r="G388" s="582"/>
      <c r="H388" s="582"/>
      <c r="I388" s="582"/>
      <c r="K388" s="581"/>
    </row>
    <row r="389" spans="1:11" x14ac:dyDescent="0.2">
      <c r="A389" s="583"/>
      <c r="B389" s="607"/>
      <c r="C389" s="583"/>
      <c r="D389" s="583"/>
      <c r="E389" s="582"/>
      <c r="F389" s="583"/>
      <c r="G389" s="582"/>
      <c r="H389" s="582"/>
      <c r="I389" s="582"/>
      <c r="K389" s="581"/>
    </row>
    <row r="390" spans="1:11" x14ac:dyDescent="0.2">
      <c r="A390" s="583"/>
      <c r="B390" s="607"/>
      <c r="C390" s="583"/>
      <c r="D390" s="583"/>
      <c r="E390" s="582"/>
      <c r="F390" s="583"/>
      <c r="G390" s="582"/>
      <c r="H390" s="582"/>
      <c r="I390" s="582"/>
      <c r="K390" s="581"/>
    </row>
    <row r="391" spans="1:11" x14ac:dyDescent="0.2">
      <c r="A391" s="583"/>
      <c r="B391" s="607"/>
      <c r="C391" s="583"/>
      <c r="D391" s="583"/>
      <c r="E391" s="582"/>
      <c r="F391" s="583"/>
      <c r="G391" s="582"/>
      <c r="H391" s="582"/>
      <c r="I391" s="582"/>
      <c r="K391" s="581"/>
    </row>
    <row r="392" spans="1:11" x14ac:dyDescent="0.2">
      <c r="A392" s="583"/>
      <c r="B392" s="607"/>
      <c r="C392" s="583"/>
      <c r="D392" s="583"/>
      <c r="E392" s="582"/>
      <c r="F392" s="583"/>
      <c r="G392" s="582"/>
      <c r="H392" s="582"/>
      <c r="I392" s="582"/>
      <c r="K392" s="581"/>
    </row>
    <row r="393" spans="1:11" x14ac:dyDescent="0.2">
      <c r="A393" s="583"/>
      <c r="B393" s="607"/>
      <c r="C393" s="583"/>
      <c r="D393" s="583"/>
      <c r="E393" s="582"/>
      <c r="F393" s="583"/>
      <c r="G393" s="582"/>
      <c r="H393" s="582"/>
      <c r="I393" s="582"/>
      <c r="K393" s="581"/>
    </row>
    <row r="394" spans="1:11" x14ac:dyDescent="0.2">
      <c r="A394" s="583"/>
      <c r="B394" s="607"/>
      <c r="C394" s="583"/>
      <c r="D394" s="583"/>
      <c r="E394" s="582"/>
      <c r="F394" s="583"/>
      <c r="G394" s="582"/>
      <c r="H394" s="582"/>
      <c r="I394" s="582"/>
      <c r="K394" s="581"/>
    </row>
    <row r="395" spans="1:11" x14ac:dyDescent="0.2">
      <c r="A395" s="583"/>
      <c r="B395" s="607"/>
      <c r="C395" s="583"/>
      <c r="D395" s="583"/>
      <c r="E395" s="582"/>
      <c r="F395" s="583"/>
      <c r="G395" s="582"/>
      <c r="H395" s="582"/>
      <c r="I395" s="582"/>
      <c r="K395" s="581"/>
    </row>
    <row r="396" spans="1:11" x14ac:dyDescent="0.2">
      <c r="A396" s="583"/>
      <c r="B396" s="607"/>
      <c r="C396" s="583"/>
      <c r="D396" s="583"/>
      <c r="E396" s="582"/>
      <c r="F396" s="583"/>
      <c r="G396" s="582"/>
      <c r="H396" s="582"/>
      <c r="I396" s="582"/>
      <c r="K396" s="581"/>
    </row>
    <row r="397" spans="1:11" x14ac:dyDescent="0.2">
      <c r="A397" s="583"/>
      <c r="B397" s="607"/>
      <c r="C397" s="583"/>
      <c r="D397" s="583"/>
      <c r="E397" s="582"/>
      <c r="F397" s="583"/>
      <c r="G397" s="582"/>
      <c r="H397" s="582"/>
      <c r="I397" s="582"/>
      <c r="K397" s="581"/>
    </row>
    <row r="398" spans="1:11" x14ac:dyDescent="0.2">
      <c r="A398" s="583"/>
      <c r="B398" s="607"/>
      <c r="C398" s="583"/>
      <c r="D398" s="583"/>
      <c r="E398" s="582"/>
      <c r="F398" s="583"/>
      <c r="G398" s="582"/>
      <c r="H398" s="582"/>
      <c r="I398" s="582"/>
      <c r="K398" s="581"/>
    </row>
    <row r="399" spans="1:11" x14ac:dyDescent="0.2">
      <c r="A399" s="583"/>
      <c r="B399" s="607"/>
      <c r="C399" s="583"/>
      <c r="D399" s="583"/>
      <c r="E399" s="582"/>
      <c r="F399" s="583"/>
      <c r="G399" s="582"/>
      <c r="H399" s="582"/>
      <c r="I399" s="582"/>
      <c r="K399" s="581"/>
    </row>
    <row r="400" spans="1:11" x14ac:dyDescent="0.2">
      <c r="A400" s="583"/>
      <c r="B400" s="607"/>
      <c r="C400" s="583"/>
      <c r="D400" s="583"/>
      <c r="E400" s="582"/>
      <c r="F400" s="583"/>
      <c r="G400" s="582"/>
      <c r="H400" s="582"/>
      <c r="I400" s="582"/>
      <c r="K400" s="581"/>
    </row>
    <row r="401" spans="1:11" x14ac:dyDescent="0.2">
      <c r="A401" s="583"/>
      <c r="B401" s="607"/>
      <c r="C401" s="583"/>
      <c r="D401" s="583"/>
      <c r="E401" s="582"/>
      <c r="F401" s="583"/>
      <c r="G401" s="582"/>
      <c r="H401" s="582"/>
      <c r="I401" s="582"/>
      <c r="K401" s="581"/>
    </row>
    <row r="402" spans="1:11" x14ac:dyDescent="0.2">
      <c r="A402" s="583"/>
      <c r="B402" s="607"/>
      <c r="C402" s="583"/>
      <c r="D402" s="583"/>
      <c r="E402" s="582"/>
      <c r="F402" s="583"/>
      <c r="G402" s="582"/>
      <c r="H402" s="582"/>
      <c r="I402" s="582"/>
      <c r="K402" s="581"/>
    </row>
    <row r="403" spans="1:11" x14ac:dyDescent="0.2">
      <c r="A403" s="583"/>
      <c r="B403" s="607"/>
      <c r="C403" s="583"/>
      <c r="D403" s="583"/>
      <c r="E403" s="582"/>
      <c r="F403" s="583"/>
      <c r="G403" s="582"/>
      <c r="H403" s="582"/>
      <c r="I403" s="582"/>
      <c r="K403" s="581"/>
    </row>
    <row r="404" spans="1:11" x14ac:dyDescent="0.2">
      <c r="A404" s="583"/>
      <c r="B404" s="607"/>
      <c r="C404" s="583"/>
      <c r="D404" s="583"/>
      <c r="E404" s="582"/>
      <c r="F404" s="583"/>
      <c r="G404" s="582"/>
      <c r="H404" s="582"/>
      <c r="I404" s="582"/>
      <c r="K404" s="581"/>
    </row>
    <row r="405" spans="1:11" x14ac:dyDescent="0.2">
      <c r="A405" s="583"/>
      <c r="B405" s="607"/>
      <c r="C405" s="583"/>
      <c r="D405" s="583"/>
      <c r="E405" s="582"/>
      <c r="F405" s="583"/>
      <c r="G405" s="582"/>
      <c r="H405" s="582"/>
      <c r="I405" s="582"/>
      <c r="K405" s="581"/>
    </row>
    <row r="406" spans="1:11" x14ac:dyDescent="0.2">
      <c r="A406" s="583"/>
      <c r="B406" s="607"/>
      <c r="C406" s="583"/>
      <c r="D406" s="583"/>
      <c r="E406" s="582"/>
      <c r="F406" s="583"/>
      <c r="G406" s="582"/>
      <c r="H406" s="582"/>
      <c r="I406" s="582"/>
      <c r="K406" s="581"/>
    </row>
    <row r="407" spans="1:11" x14ac:dyDescent="0.2">
      <c r="A407" s="583"/>
      <c r="B407" s="607"/>
      <c r="C407" s="583"/>
      <c r="D407" s="583"/>
      <c r="E407" s="582"/>
      <c r="F407" s="583"/>
      <c r="G407" s="582"/>
      <c r="H407" s="582"/>
      <c r="I407" s="582"/>
      <c r="K407" s="581"/>
    </row>
    <row r="408" spans="1:11" x14ac:dyDescent="0.2">
      <c r="A408" s="583"/>
      <c r="B408" s="607"/>
      <c r="C408" s="583"/>
      <c r="D408" s="583"/>
      <c r="E408" s="582"/>
      <c r="F408" s="583"/>
      <c r="G408" s="582"/>
      <c r="H408" s="582"/>
      <c r="I408" s="582"/>
      <c r="K408" s="581"/>
    </row>
    <row r="409" spans="1:11" x14ac:dyDescent="0.2">
      <c r="A409" s="583"/>
      <c r="B409" s="607"/>
      <c r="C409" s="583"/>
      <c r="D409" s="583"/>
      <c r="E409" s="582"/>
      <c r="F409" s="583"/>
      <c r="G409" s="582"/>
      <c r="H409" s="582"/>
      <c r="I409" s="582"/>
      <c r="K409" s="581"/>
    </row>
    <row r="410" spans="1:11" x14ac:dyDescent="0.2">
      <c r="A410" s="583"/>
      <c r="B410" s="607"/>
      <c r="C410" s="583"/>
      <c r="D410" s="583"/>
      <c r="E410" s="582"/>
      <c r="F410" s="583"/>
      <c r="G410" s="582"/>
      <c r="H410" s="582"/>
      <c r="I410" s="582"/>
      <c r="K410" s="581"/>
    </row>
    <row r="411" spans="1:11" x14ac:dyDescent="0.2">
      <c r="A411" s="583"/>
      <c r="B411" s="607"/>
      <c r="C411" s="583"/>
      <c r="D411" s="583"/>
      <c r="E411" s="582"/>
      <c r="F411" s="583"/>
      <c r="G411" s="582"/>
      <c r="H411" s="582"/>
      <c r="I411" s="582"/>
      <c r="K411" s="581"/>
    </row>
    <row r="412" spans="1:11" x14ac:dyDescent="0.2">
      <c r="A412" s="583"/>
      <c r="B412" s="607"/>
      <c r="C412" s="583"/>
      <c r="D412" s="583"/>
      <c r="E412" s="582"/>
      <c r="F412" s="583"/>
      <c r="G412" s="582"/>
      <c r="H412" s="582"/>
      <c r="I412" s="582"/>
      <c r="K412" s="581"/>
    </row>
    <row r="413" spans="1:11" x14ac:dyDescent="0.2">
      <c r="A413" s="583"/>
      <c r="B413" s="607"/>
      <c r="C413" s="583"/>
      <c r="D413" s="583"/>
      <c r="E413" s="582"/>
      <c r="F413" s="583"/>
      <c r="G413" s="582"/>
      <c r="H413" s="582"/>
      <c r="I413" s="582"/>
      <c r="K413" s="581"/>
    </row>
    <row r="414" spans="1:11" x14ac:dyDescent="0.2">
      <c r="A414" s="583"/>
      <c r="B414" s="607"/>
      <c r="C414" s="583"/>
      <c r="D414" s="583"/>
      <c r="E414" s="582"/>
      <c r="F414" s="583"/>
      <c r="G414" s="582"/>
      <c r="H414" s="582"/>
      <c r="I414" s="582"/>
      <c r="K414" s="581"/>
    </row>
    <row r="415" spans="1:11" x14ac:dyDescent="0.2">
      <c r="A415" s="583"/>
      <c r="B415" s="607"/>
      <c r="C415" s="583"/>
      <c r="D415" s="583"/>
      <c r="E415" s="582"/>
      <c r="F415" s="583"/>
      <c r="G415" s="582"/>
      <c r="H415" s="582"/>
      <c r="I415" s="582"/>
      <c r="K415" s="581"/>
    </row>
    <row r="416" spans="1:11" x14ac:dyDescent="0.2">
      <c r="A416" s="583"/>
      <c r="B416" s="607"/>
      <c r="C416" s="583"/>
      <c r="D416" s="583"/>
      <c r="E416" s="582"/>
      <c r="F416" s="583"/>
      <c r="G416" s="582"/>
      <c r="H416" s="582"/>
      <c r="I416" s="582"/>
      <c r="K416" s="581"/>
    </row>
    <row r="417" spans="1:11" x14ac:dyDescent="0.2">
      <c r="A417" s="583"/>
      <c r="B417" s="607"/>
      <c r="C417" s="583"/>
      <c r="D417" s="583"/>
      <c r="E417" s="582"/>
      <c r="F417" s="583"/>
      <c r="G417" s="582"/>
      <c r="H417" s="582"/>
      <c r="I417" s="582"/>
      <c r="K417" s="581"/>
    </row>
    <row r="418" spans="1:11" x14ac:dyDescent="0.2">
      <c r="A418" s="583"/>
      <c r="B418" s="607"/>
      <c r="C418" s="583"/>
      <c r="D418" s="583"/>
      <c r="E418" s="582"/>
      <c r="F418" s="583"/>
      <c r="G418" s="582"/>
      <c r="H418" s="582"/>
      <c r="I418" s="582"/>
      <c r="K418" s="581"/>
    </row>
    <row r="419" spans="1:11" x14ac:dyDescent="0.2">
      <c r="A419" s="583"/>
      <c r="B419" s="607"/>
      <c r="C419" s="583"/>
      <c r="D419" s="583"/>
      <c r="E419" s="582"/>
      <c r="F419" s="583"/>
      <c r="G419" s="582"/>
      <c r="H419" s="582"/>
      <c r="I419" s="582"/>
      <c r="K419" s="581"/>
    </row>
    <row r="420" spans="1:11" x14ac:dyDescent="0.2">
      <c r="A420" s="583"/>
      <c r="B420" s="607"/>
      <c r="C420" s="583"/>
      <c r="D420" s="583"/>
      <c r="E420" s="582"/>
      <c r="F420" s="583"/>
      <c r="G420" s="582"/>
      <c r="H420" s="582"/>
      <c r="I420" s="582"/>
      <c r="K420" s="581"/>
    </row>
    <row r="421" spans="1:11" x14ac:dyDescent="0.2">
      <c r="A421" s="583"/>
      <c r="B421" s="607"/>
      <c r="C421" s="583"/>
      <c r="D421" s="583"/>
      <c r="E421" s="582"/>
      <c r="F421" s="583"/>
      <c r="G421" s="582"/>
      <c r="H421" s="582"/>
      <c r="I421" s="582"/>
      <c r="K421" s="581"/>
    </row>
    <row r="422" spans="1:11" x14ac:dyDescent="0.2">
      <c r="A422" s="583"/>
      <c r="B422" s="607"/>
      <c r="C422" s="583"/>
      <c r="D422" s="583"/>
      <c r="E422" s="582"/>
      <c r="F422" s="583"/>
      <c r="G422" s="582"/>
      <c r="H422" s="582"/>
      <c r="I422" s="582"/>
      <c r="K422" s="581"/>
    </row>
    <row r="423" spans="1:11" x14ac:dyDescent="0.2">
      <c r="A423" s="583"/>
      <c r="B423" s="607"/>
      <c r="C423" s="583"/>
      <c r="D423" s="583"/>
      <c r="E423" s="582"/>
      <c r="F423" s="583"/>
      <c r="G423" s="582"/>
      <c r="H423" s="582"/>
      <c r="I423" s="582"/>
      <c r="K423" s="581"/>
    </row>
    <row r="424" spans="1:11" x14ac:dyDescent="0.2">
      <c r="A424" s="583"/>
      <c r="B424" s="607"/>
      <c r="C424" s="583"/>
      <c r="D424" s="583"/>
      <c r="E424" s="582"/>
      <c r="F424" s="583"/>
      <c r="G424" s="582"/>
      <c r="H424" s="582"/>
      <c r="I424" s="582"/>
      <c r="K424" s="581"/>
    </row>
    <row r="425" spans="1:11" x14ac:dyDescent="0.2">
      <c r="A425" s="583"/>
      <c r="B425" s="607"/>
      <c r="C425" s="583"/>
      <c r="D425" s="583"/>
      <c r="E425" s="582"/>
      <c r="F425" s="583"/>
      <c r="G425" s="582"/>
      <c r="H425" s="582"/>
      <c r="I425" s="582"/>
      <c r="K425" s="581"/>
    </row>
    <row r="426" spans="1:11" x14ac:dyDescent="0.2">
      <c r="A426" s="583"/>
      <c r="B426" s="607"/>
      <c r="C426" s="583"/>
      <c r="D426" s="583"/>
      <c r="E426" s="582"/>
      <c r="F426" s="583"/>
      <c r="G426" s="582"/>
      <c r="H426" s="582"/>
      <c r="I426" s="582"/>
      <c r="K426" s="581"/>
    </row>
    <row r="427" spans="1:11" x14ac:dyDescent="0.2">
      <c r="A427" s="583"/>
      <c r="B427" s="607"/>
      <c r="C427" s="583"/>
      <c r="D427" s="583"/>
      <c r="E427" s="582"/>
      <c r="F427" s="583"/>
      <c r="G427" s="582"/>
      <c r="H427" s="582"/>
      <c r="I427" s="582"/>
      <c r="K427" s="581"/>
    </row>
    <row r="428" spans="1:11" x14ac:dyDescent="0.2">
      <c r="A428" s="583"/>
      <c r="B428" s="607"/>
      <c r="C428" s="583"/>
      <c r="D428" s="583"/>
      <c r="E428" s="582"/>
      <c r="F428" s="583"/>
      <c r="G428" s="582"/>
      <c r="H428" s="582"/>
      <c r="I428" s="582"/>
      <c r="K428" s="581"/>
    </row>
    <row r="429" spans="1:11" x14ac:dyDescent="0.2">
      <c r="A429" s="583"/>
      <c r="B429" s="607"/>
      <c r="C429" s="583"/>
      <c r="D429" s="583"/>
      <c r="E429" s="582"/>
      <c r="F429" s="583"/>
      <c r="G429" s="582"/>
      <c r="H429" s="582"/>
      <c r="I429" s="582"/>
      <c r="K429" s="581"/>
    </row>
    <row r="430" spans="1:11" x14ac:dyDescent="0.2">
      <c r="A430" s="583"/>
      <c r="B430" s="607"/>
      <c r="C430" s="583"/>
      <c r="D430" s="583"/>
      <c r="E430" s="582"/>
      <c r="F430" s="583"/>
      <c r="G430" s="582"/>
      <c r="H430" s="582"/>
      <c r="I430" s="582"/>
      <c r="K430" s="581"/>
    </row>
    <row r="431" spans="1:11" x14ac:dyDescent="0.2">
      <c r="A431" s="583"/>
      <c r="B431" s="607"/>
      <c r="C431" s="583"/>
      <c r="D431" s="583"/>
      <c r="E431" s="582"/>
      <c r="F431" s="583"/>
      <c r="G431" s="582"/>
      <c r="H431" s="582"/>
      <c r="I431" s="582"/>
      <c r="K431" s="581"/>
    </row>
    <row r="432" spans="1:11" x14ac:dyDescent="0.2">
      <c r="A432" s="583"/>
      <c r="B432" s="607"/>
      <c r="C432" s="583"/>
      <c r="D432" s="583"/>
      <c r="E432" s="582"/>
      <c r="F432" s="583"/>
      <c r="G432" s="582"/>
      <c r="H432" s="582"/>
      <c r="I432" s="582"/>
      <c r="K432" s="581"/>
    </row>
    <row r="433" spans="1:11" x14ac:dyDescent="0.2">
      <c r="A433" s="583"/>
      <c r="B433" s="607"/>
      <c r="C433" s="583"/>
      <c r="D433" s="583"/>
      <c r="E433" s="582"/>
      <c r="F433" s="583"/>
      <c r="G433" s="582"/>
      <c r="H433" s="582"/>
      <c r="I433" s="582"/>
      <c r="K433" s="581"/>
    </row>
    <row r="434" spans="1:11" x14ac:dyDescent="0.2">
      <c r="A434" s="583"/>
      <c r="B434" s="607"/>
      <c r="C434" s="583"/>
      <c r="D434" s="583"/>
      <c r="E434" s="582"/>
      <c r="F434" s="583"/>
      <c r="G434" s="582"/>
      <c r="H434" s="582"/>
      <c r="I434" s="582"/>
      <c r="K434" s="581"/>
    </row>
    <row r="435" spans="1:11" x14ac:dyDescent="0.2">
      <c r="A435" s="583"/>
      <c r="B435" s="607"/>
      <c r="C435" s="583"/>
      <c r="D435" s="583"/>
      <c r="E435" s="582"/>
      <c r="F435" s="583"/>
      <c r="G435" s="582"/>
      <c r="H435" s="582"/>
      <c r="I435" s="582"/>
      <c r="K435" s="581"/>
    </row>
    <row r="436" spans="1:11" x14ac:dyDescent="0.2">
      <c r="A436" s="583"/>
      <c r="B436" s="607"/>
      <c r="C436" s="583"/>
      <c r="D436" s="583"/>
      <c r="E436" s="582"/>
      <c r="F436" s="583"/>
      <c r="G436" s="582"/>
      <c r="H436" s="582"/>
      <c r="I436" s="582"/>
      <c r="K436" s="581"/>
    </row>
    <row r="437" spans="1:11" x14ac:dyDescent="0.2">
      <c r="A437" s="583"/>
      <c r="B437" s="607"/>
      <c r="C437" s="583"/>
      <c r="D437" s="583"/>
      <c r="E437" s="582"/>
      <c r="F437" s="583"/>
      <c r="G437" s="582"/>
      <c r="H437" s="582"/>
      <c r="I437" s="582"/>
      <c r="K437" s="581"/>
    </row>
    <row r="438" spans="1:11" x14ac:dyDescent="0.2">
      <c r="A438" s="583"/>
      <c r="B438" s="607"/>
      <c r="C438" s="583"/>
      <c r="D438" s="583"/>
      <c r="E438" s="582"/>
      <c r="F438" s="583"/>
      <c r="G438" s="582"/>
      <c r="H438" s="582"/>
      <c r="I438" s="582"/>
      <c r="K438" s="581"/>
    </row>
    <row r="439" spans="1:11" x14ac:dyDescent="0.2">
      <c r="A439" s="583"/>
      <c r="B439" s="607"/>
      <c r="C439" s="583"/>
      <c r="D439" s="583"/>
      <c r="E439" s="582"/>
      <c r="F439" s="583"/>
      <c r="G439" s="582"/>
      <c r="H439" s="582"/>
      <c r="I439" s="582"/>
      <c r="K439" s="581"/>
    </row>
    <row r="440" spans="1:11" x14ac:dyDescent="0.2">
      <c r="A440" s="583"/>
      <c r="B440" s="607"/>
      <c r="C440" s="583"/>
      <c r="D440" s="583"/>
      <c r="E440" s="582"/>
      <c r="F440" s="583"/>
      <c r="G440" s="582"/>
      <c r="H440" s="582"/>
      <c r="I440" s="582"/>
      <c r="K440" s="581"/>
    </row>
    <row r="441" spans="1:11" x14ac:dyDescent="0.2">
      <c r="A441" s="583"/>
      <c r="B441" s="607"/>
      <c r="C441" s="583"/>
      <c r="D441" s="583"/>
      <c r="E441" s="582"/>
      <c r="F441" s="583"/>
      <c r="G441" s="582"/>
      <c r="H441" s="582"/>
      <c r="I441" s="582"/>
      <c r="K441" s="581"/>
    </row>
    <row r="442" spans="1:11" x14ac:dyDescent="0.2">
      <c r="A442" s="583"/>
      <c r="B442" s="607"/>
      <c r="C442" s="583"/>
      <c r="D442" s="583"/>
      <c r="E442" s="582"/>
      <c r="F442" s="583"/>
      <c r="G442" s="582"/>
      <c r="H442" s="582"/>
      <c r="I442" s="582"/>
      <c r="K442" s="581"/>
    </row>
    <row r="443" spans="1:11" x14ac:dyDescent="0.2">
      <c r="A443" s="583"/>
      <c r="B443" s="607"/>
      <c r="C443" s="583"/>
      <c r="D443" s="583"/>
      <c r="E443" s="582"/>
      <c r="F443" s="583"/>
      <c r="G443" s="582"/>
      <c r="H443" s="582"/>
      <c r="I443" s="582"/>
      <c r="K443" s="581"/>
    </row>
    <row r="444" spans="1:11" x14ac:dyDescent="0.2">
      <c r="A444" s="583"/>
      <c r="B444" s="607"/>
      <c r="C444" s="583"/>
      <c r="D444" s="583"/>
      <c r="E444" s="582"/>
      <c r="F444" s="583"/>
      <c r="G444" s="582"/>
      <c r="H444" s="582"/>
      <c r="I444" s="582"/>
      <c r="K444" s="581"/>
    </row>
    <row r="445" spans="1:11" x14ac:dyDescent="0.2">
      <c r="A445" s="583"/>
      <c r="B445" s="607"/>
      <c r="C445" s="583"/>
      <c r="D445" s="583"/>
      <c r="E445" s="582"/>
      <c r="F445" s="583"/>
      <c r="G445" s="582"/>
      <c r="H445" s="582"/>
      <c r="I445" s="582"/>
      <c r="K445" s="581"/>
    </row>
    <row r="446" spans="1:11" x14ac:dyDescent="0.2">
      <c r="A446" s="583"/>
      <c r="B446" s="607"/>
      <c r="C446" s="583"/>
      <c r="D446" s="583"/>
      <c r="E446" s="582"/>
      <c r="F446" s="583"/>
      <c r="G446" s="582"/>
      <c r="H446" s="582"/>
      <c r="I446" s="582"/>
      <c r="K446" s="581"/>
    </row>
    <row r="447" spans="1:11" x14ac:dyDescent="0.2">
      <c r="A447" s="583"/>
      <c r="B447" s="607"/>
      <c r="C447" s="583"/>
      <c r="D447" s="583"/>
      <c r="E447" s="582"/>
      <c r="F447" s="583"/>
      <c r="G447" s="582"/>
      <c r="H447" s="582"/>
      <c r="I447" s="582"/>
      <c r="K447" s="581"/>
    </row>
    <row r="448" spans="1:11" x14ac:dyDescent="0.2">
      <c r="A448" s="583"/>
      <c r="B448" s="607"/>
      <c r="C448" s="583"/>
      <c r="D448" s="583"/>
      <c r="E448" s="582"/>
      <c r="F448" s="583"/>
      <c r="G448" s="582"/>
      <c r="H448" s="582"/>
      <c r="I448" s="582"/>
      <c r="K448" s="581"/>
    </row>
    <row r="449" spans="1:11" x14ac:dyDescent="0.2">
      <c r="A449" s="583"/>
      <c r="B449" s="607"/>
      <c r="C449" s="583"/>
      <c r="D449" s="583"/>
      <c r="E449" s="582"/>
      <c r="F449" s="583"/>
      <c r="G449" s="582"/>
      <c r="H449" s="582"/>
      <c r="I449" s="582"/>
      <c r="K449" s="581"/>
    </row>
    <row r="450" spans="1:11" x14ac:dyDescent="0.2">
      <c r="A450" s="583"/>
      <c r="B450" s="607"/>
      <c r="C450" s="583"/>
      <c r="D450" s="583"/>
      <c r="E450" s="582"/>
      <c r="F450" s="583"/>
      <c r="G450" s="582"/>
      <c r="H450" s="582"/>
      <c r="I450" s="582"/>
      <c r="K450" s="581"/>
    </row>
    <row r="451" spans="1:11" x14ac:dyDescent="0.2">
      <c r="A451" s="583"/>
      <c r="B451" s="607"/>
      <c r="C451" s="583"/>
      <c r="D451" s="583"/>
      <c r="E451" s="582"/>
      <c r="F451" s="583"/>
      <c r="G451" s="582"/>
      <c r="H451" s="582"/>
      <c r="I451" s="582"/>
      <c r="K451" s="581"/>
    </row>
    <row r="452" spans="1:11" x14ac:dyDescent="0.2">
      <c r="A452" s="583"/>
      <c r="B452" s="607"/>
      <c r="C452" s="583"/>
      <c r="D452" s="583"/>
      <c r="E452" s="582"/>
      <c r="F452" s="583"/>
      <c r="G452" s="582"/>
      <c r="H452" s="582"/>
      <c r="I452" s="582"/>
      <c r="K452" s="581"/>
    </row>
    <row r="453" spans="1:11" x14ac:dyDescent="0.2">
      <c r="A453" s="583"/>
      <c r="B453" s="607"/>
      <c r="C453" s="583"/>
      <c r="D453" s="583"/>
      <c r="E453" s="582"/>
      <c r="F453" s="583"/>
      <c r="G453" s="582"/>
      <c r="H453" s="582"/>
      <c r="I453" s="582"/>
      <c r="K453" s="581"/>
    </row>
    <row r="454" spans="1:11" x14ac:dyDescent="0.2">
      <c r="A454" s="583"/>
      <c r="B454" s="607"/>
      <c r="C454" s="583"/>
      <c r="D454" s="583"/>
      <c r="E454" s="582"/>
      <c r="F454" s="583"/>
      <c r="G454" s="582"/>
      <c r="H454" s="582"/>
      <c r="I454" s="582"/>
      <c r="K454" s="581"/>
    </row>
    <row r="455" spans="1:11" x14ac:dyDescent="0.2">
      <c r="A455" s="583"/>
      <c r="B455" s="607"/>
      <c r="C455" s="583"/>
      <c r="D455" s="583"/>
      <c r="E455" s="582"/>
      <c r="F455" s="583"/>
      <c r="G455" s="582"/>
      <c r="H455" s="582"/>
      <c r="I455" s="582"/>
      <c r="K455" s="581"/>
    </row>
    <row r="456" spans="1:11" x14ac:dyDescent="0.2">
      <c r="A456" s="583"/>
      <c r="B456" s="607"/>
      <c r="C456" s="583"/>
      <c r="D456" s="583"/>
      <c r="E456" s="582"/>
      <c r="F456" s="583"/>
      <c r="G456" s="582"/>
      <c r="H456" s="582"/>
      <c r="I456" s="582"/>
      <c r="K456" s="581"/>
    </row>
    <row r="457" spans="1:11" x14ac:dyDescent="0.2">
      <c r="A457" s="583"/>
      <c r="B457" s="607"/>
      <c r="C457" s="583"/>
      <c r="D457" s="583"/>
      <c r="E457" s="582"/>
      <c r="F457" s="583"/>
      <c r="G457" s="582"/>
      <c r="H457" s="582"/>
      <c r="I457" s="582"/>
      <c r="K457" s="581"/>
    </row>
    <row r="458" spans="1:11" x14ac:dyDescent="0.2">
      <c r="A458" s="583"/>
      <c r="B458" s="607"/>
      <c r="C458" s="583"/>
      <c r="D458" s="583"/>
      <c r="E458" s="582"/>
      <c r="F458" s="583"/>
      <c r="G458" s="582"/>
      <c r="H458" s="582"/>
      <c r="I458" s="582"/>
      <c r="K458" s="581"/>
    </row>
    <row r="459" spans="1:11" x14ac:dyDescent="0.2">
      <c r="A459" s="583"/>
      <c r="B459" s="607"/>
      <c r="C459" s="583"/>
      <c r="D459" s="583"/>
      <c r="E459" s="582"/>
      <c r="F459" s="583"/>
      <c r="G459" s="582"/>
      <c r="H459" s="582"/>
      <c r="I459" s="582"/>
      <c r="K459" s="581"/>
    </row>
    <row r="460" spans="1:11" x14ac:dyDescent="0.2">
      <c r="A460" s="583"/>
      <c r="B460" s="607"/>
      <c r="C460" s="583"/>
      <c r="D460" s="583"/>
      <c r="E460" s="582"/>
      <c r="F460" s="583"/>
      <c r="G460" s="582"/>
      <c r="H460" s="582"/>
      <c r="I460" s="582"/>
      <c r="K460" s="581"/>
    </row>
    <row r="461" spans="1:11" x14ac:dyDescent="0.2">
      <c r="A461" s="583"/>
      <c r="B461" s="607"/>
      <c r="C461" s="583"/>
      <c r="D461" s="583"/>
      <c r="E461" s="582"/>
      <c r="F461" s="583"/>
      <c r="G461" s="582"/>
      <c r="H461" s="582"/>
      <c r="I461" s="582"/>
      <c r="K461" s="581"/>
    </row>
    <row r="462" spans="1:11" x14ac:dyDescent="0.2">
      <c r="A462" s="583"/>
      <c r="B462" s="607"/>
      <c r="C462" s="583"/>
      <c r="D462" s="583"/>
      <c r="E462" s="582"/>
      <c r="F462" s="583"/>
      <c r="G462" s="582"/>
      <c r="H462" s="582"/>
      <c r="I462" s="582"/>
      <c r="K462" s="581"/>
    </row>
    <row r="463" spans="1:11" x14ac:dyDescent="0.2">
      <c r="A463" s="583"/>
      <c r="B463" s="607"/>
      <c r="C463" s="583"/>
      <c r="D463" s="583"/>
      <c r="E463" s="582"/>
      <c r="F463" s="583"/>
      <c r="G463" s="582"/>
      <c r="H463" s="582"/>
      <c r="I463" s="582"/>
      <c r="K463" s="581"/>
    </row>
    <row r="464" spans="1:11" x14ac:dyDescent="0.2">
      <c r="A464" s="583"/>
      <c r="B464" s="607"/>
      <c r="C464" s="583"/>
      <c r="D464" s="583"/>
      <c r="E464" s="582"/>
      <c r="F464" s="583"/>
      <c r="G464" s="582"/>
      <c r="H464" s="582"/>
      <c r="I464" s="582"/>
      <c r="K464" s="581"/>
    </row>
    <row r="465" spans="1:11" x14ac:dyDescent="0.2">
      <c r="A465" s="583"/>
      <c r="B465" s="607"/>
      <c r="C465" s="583"/>
      <c r="D465" s="583"/>
      <c r="E465" s="582"/>
      <c r="F465" s="583"/>
      <c r="G465" s="582"/>
      <c r="H465" s="582"/>
      <c r="I465" s="582"/>
      <c r="K465" s="581"/>
    </row>
    <row r="466" spans="1:11" x14ac:dyDescent="0.2">
      <c r="A466" s="583"/>
      <c r="B466" s="607"/>
      <c r="C466" s="583"/>
      <c r="D466" s="583"/>
      <c r="E466" s="582"/>
      <c r="F466" s="583"/>
      <c r="G466" s="582"/>
      <c r="H466" s="582"/>
      <c r="I466" s="582"/>
      <c r="K466" s="581"/>
    </row>
    <row r="467" spans="1:11" x14ac:dyDescent="0.2">
      <c r="A467" s="583"/>
      <c r="B467" s="607"/>
      <c r="C467" s="583"/>
      <c r="D467" s="583"/>
      <c r="E467" s="582"/>
      <c r="F467" s="583"/>
      <c r="G467" s="582"/>
      <c r="H467" s="582"/>
      <c r="I467" s="582"/>
      <c r="K467" s="581"/>
    </row>
    <row r="468" spans="1:11" x14ac:dyDescent="0.2">
      <c r="A468" s="583"/>
      <c r="B468" s="607"/>
      <c r="C468" s="583"/>
      <c r="D468" s="583"/>
      <c r="E468" s="582"/>
      <c r="F468" s="583"/>
      <c r="G468" s="582"/>
      <c r="H468" s="582"/>
      <c r="I468" s="582"/>
      <c r="K468" s="581"/>
    </row>
    <row r="469" spans="1:11" x14ac:dyDescent="0.2">
      <c r="A469" s="583"/>
      <c r="B469" s="607"/>
      <c r="C469" s="583"/>
      <c r="D469" s="583"/>
      <c r="E469" s="582"/>
      <c r="F469" s="583"/>
      <c r="G469" s="582"/>
      <c r="H469" s="582"/>
      <c r="I469" s="582"/>
      <c r="K469" s="581"/>
    </row>
    <row r="470" spans="1:11" x14ac:dyDescent="0.2">
      <c r="A470" s="583"/>
      <c r="B470" s="607"/>
      <c r="C470" s="583"/>
      <c r="D470" s="583"/>
      <c r="E470" s="582"/>
      <c r="F470" s="583"/>
      <c r="G470" s="582"/>
      <c r="H470" s="582"/>
      <c r="I470" s="582"/>
      <c r="K470" s="581"/>
    </row>
    <row r="471" spans="1:11" x14ac:dyDescent="0.2">
      <c r="A471" s="583"/>
      <c r="B471" s="607"/>
      <c r="C471" s="583"/>
      <c r="D471" s="583"/>
      <c r="E471" s="582"/>
      <c r="F471" s="583"/>
      <c r="G471" s="582"/>
      <c r="H471" s="582"/>
      <c r="I471" s="582"/>
      <c r="K471" s="581"/>
    </row>
    <row r="472" spans="1:11" x14ac:dyDescent="0.2">
      <c r="A472" s="583"/>
      <c r="B472" s="607"/>
      <c r="C472" s="583"/>
      <c r="D472" s="583"/>
      <c r="E472" s="582"/>
      <c r="F472" s="583"/>
      <c r="G472" s="582"/>
      <c r="H472" s="582"/>
      <c r="I472" s="582"/>
      <c r="K472" s="581"/>
    </row>
    <row r="473" spans="1:11" x14ac:dyDescent="0.2">
      <c r="A473" s="583"/>
      <c r="B473" s="607"/>
      <c r="C473" s="583"/>
      <c r="D473" s="583"/>
      <c r="E473" s="582"/>
      <c r="F473" s="583"/>
      <c r="G473" s="582"/>
      <c r="H473" s="582"/>
      <c r="I473" s="582"/>
      <c r="K473" s="581"/>
    </row>
    <row r="474" spans="1:11" x14ac:dyDescent="0.2">
      <c r="A474" s="583"/>
      <c r="B474" s="607"/>
      <c r="C474" s="583"/>
      <c r="D474" s="583"/>
      <c r="E474" s="582"/>
      <c r="F474" s="583"/>
      <c r="G474" s="582"/>
      <c r="H474" s="582"/>
      <c r="I474" s="582"/>
      <c r="K474" s="581"/>
    </row>
    <row r="475" spans="1:11" x14ac:dyDescent="0.2">
      <c r="A475" s="583"/>
      <c r="B475" s="607"/>
      <c r="C475" s="583"/>
      <c r="D475" s="583"/>
      <c r="E475" s="582"/>
      <c r="F475" s="583"/>
      <c r="G475" s="582"/>
      <c r="H475" s="582"/>
      <c r="I475" s="582"/>
      <c r="K475" s="581"/>
    </row>
    <row r="476" spans="1:11" x14ac:dyDescent="0.2">
      <c r="A476" s="583"/>
      <c r="B476" s="607"/>
      <c r="C476" s="583"/>
      <c r="D476" s="583"/>
      <c r="E476" s="582"/>
      <c r="F476" s="583"/>
      <c r="G476" s="582"/>
      <c r="H476" s="582"/>
      <c r="I476" s="582"/>
      <c r="K476" s="581"/>
    </row>
    <row r="477" spans="1:11" x14ac:dyDescent="0.2">
      <c r="A477" s="583"/>
      <c r="B477" s="607"/>
      <c r="C477" s="583"/>
      <c r="D477" s="583"/>
      <c r="E477" s="582"/>
      <c r="F477" s="583"/>
      <c r="G477" s="582"/>
      <c r="H477" s="582"/>
      <c r="I477" s="582"/>
      <c r="K477" s="581"/>
    </row>
    <row r="478" spans="1:11" x14ac:dyDescent="0.2">
      <c r="A478" s="583"/>
      <c r="B478" s="607"/>
      <c r="C478" s="583"/>
      <c r="D478" s="583"/>
      <c r="E478" s="582"/>
      <c r="F478" s="583"/>
      <c r="G478" s="582"/>
      <c r="H478" s="582"/>
      <c r="I478" s="582"/>
      <c r="K478" s="581"/>
    </row>
    <row r="479" spans="1:11" x14ac:dyDescent="0.2">
      <c r="A479" s="583"/>
      <c r="B479" s="607"/>
      <c r="C479" s="583"/>
      <c r="D479" s="583"/>
      <c r="E479" s="582"/>
      <c r="F479" s="583"/>
      <c r="G479" s="582"/>
      <c r="H479" s="582"/>
      <c r="I479" s="582"/>
      <c r="K479" s="581"/>
    </row>
    <row r="480" spans="1:11" x14ac:dyDescent="0.2">
      <c r="A480" s="583"/>
      <c r="B480" s="607"/>
      <c r="C480" s="583"/>
      <c r="D480" s="583"/>
      <c r="E480" s="582"/>
      <c r="F480" s="583"/>
      <c r="G480" s="582"/>
      <c r="H480" s="582"/>
      <c r="I480" s="582"/>
      <c r="K480" s="581"/>
    </row>
    <row r="481" spans="1:11" x14ac:dyDescent="0.2">
      <c r="A481" s="583"/>
      <c r="B481" s="607"/>
      <c r="C481" s="583"/>
      <c r="D481" s="583"/>
      <c r="E481" s="582"/>
      <c r="F481" s="583"/>
      <c r="G481" s="582"/>
      <c r="H481" s="582"/>
      <c r="I481" s="582"/>
      <c r="K481" s="581"/>
    </row>
    <row r="482" spans="1:11" x14ac:dyDescent="0.2">
      <c r="A482" s="583"/>
      <c r="B482" s="607"/>
      <c r="C482" s="583"/>
      <c r="D482" s="583"/>
      <c r="E482" s="582"/>
      <c r="F482" s="583"/>
      <c r="G482" s="582"/>
      <c r="H482" s="582"/>
      <c r="I482" s="582"/>
      <c r="K482" s="581"/>
    </row>
    <row r="483" spans="1:11" x14ac:dyDescent="0.2">
      <c r="A483" s="583"/>
      <c r="B483" s="607"/>
      <c r="C483" s="583"/>
      <c r="D483" s="583"/>
      <c r="E483" s="582"/>
      <c r="F483" s="583"/>
      <c r="G483" s="582"/>
      <c r="H483" s="582"/>
      <c r="I483" s="582"/>
      <c r="K483" s="581"/>
    </row>
    <row r="484" spans="1:11" x14ac:dyDescent="0.2">
      <c r="A484" s="583"/>
      <c r="B484" s="607"/>
      <c r="C484" s="583"/>
      <c r="D484" s="583"/>
      <c r="E484" s="582"/>
      <c r="F484" s="583"/>
      <c r="G484" s="582"/>
      <c r="H484" s="582"/>
      <c r="I484" s="582"/>
      <c r="K484" s="581"/>
    </row>
    <row r="485" spans="1:11" x14ac:dyDescent="0.2">
      <c r="A485" s="583"/>
      <c r="B485" s="607"/>
      <c r="C485" s="583"/>
      <c r="D485" s="583"/>
      <c r="E485" s="582"/>
      <c r="F485" s="583"/>
      <c r="G485" s="582"/>
      <c r="H485" s="582"/>
      <c r="I485" s="582"/>
      <c r="K485" s="581"/>
    </row>
    <row r="486" spans="1:11" x14ac:dyDescent="0.2">
      <c r="A486" s="583"/>
      <c r="B486" s="607"/>
      <c r="C486" s="583"/>
      <c r="D486" s="583"/>
      <c r="E486" s="582"/>
      <c r="F486" s="583"/>
      <c r="G486" s="582"/>
      <c r="H486" s="582"/>
      <c r="I486" s="582"/>
      <c r="K486" s="581"/>
    </row>
    <row r="487" spans="1:11" x14ac:dyDescent="0.2">
      <c r="A487" s="583"/>
      <c r="B487" s="607"/>
      <c r="C487" s="583"/>
      <c r="D487" s="583"/>
      <c r="E487" s="582"/>
      <c r="F487" s="583"/>
      <c r="G487" s="582"/>
      <c r="H487" s="582"/>
      <c r="I487" s="582"/>
      <c r="K487" s="581"/>
    </row>
    <row r="488" spans="1:11" x14ac:dyDescent="0.2">
      <c r="A488" s="583"/>
      <c r="B488" s="607"/>
      <c r="C488" s="583"/>
      <c r="D488" s="583"/>
      <c r="E488" s="582"/>
      <c r="F488" s="583"/>
      <c r="G488" s="582"/>
      <c r="H488" s="582"/>
      <c r="I488" s="582"/>
      <c r="K488" s="581"/>
    </row>
    <row r="489" spans="1:11" x14ac:dyDescent="0.2">
      <c r="A489" s="583"/>
      <c r="B489" s="607"/>
      <c r="C489" s="583"/>
      <c r="D489" s="583"/>
      <c r="E489" s="582"/>
      <c r="F489" s="583"/>
      <c r="G489" s="582"/>
      <c r="H489" s="582"/>
      <c r="I489" s="582"/>
      <c r="K489" s="581"/>
    </row>
    <row r="490" spans="1:11" x14ac:dyDescent="0.2">
      <c r="A490" s="583"/>
      <c r="B490" s="607"/>
      <c r="C490" s="583"/>
      <c r="D490" s="583"/>
      <c r="E490" s="582"/>
      <c r="F490" s="583"/>
      <c r="G490" s="582"/>
      <c r="H490" s="582"/>
      <c r="I490" s="582"/>
      <c r="K490" s="581"/>
    </row>
    <row r="491" spans="1:11" x14ac:dyDescent="0.2">
      <c r="A491" s="583"/>
      <c r="B491" s="607"/>
      <c r="C491" s="583"/>
      <c r="D491" s="583"/>
      <c r="E491" s="582"/>
      <c r="F491" s="583"/>
      <c r="G491" s="582"/>
      <c r="H491" s="582"/>
      <c r="I491" s="582"/>
      <c r="K491" s="581"/>
    </row>
    <row r="492" spans="1:11" x14ac:dyDescent="0.2">
      <c r="A492" s="583"/>
      <c r="B492" s="607"/>
      <c r="C492" s="583"/>
      <c r="D492" s="583"/>
      <c r="E492" s="582"/>
      <c r="F492" s="583"/>
      <c r="G492" s="582"/>
      <c r="H492" s="582"/>
      <c r="I492" s="582"/>
      <c r="K492" s="581"/>
    </row>
    <row r="493" spans="1:11" x14ac:dyDescent="0.2">
      <c r="A493" s="583"/>
      <c r="B493" s="607"/>
      <c r="C493" s="583"/>
      <c r="D493" s="583"/>
      <c r="E493" s="582"/>
      <c r="F493" s="583"/>
      <c r="G493" s="582"/>
      <c r="H493" s="582"/>
      <c r="I493" s="582"/>
      <c r="K493" s="581"/>
    </row>
    <row r="494" spans="1:11" x14ac:dyDescent="0.2">
      <c r="A494" s="583"/>
      <c r="B494" s="607"/>
      <c r="C494" s="583"/>
      <c r="D494" s="583"/>
      <c r="E494" s="582"/>
      <c r="F494" s="583"/>
      <c r="G494" s="582"/>
      <c r="H494" s="582"/>
      <c r="I494" s="582"/>
      <c r="K494" s="581"/>
    </row>
    <row r="495" spans="1:11" x14ac:dyDescent="0.2">
      <c r="A495" s="583"/>
      <c r="B495" s="607"/>
      <c r="C495" s="583"/>
      <c r="D495" s="583"/>
      <c r="E495" s="582"/>
      <c r="F495" s="583"/>
      <c r="G495" s="582"/>
      <c r="H495" s="582"/>
      <c r="I495" s="582"/>
      <c r="K495" s="581"/>
    </row>
    <row r="496" spans="1:11" x14ac:dyDescent="0.2">
      <c r="A496" s="583"/>
      <c r="B496" s="607"/>
      <c r="C496" s="583"/>
      <c r="D496" s="583"/>
      <c r="E496" s="582"/>
      <c r="F496" s="583"/>
      <c r="G496" s="582"/>
      <c r="H496" s="582"/>
      <c r="I496" s="582"/>
      <c r="K496" s="581"/>
    </row>
    <row r="497" spans="1:11" x14ac:dyDescent="0.2">
      <c r="A497" s="583"/>
      <c r="B497" s="607"/>
      <c r="C497" s="583"/>
      <c r="D497" s="583"/>
      <c r="E497" s="582"/>
      <c r="F497" s="583"/>
      <c r="G497" s="582"/>
      <c r="H497" s="582"/>
      <c r="I497" s="582"/>
      <c r="K497" s="581"/>
    </row>
    <row r="498" spans="1:11" x14ac:dyDescent="0.2">
      <c r="A498" s="583"/>
      <c r="B498" s="607"/>
      <c r="C498" s="583"/>
      <c r="D498" s="583"/>
      <c r="E498" s="582"/>
      <c r="F498" s="583"/>
      <c r="G498" s="582"/>
      <c r="H498" s="582"/>
      <c r="I498" s="582"/>
      <c r="K498" s="581"/>
    </row>
    <row r="499" spans="1:11" x14ac:dyDescent="0.2">
      <c r="A499" s="583"/>
      <c r="B499" s="607"/>
      <c r="C499" s="583"/>
      <c r="D499" s="583"/>
      <c r="E499" s="582"/>
      <c r="F499" s="583"/>
      <c r="G499" s="582"/>
      <c r="H499" s="582"/>
      <c r="I499" s="582"/>
      <c r="K499" s="581"/>
    </row>
    <row r="500" spans="1:11" x14ac:dyDescent="0.2">
      <c r="A500" s="583"/>
      <c r="B500" s="607"/>
      <c r="C500" s="583"/>
      <c r="D500" s="583"/>
      <c r="E500" s="582"/>
      <c r="F500" s="583"/>
      <c r="G500" s="582"/>
      <c r="H500" s="582"/>
      <c r="I500" s="582"/>
      <c r="K500" s="581"/>
    </row>
    <row r="501" spans="1:11" x14ac:dyDescent="0.2">
      <c r="A501" s="583"/>
      <c r="B501" s="607"/>
      <c r="C501" s="583"/>
      <c r="D501" s="583"/>
      <c r="E501" s="582"/>
      <c r="F501" s="583"/>
      <c r="G501" s="582"/>
      <c r="H501" s="582"/>
      <c r="I501" s="582"/>
      <c r="K501" s="581"/>
    </row>
    <row r="502" spans="1:11" x14ac:dyDescent="0.2">
      <c r="A502" s="583"/>
      <c r="B502" s="607"/>
      <c r="C502" s="583"/>
      <c r="D502" s="583"/>
      <c r="E502" s="582"/>
      <c r="F502" s="583"/>
      <c r="G502" s="582"/>
      <c r="H502" s="582"/>
      <c r="I502" s="582"/>
      <c r="K502" s="581"/>
    </row>
    <row r="503" spans="1:11" x14ac:dyDescent="0.2">
      <c r="A503" s="583"/>
      <c r="B503" s="607"/>
      <c r="C503" s="583"/>
      <c r="D503" s="583"/>
      <c r="E503" s="582"/>
      <c r="F503" s="583"/>
      <c r="G503" s="582"/>
      <c r="H503" s="582"/>
      <c r="I503" s="582"/>
      <c r="K503" s="581"/>
    </row>
    <row r="504" spans="1:11" x14ac:dyDescent="0.2">
      <c r="A504" s="583"/>
      <c r="B504" s="607"/>
      <c r="C504" s="583"/>
      <c r="D504" s="583"/>
      <c r="E504" s="582"/>
      <c r="F504" s="583"/>
      <c r="G504" s="582"/>
      <c r="H504" s="582"/>
      <c r="I504" s="582"/>
      <c r="K504" s="581"/>
    </row>
    <row r="505" spans="1:11" x14ac:dyDescent="0.2">
      <c r="A505" s="583"/>
      <c r="B505" s="607"/>
      <c r="C505" s="583"/>
      <c r="D505" s="583"/>
      <c r="E505" s="582"/>
      <c r="F505" s="583"/>
      <c r="G505" s="582"/>
      <c r="H505" s="582"/>
      <c r="I505" s="582"/>
      <c r="K505" s="581"/>
    </row>
    <row r="506" spans="1:11" x14ac:dyDescent="0.2">
      <c r="A506" s="583"/>
      <c r="B506" s="607"/>
      <c r="C506" s="583"/>
      <c r="D506" s="583"/>
      <c r="E506" s="582"/>
      <c r="F506" s="583"/>
      <c r="G506" s="582"/>
      <c r="H506" s="582"/>
      <c r="I506" s="582"/>
      <c r="K506" s="581"/>
    </row>
    <row r="507" spans="1:11" x14ac:dyDescent="0.2">
      <c r="A507" s="583"/>
      <c r="B507" s="607"/>
      <c r="C507" s="583"/>
      <c r="D507" s="583"/>
      <c r="E507" s="582"/>
      <c r="F507" s="583"/>
      <c r="G507" s="582"/>
      <c r="H507" s="582"/>
      <c r="I507" s="582"/>
      <c r="K507" s="581"/>
    </row>
    <row r="508" spans="1:11" x14ac:dyDescent="0.2">
      <c r="A508" s="583"/>
      <c r="B508" s="607"/>
      <c r="C508" s="583"/>
      <c r="D508" s="583"/>
      <c r="E508" s="582"/>
      <c r="F508" s="583"/>
      <c r="G508" s="582"/>
      <c r="H508" s="582"/>
      <c r="I508" s="582"/>
      <c r="K508" s="581"/>
    </row>
    <row r="509" spans="1:11" x14ac:dyDescent="0.2">
      <c r="A509" s="583"/>
      <c r="B509" s="607"/>
      <c r="C509" s="583"/>
      <c r="D509" s="583"/>
      <c r="E509" s="582"/>
      <c r="F509" s="583"/>
      <c r="G509" s="582"/>
      <c r="H509" s="582"/>
      <c r="I509" s="582"/>
      <c r="K509" s="581"/>
    </row>
    <row r="510" spans="1:11" x14ac:dyDescent="0.2">
      <c r="A510" s="583"/>
      <c r="B510" s="607"/>
      <c r="C510" s="583"/>
      <c r="D510" s="583"/>
      <c r="E510" s="582"/>
      <c r="F510" s="583"/>
      <c r="G510" s="582"/>
      <c r="H510" s="582"/>
      <c r="I510" s="582"/>
      <c r="K510" s="581"/>
    </row>
    <row r="511" spans="1:11" x14ac:dyDescent="0.2">
      <c r="A511" s="583"/>
      <c r="B511" s="607"/>
      <c r="C511" s="583"/>
      <c r="D511" s="583"/>
      <c r="E511" s="582"/>
      <c r="F511" s="583"/>
      <c r="G511" s="582"/>
      <c r="H511" s="582"/>
      <c r="I511" s="582"/>
      <c r="K511" s="581"/>
    </row>
    <row r="512" spans="1:11" x14ac:dyDescent="0.2">
      <c r="A512" s="583"/>
      <c r="B512" s="607"/>
      <c r="C512" s="583"/>
      <c r="D512" s="583"/>
      <c r="E512" s="582"/>
      <c r="F512" s="583"/>
      <c r="G512" s="582"/>
      <c r="H512" s="582"/>
      <c r="I512" s="582"/>
      <c r="K512" s="581"/>
    </row>
    <row r="513" spans="1:11" x14ac:dyDescent="0.2">
      <c r="A513" s="583"/>
      <c r="B513" s="607"/>
      <c r="C513" s="583"/>
      <c r="D513" s="583"/>
      <c r="E513" s="582"/>
      <c r="F513" s="583"/>
      <c r="G513" s="582"/>
      <c r="H513" s="582"/>
      <c r="I513" s="582"/>
      <c r="K513" s="581"/>
    </row>
    <row r="514" spans="1:11" x14ac:dyDescent="0.2">
      <c r="A514" s="583"/>
      <c r="B514" s="607"/>
      <c r="C514" s="583"/>
      <c r="D514" s="583"/>
      <c r="E514" s="582"/>
      <c r="F514" s="583"/>
      <c r="G514" s="582"/>
      <c r="H514" s="582"/>
      <c r="I514" s="582"/>
      <c r="K514" s="581"/>
    </row>
    <row r="515" spans="1:11" x14ac:dyDescent="0.2">
      <c r="A515" s="583"/>
      <c r="B515" s="607"/>
      <c r="C515" s="583"/>
      <c r="D515" s="583"/>
      <c r="E515" s="582"/>
      <c r="F515" s="583"/>
      <c r="G515" s="582"/>
      <c r="H515" s="582"/>
      <c r="I515" s="582"/>
      <c r="K515" s="581"/>
    </row>
    <row r="516" spans="1:11" x14ac:dyDescent="0.2">
      <c r="A516" s="583"/>
      <c r="B516" s="607"/>
      <c r="C516" s="583"/>
      <c r="D516" s="583"/>
      <c r="E516" s="582"/>
      <c r="F516" s="583"/>
      <c r="G516" s="582"/>
      <c r="H516" s="582"/>
      <c r="I516" s="582"/>
      <c r="K516" s="581"/>
    </row>
    <row r="517" spans="1:11" x14ac:dyDescent="0.2">
      <c r="A517" s="583"/>
      <c r="B517" s="607"/>
      <c r="C517" s="583"/>
      <c r="D517" s="583"/>
      <c r="E517" s="582"/>
      <c r="F517" s="583"/>
      <c r="G517" s="582"/>
      <c r="H517" s="582"/>
      <c r="I517" s="582"/>
      <c r="K517" s="581"/>
    </row>
    <row r="518" spans="1:11" x14ac:dyDescent="0.2">
      <c r="A518" s="583"/>
      <c r="B518" s="607"/>
      <c r="C518" s="583"/>
      <c r="D518" s="583"/>
      <c r="E518" s="582"/>
      <c r="F518" s="583"/>
      <c r="G518" s="582"/>
      <c r="H518" s="582"/>
      <c r="I518" s="582"/>
      <c r="K518" s="581"/>
    </row>
    <row r="519" spans="1:11" x14ac:dyDescent="0.2">
      <c r="A519" s="583"/>
      <c r="B519" s="607"/>
      <c r="C519" s="583"/>
      <c r="D519" s="583"/>
      <c r="E519" s="582"/>
      <c r="F519" s="583"/>
      <c r="G519" s="582"/>
      <c r="H519" s="582"/>
      <c r="I519" s="582"/>
      <c r="K519" s="581"/>
    </row>
    <row r="520" spans="1:11" x14ac:dyDescent="0.2">
      <c r="A520" s="583"/>
      <c r="B520" s="607"/>
      <c r="C520" s="583"/>
      <c r="D520" s="583"/>
      <c r="E520" s="582"/>
      <c r="F520" s="583"/>
      <c r="G520" s="582"/>
      <c r="H520" s="582"/>
      <c r="I520" s="582"/>
      <c r="K520" s="581"/>
    </row>
    <row r="521" spans="1:11" x14ac:dyDescent="0.2">
      <c r="A521" s="583"/>
      <c r="B521" s="607"/>
      <c r="C521" s="583"/>
      <c r="D521" s="583"/>
      <c r="E521" s="582"/>
      <c r="F521" s="583"/>
      <c r="G521" s="582"/>
      <c r="H521" s="582"/>
      <c r="I521" s="582"/>
      <c r="K521" s="581"/>
    </row>
    <row r="522" spans="1:11" x14ac:dyDescent="0.2">
      <c r="A522" s="583"/>
      <c r="B522" s="607"/>
      <c r="C522" s="583"/>
      <c r="D522" s="583"/>
      <c r="E522" s="582"/>
      <c r="F522" s="583"/>
      <c r="G522" s="582"/>
      <c r="H522" s="582"/>
      <c r="I522" s="582"/>
      <c r="K522" s="581"/>
    </row>
    <row r="523" spans="1:11" x14ac:dyDescent="0.2">
      <c r="A523" s="583"/>
      <c r="B523" s="607"/>
      <c r="C523" s="583"/>
      <c r="D523" s="583"/>
      <c r="E523" s="582"/>
      <c r="F523" s="583"/>
      <c r="G523" s="582"/>
      <c r="H523" s="582"/>
      <c r="I523" s="582"/>
      <c r="K523" s="581"/>
    </row>
    <row r="524" spans="1:11" x14ac:dyDescent="0.2">
      <c r="A524" s="583"/>
      <c r="B524" s="607"/>
      <c r="C524" s="583"/>
      <c r="D524" s="583"/>
      <c r="E524" s="582"/>
      <c r="F524" s="583"/>
      <c r="G524" s="582"/>
      <c r="H524" s="582"/>
      <c r="I524" s="582"/>
      <c r="K524" s="581"/>
    </row>
    <row r="525" spans="1:11" x14ac:dyDescent="0.2">
      <c r="A525" s="583"/>
      <c r="B525" s="607"/>
      <c r="C525" s="583"/>
      <c r="D525" s="583"/>
      <c r="E525" s="582"/>
      <c r="F525" s="583"/>
      <c r="G525" s="582"/>
      <c r="H525" s="582"/>
      <c r="I525" s="582"/>
      <c r="K525" s="581"/>
    </row>
    <row r="526" spans="1:11" x14ac:dyDescent="0.2">
      <c r="A526" s="583"/>
      <c r="B526" s="607"/>
      <c r="C526" s="583"/>
      <c r="D526" s="583"/>
      <c r="E526" s="582"/>
      <c r="F526" s="583"/>
      <c r="G526" s="582"/>
      <c r="H526" s="582"/>
      <c r="I526" s="582"/>
      <c r="K526" s="581"/>
    </row>
    <row r="527" spans="1:11" x14ac:dyDescent="0.2">
      <c r="A527" s="583"/>
      <c r="B527" s="607"/>
      <c r="C527" s="583"/>
      <c r="D527" s="583"/>
      <c r="E527" s="582"/>
      <c r="F527" s="583"/>
      <c r="G527" s="582"/>
      <c r="H527" s="582"/>
      <c r="I527" s="582"/>
      <c r="K527" s="581"/>
    </row>
    <row r="528" spans="1:11" x14ac:dyDescent="0.2">
      <c r="A528" s="583"/>
      <c r="B528" s="607"/>
      <c r="C528" s="583"/>
      <c r="D528" s="583"/>
      <c r="E528" s="582"/>
      <c r="F528" s="583"/>
      <c r="G528" s="582"/>
      <c r="H528" s="582"/>
      <c r="I528" s="582"/>
      <c r="K528" s="581"/>
    </row>
    <row r="529" spans="1:11" x14ac:dyDescent="0.2">
      <c r="A529" s="583"/>
      <c r="B529" s="607"/>
      <c r="C529" s="583"/>
      <c r="D529" s="583"/>
      <c r="E529" s="582"/>
      <c r="F529" s="583"/>
      <c r="G529" s="582"/>
      <c r="H529" s="582"/>
      <c r="I529" s="582"/>
      <c r="K529" s="581"/>
    </row>
    <row r="530" spans="1:11" x14ac:dyDescent="0.2">
      <c r="A530" s="583"/>
      <c r="B530" s="607"/>
      <c r="C530" s="583"/>
      <c r="D530" s="583"/>
      <c r="E530" s="582"/>
      <c r="F530" s="583"/>
      <c r="G530" s="582"/>
      <c r="H530" s="582"/>
      <c r="I530" s="582"/>
      <c r="K530" s="581"/>
    </row>
    <row r="531" spans="1:11" x14ac:dyDescent="0.2">
      <c r="A531" s="583"/>
      <c r="B531" s="607"/>
      <c r="C531" s="583"/>
      <c r="D531" s="583"/>
      <c r="E531" s="582"/>
      <c r="F531" s="583"/>
      <c r="G531" s="582"/>
      <c r="H531" s="582"/>
      <c r="I531" s="582"/>
      <c r="K531" s="581"/>
    </row>
    <row r="532" spans="1:11" x14ac:dyDescent="0.2">
      <c r="A532" s="583"/>
      <c r="B532" s="607"/>
      <c r="C532" s="583"/>
      <c r="D532" s="583"/>
      <c r="E532" s="582"/>
      <c r="F532" s="583"/>
      <c r="G532" s="582"/>
      <c r="H532" s="582"/>
      <c r="I532" s="582"/>
      <c r="K532" s="581"/>
    </row>
    <row r="533" spans="1:11" x14ac:dyDescent="0.2">
      <c r="A533" s="583"/>
      <c r="B533" s="607"/>
      <c r="C533" s="583"/>
      <c r="D533" s="583"/>
      <c r="E533" s="582"/>
      <c r="F533" s="583"/>
      <c r="G533" s="582"/>
      <c r="H533" s="582"/>
      <c r="I533" s="582"/>
      <c r="K533" s="581"/>
    </row>
    <row r="534" spans="1:11" x14ac:dyDescent="0.2">
      <c r="A534" s="583"/>
      <c r="B534" s="607"/>
      <c r="C534" s="583"/>
      <c r="D534" s="583"/>
      <c r="E534" s="582"/>
      <c r="F534" s="583"/>
      <c r="G534" s="582"/>
      <c r="H534" s="582"/>
      <c r="I534" s="582"/>
      <c r="K534" s="581"/>
    </row>
    <row r="535" spans="1:11" x14ac:dyDescent="0.2">
      <c r="A535" s="583"/>
      <c r="B535" s="607"/>
      <c r="C535" s="583"/>
      <c r="D535" s="583"/>
      <c r="E535" s="582"/>
      <c r="F535" s="583"/>
      <c r="G535" s="582"/>
      <c r="H535" s="582"/>
      <c r="I535" s="582"/>
      <c r="K535" s="581"/>
    </row>
    <row r="536" spans="1:11" x14ac:dyDescent="0.2">
      <c r="A536" s="583"/>
      <c r="B536" s="607"/>
      <c r="C536" s="583"/>
      <c r="D536" s="583"/>
      <c r="E536" s="582"/>
      <c r="F536" s="583"/>
      <c r="G536" s="582"/>
      <c r="H536" s="582"/>
      <c r="I536" s="582"/>
      <c r="K536" s="581"/>
    </row>
    <row r="537" spans="1:11" x14ac:dyDescent="0.2">
      <c r="A537" s="583"/>
      <c r="B537" s="607"/>
      <c r="C537" s="583"/>
      <c r="D537" s="583"/>
      <c r="E537" s="582"/>
      <c r="F537" s="583"/>
      <c r="G537" s="582"/>
      <c r="H537" s="582"/>
      <c r="I537" s="582"/>
      <c r="K537" s="581"/>
    </row>
    <row r="538" spans="1:11" x14ac:dyDescent="0.2">
      <c r="A538" s="583"/>
      <c r="B538" s="607"/>
      <c r="C538" s="583"/>
      <c r="D538" s="583"/>
      <c r="E538" s="582"/>
      <c r="F538" s="583"/>
      <c r="G538" s="582"/>
      <c r="H538" s="582"/>
      <c r="I538" s="582"/>
      <c r="K538" s="581"/>
    </row>
    <row r="539" spans="1:11" x14ac:dyDescent="0.2">
      <c r="A539" s="583"/>
      <c r="B539" s="607"/>
      <c r="C539" s="583"/>
      <c r="D539" s="583"/>
      <c r="E539" s="582"/>
      <c r="F539" s="583"/>
      <c r="G539" s="582"/>
      <c r="H539" s="582"/>
      <c r="I539" s="582"/>
      <c r="K539" s="581"/>
    </row>
    <row r="540" spans="1:11" x14ac:dyDescent="0.2">
      <c r="A540" s="583"/>
      <c r="B540" s="607"/>
      <c r="C540" s="583"/>
      <c r="D540" s="583"/>
      <c r="E540" s="582"/>
      <c r="F540" s="583"/>
      <c r="G540" s="582"/>
      <c r="H540" s="582"/>
      <c r="I540" s="582"/>
      <c r="K540" s="581"/>
    </row>
    <row r="541" spans="1:11" x14ac:dyDescent="0.2">
      <c r="A541" s="583"/>
      <c r="B541" s="607"/>
      <c r="C541" s="583"/>
      <c r="D541" s="583"/>
      <c r="E541" s="582"/>
      <c r="F541" s="583"/>
      <c r="G541" s="582"/>
      <c r="H541" s="582"/>
      <c r="I541" s="582"/>
      <c r="K541" s="581"/>
    </row>
    <row r="542" spans="1:11" x14ac:dyDescent="0.2">
      <c r="A542" s="583"/>
      <c r="B542" s="607"/>
      <c r="C542" s="583"/>
      <c r="D542" s="583"/>
      <c r="E542" s="582"/>
      <c r="F542" s="583"/>
      <c r="G542" s="582"/>
      <c r="H542" s="582"/>
      <c r="I542" s="582"/>
      <c r="K542" s="581"/>
    </row>
    <row r="543" spans="1:11" x14ac:dyDescent="0.2">
      <c r="A543" s="583"/>
      <c r="B543" s="607"/>
      <c r="C543" s="583"/>
      <c r="D543" s="583"/>
      <c r="E543" s="582"/>
      <c r="F543" s="583"/>
      <c r="G543" s="582"/>
      <c r="H543" s="582"/>
      <c r="I543" s="582"/>
      <c r="K543" s="581"/>
    </row>
    <row r="544" spans="1:11" x14ac:dyDescent="0.2">
      <c r="A544" s="583"/>
      <c r="B544" s="607"/>
      <c r="C544" s="583"/>
      <c r="D544" s="583"/>
      <c r="E544" s="582"/>
      <c r="F544" s="583"/>
      <c r="G544" s="582"/>
      <c r="H544" s="582"/>
      <c r="I544" s="582"/>
      <c r="K544" s="581"/>
    </row>
    <row r="545" spans="1:11" x14ac:dyDescent="0.2">
      <c r="A545" s="583"/>
      <c r="B545" s="607"/>
      <c r="C545" s="583"/>
      <c r="D545" s="583"/>
      <c r="E545" s="582"/>
      <c r="F545" s="583"/>
      <c r="G545" s="582"/>
      <c r="H545" s="582"/>
      <c r="I545" s="582"/>
      <c r="K545" s="581"/>
    </row>
    <row r="546" spans="1:11" x14ac:dyDescent="0.2">
      <c r="A546" s="583"/>
      <c r="B546" s="607"/>
      <c r="C546" s="583"/>
      <c r="D546" s="583"/>
      <c r="E546" s="582"/>
      <c r="F546" s="583"/>
      <c r="G546" s="582"/>
      <c r="H546" s="582"/>
      <c r="I546" s="582"/>
      <c r="K546" s="581"/>
    </row>
    <row r="547" spans="1:11" x14ac:dyDescent="0.2">
      <c r="A547" s="583"/>
      <c r="B547" s="607"/>
      <c r="C547" s="583"/>
      <c r="D547" s="583"/>
      <c r="E547" s="582"/>
      <c r="F547" s="583"/>
      <c r="G547" s="582"/>
      <c r="H547" s="582"/>
      <c r="I547" s="582"/>
      <c r="K547" s="581"/>
    </row>
    <row r="548" spans="1:11" x14ac:dyDescent="0.2">
      <c r="A548" s="583"/>
      <c r="B548" s="607"/>
      <c r="C548" s="583"/>
      <c r="D548" s="583"/>
      <c r="E548" s="582"/>
      <c r="F548" s="583"/>
      <c r="G548" s="582"/>
      <c r="H548" s="582"/>
      <c r="I548" s="582"/>
      <c r="K548" s="581"/>
    </row>
    <row r="549" spans="1:11" x14ac:dyDescent="0.2">
      <c r="A549" s="583"/>
      <c r="B549" s="607"/>
      <c r="C549" s="583"/>
      <c r="D549" s="583"/>
      <c r="E549" s="582"/>
      <c r="F549" s="583"/>
      <c r="G549" s="582"/>
      <c r="H549" s="582"/>
      <c r="I549" s="582"/>
      <c r="K549" s="581"/>
    </row>
    <row r="550" spans="1:11" x14ac:dyDescent="0.2">
      <c r="A550" s="583"/>
      <c r="B550" s="607"/>
      <c r="C550" s="583"/>
      <c r="D550" s="583"/>
      <c r="E550" s="582"/>
      <c r="F550" s="583"/>
      <c r="G550" s="582"/>
      <c r="H550" s="582"/>
      <c r="I550" s="582"/>
      <c r="K550" s="581"/>
    </row>
    <row r="551" spans="1:11" x14ac:dyDescent="0.2">
      <c r="A551" s="583"/>
      <c r="B551" s="607"/>
      <c r="C551" s="583"/>
      <c r="D551" s="583"/>
      <c r="E551" s="582"/>
      <c r="F551" s="583"/>
      <c r="G551" s="582"/>
      <c r="H551" s="582"/>
      <c r="I551" s="582"/>
      <c r="K551" s="581"/>
    </row>
    <row r="552" spans="1:11" x14ac:dyDescent="0.2">
      <c r="A552" s="583"/>
      <c r="B552" s="607"/>
      <c r="C552" s="583"/>
      <c r="D552" s="583"/>
      <c r="E552" s="582"/>
      <c r="F552" s="583"/>
      <c r="G552" s="582"/>
      <c r="H552" s="582"/>
      <c r="I552" s="582"/>
      <c r="K552" s="581"/>
    </row>
    <row r="553" spans="1:11" x14ac:dyDescent="0.2">
      <c r="A553" s="583"/>
      <c r="B553" s="607"/>
      <c r="C553" s="583"/>
      <c r="D553" s="583"/>
      <c r="E553" s="582"/>
      <c r="F553" s="583"/>
      <c r="G553" s="582"/>
      <c r="H553" s="582"/>
      <c r="I553" s="582"/>
      <c r="K553" s="581"/>
    </row>
    <row r="554" spans="1:11" x14ac:dyDescent="0.2">
      <c r="A554" s="583"/>
      <c r="B554" s="607"/>
      <c r="C554" s="583"/>
      <c r="D554" s="583"/>
      <c r="E554" s="582"/>
      <c r="F554" s="583"/>
      <c r="G554" s="582"/>
      <c r="H554" s="582"/>
      <c r="I554" s="582"/>
      <c r="K554" s="581"/>
    </row>
    <row r="555" spans="1:11" x14ac:dyDescent="0.2">
      <c r="A555" s="583"/>
      <c r="B555" s="607"/>
      <c r="C555" s="583"/>
      <c r="D555" s="583"/>
      <c r="E555" s="582"/>
      <c r="F555" s="583"/>
      <c r="G555" s="582"/>
      <c r="H555" s="582"/>
      <c r="I555" s="582"/>
      <c r="K555" s="581"/>
    </row>
    <row r="556" spans="1:11" x14ac:dyDescent="0.2">
      <c r="A556" s="583"/>
      <c r="B556" s="607"/>
      <c r="C556" s="583"/>
      <c r="D556" s="583"/>
      <c r="E556" s="582"/>
      <c r="F556" s="583"/>
      <c r="G556" s="582"/>
      <c r="H556" s="582"/>
      <c r="I556" s="582"/>
      <c r="K556" s="581"/>
    </row>
    <row r="557" spans="1:11" x14ac:dyDescent="0.2">
      <c r="A557" s="583"/>
      <c r="B557" s="607"/>
      <c r="C557" s="583"/>
      <c r="D557" s="583"/>
      <c r="E557" s="582"/>
      <c r="F557" s="583"/>
      <c r="G557" s="582"/>
      <c r="H557" s="582"/>
      <c r="I557" s="582"/>
      <c r="K557" s="581"/>
    </row>
    <row r="558" spans="1:11" x14ac:dyDescent="0.2">
      <c r="A558" s="583"/>
      <c r="B558" s="607"/>
      <c r="C558" s="583"/>
      <c r="D558" s="583"/>
      <c r="E558" s="582"/>
      <c r="F558" s="583"/>
      <c r="G558" s="582"/>
      <c r="H558" s="582"/>
      <c r="I558" s="582"/>
      <c r="K558" s="581"/>
    </row>
    <row r="559" spans="1:11" x14ac:dyDescent="0.2">
      <c r="A559" s="583"/>
      <c r="B559" s="607"/>
      <c r="C559" s="583"/>
      <c r="D559" s="583"/>
      <c r="E559" s="582"/>
      <c r="F559" s="583"/>
      <c r="G559" s="582"/>
      <c r="H559" s="582"/>
      <c r="I559" s="582"/>
      <c r="K559" s="581"/>
    </row>
    <row r="560" spans="1:11" x14ac:dyDescent="0.2">
      <c r="A560" s="583"/>
      <c r="B560" s="607"/>
      <c r="C560" s="583"/>
      <c r="D560" s="583"/>
      <c r="E560" s="582"/>
      <c r="F560" s="583"/>
      <c r="G560" s="582"/>
      <c r="H560" s="582"/>
      <c r="I560" s="582"/>
      <c r="K560" s="581"/>
    </row>
    <row r="561" spans="1:11" x14ac:dyDescent="0.2">
      <c r="A561" s="583"/>
      <c r="B561" s="607"/>
      <c r="C561" s="583"/>
      <c r="D561" s="583"/>
      <c r="E561" s="582"/>
      <c r="F561" s="583"/>
      <c r="G561" s="582"/>
      <c r="H561" s="582"/>
      <c r="I561" s="582"/>
      <c r="K561" s="581"/>
    </row>
    <row r="562" spans="1:11" x14ac:dyDescent="0.2">
      <c r="A562" s="583"/>
      <c r="B562" s="607"/>
      <c r="C562" s="583"/>
      <c r="D562" s="583"/>
      <c r="E562" s="582"/>
      <c r="F562" s="583"/>
      <c r="G562" s="582"/>
      <c r="H562" s="582"/>
      <c r="I562" s="582"/>
      <c r="K562" s="581"/>
    </row>
    <row r="563" spans="1:11" x14ac:dyDescent="0.2">
      <c r="A563" s="583"/>
      <c r="B563" s="607"/>
      <c r="C563" s="583"/>
      <c r="D563" s="583"/>
      <c r="E563" s="582"/>
      <c r="F563" s="583"/>
      <c r="G563" s="582"/>
      <c r="H563" s="582"/>
      <c r="I563" s="582"/>
      <c r="K563" s="581"/>
    </row>
    <row r="564" spans="1:11" x14ac:dyDescent="0.2">
      <c r="A564" s="583"/>
      <c r="B564" s="607"/>
      <c r="C564" s="583"/>
      <c r="D564" s="583"/>
      <c r="E564" s="582"/>
      <c r="F564" s="583"/>
      <c r="G564" s="582"/>
      <c r="H564" s="582"/>
      <c r="I564" s="582"/>
      <c r="K564" s="581"/>
    </row>
    <row r="565" spans="1:11" x14ac:dyDescent="0.2">
      <c r="A565" s="583"/>
      <c r="B565" s="607"/>
      <c r="C565" s="583"/>
      <c r="D565" s="583"/>
      <c r="E565" s="582"/>
      <c r="F565" s="583"/>
      <c r="G565" s="582"/>
      <c r="H565" s="582"/>
      <c r="I565" s="582"/>
      <c r="K565" s="581"/>
    </row>
    <row r="566" spans="1:11" x14ac:dyDescent="0.2">
      <c r="A566" s="583"/>
      <c r="B566" s="607"/>
      <c r="C566" s="583"/>
      <c r="D566" s="583"/>
      <c r="E566" s="582"/>
      <c r="F566" s="583"/>
      <c r="G566" s="582"/>
      <c r="H566" s="582"/>
      <c r="I566" s="582"/>
      <c r="K566" s="581"/>
    </row>
    <row r="567" spans="1:11" x14ac:dyDescent="0.2">
      <c r="A567" s="583"/>
      <c r="B567" s="607"/>
      <c r="C567" s="583"/>
      <c r="D567" s="583"/>
      <c r="E567" s="582"/>
      <c r="F567" s="583"/>
      <c r="G567" s="582"/>
      <c r="H567" s="582"/>
      <c r="I567" s="582"/>
      <c r="K567" s="581"/>
    </row>
    <row r="568" spans="1:11" x14ac:dyDescent="0.2">
      <c r="A568" s="583"/>
      <c r="B568" s="607"/>
      <c r="C568" s="583"/>
      <c r="D568" s="583"/>
      <c r="E568" s="582"/>
      <c r="F568" s="583"/>
      <c r="G568" s="582"/>
      <c r="H568" s="582"/>
      <c r="I568" s="582"/>
      <c r="K568" s="581"/>
    </row>
    <row r="569" spans="1:11" x14ac:dyDescent="0.2">
      <c r="A569" s="583"/>
      <c r="B569" s="607"/>
      <c r="C569" s="583"/>
      <c r="D569" s="583"/>
      <c r="E569" s="582"/>
      <c r="F569" s="583"/>
      <c r="G569" s="582"/>
      <c r="H569" s="582"/>
      <c r="I569" s="582"/>
      <c r="K569" s="581"/>
    </row>
    <row r="570" spans="1:11" x14ac:dyDescent="0.2">
      <c r="A570" s="583"/>
      <c r="B570" s="607"/>
      <c r="C570" s="583"/>
      <c r="D570" s="583"/>
      <c r="E570" s="582"/>
      <c r="F570" s="583"/>
      <c r="G570" s="582"/>
      <c r="H570" s="582"/>
      <c r="I570" s="582"/>
      <c r="K570" s="581"/>
    </row>
    <row r="571" spans="1:11" x14ac:dyDescent="0.2">
      <c r="A571" s="583"/>
      <c r="B571" s="607"/>
      <c r="C571" s="583"/>
      <c r="D571" s="583"/>
      <c r="E571" s="582"/>
      <c r="F571" s="583"/>
      <c r="G571" s="582"/>
      <c r="H571" s="582"/>
      <c r="I571" s="582"/>
      <c r="K571" s="581"/>
    </row>
    <row r="572" spans="1:11" x14ac:dyDescent="0.2">
      <c r="A572" s="583"/>
      <c r="B572" s="607"/>
      <c r="C572" s="583"/>
      <c r="D572" s="583"/>
      <c r="E572" s="582"/>
      <c r="F572" s="583"/>
      <c r="G572" s="582"/>
      <c r="H572" s="582"/>
      <c r="I572" s="582"/>
      <c r="K572" s="581"/>
    </row>
    <row r="573" spans="1:11" x14ac:dyDescent="0.2">
      <c r="A573" s="583"/>
      <c r="B573" s="607"/>
      <c r="C573" s="583"/>
      <c r="D573" s="583"/>
      <c r="E573" s="582"/>
      <c r="F573" s="583"/>
      <c r="G573" s="582"/>
      <c r="H573" s="582"/>
      <c r="I573" s="582"/>
      <c r="K573" s="581"/>
    </row>
    <row r="574" spans="1:11" x14ac:dyDescent="0.2">
      <c r="A574" s="583"/>
      <c r="B574" s="607"/>
      <c r="C574" s="583"/>
      <c r="D574" s="583"/>
      <c r="E574" s="582"/>
      <c r="F574" s="583"/>
      <c r="G574" s="582"/>
      <c r="H574" s="582"/>
      <c r="I574" s="582"/>
      <c r="K574" s="581"/>
    </row>
    <row r="575" spans="1:11" x14ac:dyDescent="0.2">
      <c r="A575" s="583"/>
      <c r="B575" s="607"/>
      <c r="C575" s="583"/>
      <c r="D575" s="583"/>
      <c r="E575" s="582"/>
      <c r="F575" s="583"/>
      <c r="G575" s="582"/>
      <c r="H575" s="582"/>
      <c r="I575" s="582"/>
      <c r="K575" s="581"/>
    </row>
    <row r="576" spans="1:11" x14ac:dyDescent="0.2">
      <c r="A576" s="583"/>
      <c r="B576" s="607"/>
      <c r="C576" s="583"/>
      <c r="D576" s="583"/>
      <c r="E576" s="582"/>
      <c r="F576" s="583"/>
      <c r="G576" s="582"/>
      <c r="H576" s="582"/>
      <c r="I576" s="582"/>
      <c r="K576" s="581"/>
    </row>
    <row r="577" spans="1:11" x14ac:dyDescent="0.2">
      <c r="A577" s="583"/>
      <c r="B577" s="607"/>
      <c r="C577" s="583"/>
      <c r="D577" s="583"/>
      <c r="E577" s="582"/>
      <c r="F577" s="583"/>
      <c r="G577" s="582"/>
      <c r="H577" s="582"/>
      <c r="I577" s="582"/>
      <c r="K577" s="581"/>
    </row>
    <row r="578" spans="1:11" x14ac:dyDescent="0.2">
      <c r="A578" s="583"/>
      <c r="B578" s="607"/>
      <c r="C578" s="583"/>
      <c r="D578" s="583"/>
      <c r="E578" s="582"/>
      <c r="F578" s="583"/>
      <c r="G578" s="582"/>
      <c r="H578" s="582"/>
      <c r="I578" s="582"/>
      <c r="K578" s="581"/>
    </row>
    <row r="579" spans="1:11" x14ac:dyDescent="0.2">
      <c r="A579" s="583"/>
      <c r="B579" s="607"/>
      <c r="C579" s="583"/>
      <c r="D579" s="583"/>
      <c r="E579" s="582"/>
      <c r="F579" s="583"/>
      <c r="G579" s="582"/>
      <c r="H579" s="582"/>
      <c r="I579" s="582"/>
      <c r="K579" s="581"/>
    </row>
    <row r="580" spans="1:11" x14ac:dyDescent="0.2">
      <c r="A580" s="583"/>
      <c r="B580" s="607"/>
      <c r="C580" s="583"/>
      <c r="D580" s="583"/>
      <c r="E580" s="582"/>
      <c r="F580" s="583"/>
      <c r="G580" s="582"/>
      <c r="H580" s="582"/>
      <c r="I580" s="582"/>
      <c r="K580" s="581"/>
    </row>
    <row r="581" spans="1:11" x14ac:dyDescent="0.2">
      <c r="A581" s="583"/>
      <c r="B581" s="607"/>
      <c r="C581" s="583"/>
      <c r="D581" s="583"/>
      <c r="E581" s="582"/>
      <c r="F581" s="583"/>
      <c r="G581" s="582"/>
      <c r="H581" s="582"/>
      <c r="I581" s="582"/>
      <c r="K581" s="581"/>
    </row>
    <row r="582" spans="1:11" x14ac:dyDescent="0.2">
      <c r="A582" s="583"/>
      <c r="B582" s="607"/>
      <c r="C582" s="583"/>
      <c r="D582" s="583"/>
      <c r="E582" s="582"/>
      <c r="F582" s="583"/>
      <c r="G582" s="582"/>
      <c r="H582" s="582"/>
      <c r="I582" s="582"/>
      <c r="K582" s="581"/>
    </row>
    <row r="583" spans="1:11" x14ac:dyDescent="0.2">
      <c r="A583" s="583"/>
      <c r="B583" s="607"/>
      <c r="C583" s="583"/>
      <c r="D583" s="583"/>
      <c r="E583" s="582"/>
      <c r="F583" s="583"/>
      <c r="G583" s="582"/>
      <c r="H583" s="582"/>
      <c r="I583" s="582"/>
      <c r="K583" s="581"/>
    </row>
    <row r="584" spans="1:11" x14ac:dyDescent="0.2">
      <c r="A584" s="583"/>
      <c r="B584" s="607"/>
      <c r="C584" s="583"/>
      <c r="D584" s="583"/>
      <c r="E584" s="582"/>
      <c r="F584" s="583"/>
      <c r="G584" s="582"/>
      <c r="H584" s="582"/>
      <c r="I584" s="582"/>
      <c r="K584" s="581"/>
    </row>
    <row r="585" spans="1:11" x14ac:dyDescent="0.2">
      <c r="A585" s="583"/>
      <c r="B585" s="607"/>
      <c r="C585" s="583"/>
      <c r="D585" s="583"/>
      <c r="E585" s="582"/>
      <c r="F585" s="583"/>
      <c r="G585" s="582"/>
      <c r="H585" s="582"/>
      <c r="I585" s="582"/>
      <c r="K585" s="581"/>
    </row>
    <row r="586" spans="1:11" x14ac:dyDescent="0.2">
      <c r="A586" s="583"/>
      <c r="B586" s="607"/>
      <c r="C586" s="583"/>
      <c r="D586" s="583"/>
      <c r="E586" s="582"/>
      <c r="F586" s="583"/>
      <c r="G586" s="582"/>
      <c r="H586" s="582"/>
      <c r="I586" s="582"/>
      <c r="K586" s="581"/>
    </row>
    <row r="587" spans="1:11" x14ac:dyDescent="0.2">
      <c r="A587" s="583"/>
      <c r="B587" s="607"/>
      <c r="C587" s="583"/>
      <c r="D587" s="583"/>
      <c r="E587" s="582"/>
      <c r="F587" s="583"/>
      <c r="G587" s="582"/>
      <c r="H587" s="582"/>
      <c r="I587" s="582"/>
      <c r="K587" s="581"/>
    </row>
    <row r="588" spans="1:11" x14ac:dyDescent="0.2">
      <c r="A588" s="583"/>
      <c r="B588" s="607"/>
      <c r="C588" s="583"/>
      <c r="D588" s="583"/>
      <c r="E588" s="582"/>
      <c r="F588" s="583"/>
      <c r="G588" s="582"/>
      <c r="H588" s="582"/>
      <c r="I588" s="582"/>
      <c r="K588" s="581"/>
    </row>
    <row r="589" spans="1:11" x14ac:dyDescent="0.2">
      <c r="A589" s="583"/>
      <c r="B589" s="607"/>
      <c r="C589" s="583"/>
      <c r="D589" s="583"/>
      <c r="E589" s="582"/>
      <c r="F589" s="583"/>
      <c r="G589" s="582"/>
      <c r="H589" s="582"/>
      <c r="I589" s="582"/>
      <c r="K589" s="581"/>
    </row>
    <row r="590" spans="1:11" x14ac:dyDescent="0.2">
      <c r="A590" s="583"/>
      <c r="B590" s="607"/>
      <c r="C590" s="583"/>
      <c r="D590" s="583"/>
      <c r="E590" s="582"/>
      <c r="F590" s="583"/>
      <c r="G590" s="582"/>
      <c r="H590" s="582"/>
      <c r="I590" s="582"/>
      <c r="K590" s="581"/>
    </row>
    <row r="591" spans="1:11" x14ac:dyDescent="0.2">
      <c r="A591" s="583"/>
      <c r="B591" s="607"/>
      <c r="C591" s="583"/>
      <c r="D591" s="583"/>
      <c r="E591" s="582"/>
      <c r="F591" s="583"/>
      <c r="G591" s="582"/>
      <c r="H591" s="582"/>
      <c r="I591" s="582"/>
      <c r="K591" s="581"/>
    </row>
    <row r="592" spans="1:11" x14ac:dyDescent="0.2">
      <c r="A592" s="583"/>
      <c r="B592" s="607"/>
      <c r="C592" s="583"/>
      <c r="D592" s="583"/>
      <c r="E592" s="582"/>
      <c r="F592" s="583"/>
      <c r="G592" s="582"/>
      <c r="H592" s="582"/>
      <c r="I592" s="582"/>
      <c r="K592" s="581"/>
    </row>
    <row r="593" spans="1:11" x14ac:dyDescent="0.2">
      <c r="A593" s="583"/>
      <c r="B593" s="607"/>
      <c r="C593" s="583"/>
      <c r="D593" s="583"/>
      <c r="E593" s="582"/>
      <c r="F593" s="583"/>
      <c r="G593" s="582"/>
      <c r="H593" s="582"/>
      <c r="I593" s="582"/>
      <c r="K593" s="581"/>
    </row>
    <row r="594" spans="1:11" x14ac:dyDescent="0.2">
      <c r="A594" s="583"/>
      <c r="B594" s="607"/>
      <c r="C594" s="583"/>
      <c r="D594" s="583"/>
      <c r="E594" s="582"/>
      <c r="F594" s="583"/>
      <c r="G594" s="582"/>
      <c r="H594" s="582"/>
      <c r="I594" s="582"/>
      <c r="K594" s="581"/>
    </row>
    <row r="595" spans="1:11" x14ac:dyDescent="0.2">
      <c r="A595" s="583"/>
      <c r="B595" s="607"/>
      <c r="C595" s="583"/>
      <c r="D595" s="583"/>
      <c r="E595" s="582"/>
      <c r="F595" s="583"/>
      <c r="G595" s="582"/>
      <c r="H595" s="582"/>
      <c r="I595" s="582"/>
      <c r="K595" s="581"/>
    </row>
    <row r="596" spans="1:11" x14ac:dyDescent="0.2">
      <c r="A596" s="583"/>
      <c r="B596" s="607"/>
      <c r="C596" s="583"/>
      <c r="D596" s="583"/>
      <c r="E596" s="582"/>
      <c r="F596" s="583"/>
      <c r="G596" s="582"/>
      <c r="H596" s="582"/>
      <c r="I596" s="582"/>
      <c r="K596" s="581"/>
    </row>
    <row r="597" spans="1:11" x14ac:dyDescent="0.2">
      <c r="A597" s="583"/>
      <c r="B597" s="607"/>
      <c r="C597" s="583"/>
      <c r="D597" s="583"/>
      <c r="E597" s="582"/>
      <c r="F597" s="583"/>
      <c r="G597" s="582"/>
      <c r="H597" s="582"/>
      <c r="I597" s="582"/>
      <c r="K597" s="581"/>
    </row>
    <row r="598" spans="1:11" x14ac:dyDescent="0.2">
      <c r="A598" s="583"/>
      <c r="B598" s="607"/>
      <c r="C598" s="583"/>
      <c r="D598" s="583"/>
      <c r="E598" s="582"/>
      <c r="F598" s="583"/>
      <c r="G598" s="582"/>
      <c r="H598" s="582"/>
      <c r="I598" s="582"/>
      <c r="K598" s="581"/>
    </row>
    <row r="599" spans="1:11" x14ac:dyDescent="0.2">
      <c r="A599" s="583"/>
      <c r="B599" s="607"/>
      <c r="C599" s="583"/>
      <c r="D599" s="583"/>
      <c r="E599" s="582"/>
      <c r="F599" s="583"/>
      <c r="G599" s="582"/>
      <c r="H599" s="582"/>
      <c r="I599" s="582"/>
      <c r="K599" s="581"/>
    </row>
    <row r="600" spans="1:11" x14ac:dyDescent="0.2">
      <c r="A600" s="583"/>
      <c r="B600" s="607"/>
      <c r="C600" s="583"/>
      <c r="D600" s="583"/>
      <c r="E600" s="582"/>
      <c r="F600" s="583"/>
      <c r="G600" s="582"/>
      <c r="H600" s="582"/>
      <c r="I600" s="582"/>
      <c r="K600" s="581"/>
    </row>
    <row r="601" spans="1:11" x14ac:dyDescent="0.2">
      <c r="A601" s="583"/>
      <c r="B601" s="607"/>
      <c r="C601" s="583"/>
      <c r="D601" s="583"/>
      <c r="E601" s="582"/>
      <c r="F601" s="583"/>
      <c r="G601" s="582"/>
      <c r="H601" s="582"/>
      <c r="I601" s="582"/>
      <c r="K601" s="581"/>
    </row>
    <row r="602" spans="1:11" x14ac:dyDescent="0.2">
      <c r="A602" s="583"/>
      <c r="B602" s="607"/>
      <c r="C602" s="583"/>
      <c r="D602" s="583"/>
      <c r="E602" s="582"/>
      <c r="F602" s="583"/>
      <c r="G602" s="582"/>
      <c r="H602" s="582"/>
      <c r="I602" s="582"/>
      <c r="K602" s="581"/>
    </row>
    <row r="603" spans="1:11" x14ac:dyDescent="0.2">
      <c r="A603" s="583"/>
      <c r="B603" s="607"/>
      <c r="C603" s="583"/>
      <c r="D603" s="583"/>
      <c r="E603" s="582"/>
      <c r="F603" s="583"/>
      <c r="G603" s="582"/>
      <c r="H603" s="582"/>
      <c r="I603" s="582"/>
      <c r="K603" s="581"/>
    </row>
    <row r="604" spans="1:11" x14ac:dyDescent="0.2">
      <c r="A604" s="583"/>
      <c r="B604" s="607"/>
      <c r="C604" s="583"/>
      <c r="D604" s="583"/>
      <c r="E604" s="582"/>
      <c r="F604" s="583"/>
      <c r="G604" s="582"/>
      <c r="H604" s="582"/>
      <c r="I604" s="582"/>
      <c r="K604" s="581"/>
    </row>
    <row r="605" spans="1:11" x14ac:dyDescent="0.2">
      <c r="A605" s="583"/>
      <c r="B605" s="607"/>
      <c r="C605" s="583"/>
      <c r="D605" s="583"/>
      <c r="E605" s="582"/>
      <c r="F605" s="583"/>
      <c r="G605" s="582"/>
      <c r="H605" s="582"/>
      <c r="I605" s="582"/>
      <c r="K605" s="581"/>
    </row>
    <row r="606" spans="1:11" x14ac:dyDescent="0.2">
      <c r="A606" s="583"/>
      <c r="B606" s="607"/>
      <c r="C606" s="583"/>
      <c r="D606" s="583"/>
      <c r="E606" s="582"/>
      <c r="F606" s="583"/>
      <c r="G606" s="582"/>
      <c r="H606" s="582"/>
      <c r="I606" s="582"/>
      <c r="K606" s="581"/>
    </row>
    <row r="607" spans="1:11" x14ac:dyDescent="0.2">
      <c r="A607" s="583"/>
      <c r="B607" s="607"/>
      <c r="C607" s="583"/>
      <c r="D607" s="583"/>
      <c r="E607" s="582"/>
      <c r="F607" s="583"/>
      <c r="G607" s="582"/>
      <c r="H607" s="582"/>
      <c r="I607" s="582"/>
      <c r="K607" s="581"/>
    </row>
    <row r="608" spans="1:11" x14ac:dyDescent="0.2">
      <c r="A608" s="583"/>
      <c r="B608" s="607"/>
      <c r="C608" s="583"/>
      <c r="D608" s="583"/>
      <c r="E608" s="582"/>
      <c r="F608" s="583"/>
      <c r="G608" s="582"/>
      <c r="H608" s="582"/>
      <c r="I608" s="582"/>
      <c r="K608" s="581"/>
    </row>
    <row r="609" spans="1:11" x14ac:dyDescent="0.2">
      <c r="A609" s="583"/>
      <c r="B609" s="607"/>
      <c r="C609" s="583"/>
      <c r="D609" s="583"/>
      <c r="E609" s="582"/>
      <c r="F609" s="583"/>
      <c r="G609" s="582"/>
      <c r="H609" s="582"/>
      <c r="I609" s="582"/>
      <c r="K609" s="581"/>
    </row>
    <row r="610" spans="1:11" x14ac:dyDescent="0.2">
      <c r="A610" s="583"/>
      <c r="B610" s="607"/>
      <c r="C610" s="583"/>
      <c r="D610" s="583"/>
      <c r="E610" s="582"/>
      <c r="F610" s="583"/>
      <c r="G610" s="582"/>
      <c r="H610" s="582"/>
      <c r="I610" s="582"/>
      <c r="K610" s="581"/>
    </row>
    <row r="611" spans="1:11" x14ac:dyDescent="0.2">
      <c r="A611" s="583"/>
      <c r="B611" s="607"/>
      <c r="C611" s="583"/>
      <c r="D611" s="583"/>
      <c r="E611" s="582"/>
      <c r="F611" s="583"/>
      <c r="G611" s="582"/>
      <c r="H611" s="582"/>
      <c r="I611" s="582"/>
      <c r="K611" s="581"/>
    </row>
    <row r="612" spans="1:11" x14ac:dyDescent="0.2">
      <c r="A612" s="583"/>
      <c r="B612" s="607"/>
      <c r="C612" s="583"/>
      <c r="D612" s="583"/>
      <c r="E612" s="582"/>
      <c r="F612" s="583"/>
      <c r="G612" s="582"/>
      <c r="H612" s="582"/>
      <c r="I612" s="582"/>
      <c r="K612" s="581"/>
    </row>
    <row r="613" spans="1:11" x14ac:dyDescent="0.2">
      <c r="A613" s="583"/>
      <c r="B613" s="607"/>
      <c r="C613" s="583"/>
      <c r="D613" s="583"/>
      <c r="E613" s="582"/>
      <c r="F613" s="583"/>
      <c r="G613" s="582"/>
      <c r="H613" s="582"/>
      <c r="I613" s="582"/>
      <c r="K613" s="581"/>
    </row>
    <row r="614" spans="1:11" x14ac:dyDescent="0.2">
      <c r="A614" s="583"/>
      <c r="B614" s="607"/>
      <c r="C614" s="583"/>
      <c r="D614" s="583"/>
      <c r="E614" s="582"/>
      <c r="F614" s="583"/>
      <c r="G614" s="582"/>
      <c r="H614" s="582"/>
      <c r="I614" s="582"/>
      <c r="K614" s="581"/>
    </row>
    <row r="615" spans="1:11" x14ac:dyDescent="0.2">
      <c r="A615" s="583"/>
      <c r="B615" s="607"/>
      <c r="C615" s="583"/>
      <c r="D615" s="583"/>
      <c r="E615" s="582"/>
      <c r="F615" s="583"/>
      <c r="G615" s="582"/>
      <c r="H615" s="582"/>
      <c r="I615" s="582"/>
      <c r="K615" s="581"/>
    </row>
    <row r="616" spans="1:11" x14ac:dyDescent="0.2">
      <c r="A616" s="583"/>
      <c r="B616" s="607"/>
      <c r="C616" s="583"/>
      <c r="D616" s="583"/>
      <c r="E616" s="582"/>
      <c r="F616" s="583"/>
      <c r="G616" s="582"/>
      <c r="H616" s="582"/>
      <c r="I616" s="582"/>
      <c r="K616" s="581"/>
    </row>
    <row r="617" spans="1:11" x14ac:dyDescent="0.2">
      <c r="A617" s="583"/>
      <c r="B617" s="607"/>
      <c r="C617" s="583"/>
      <c r="D617" s="583"/>
      <c r="E617" s="582"/>
      <c r="F617" s="583"/>
      <c r="G617" s="582"/>
      <c r="H617" s="582"/>
      <c r="I617" s="582"/>
      <c r="K617" s="581"/>
    </row>
    <row r="618" spans="1:11" x14ac:dyDescent="0.2">
      <c r="A618" s="583"/>
      <c r="B618" s="607"/>
      <c r="C618" s="583"/>
      <c r="D618" s="583"/>
      <c r="E618" s="582"/>
      <c r="F618" s="583"/>
      <c r="G618" s="582"/>
      <c r="H618" s="582"/>
      <c r="I618" s="582"/>
      <c r="K618" s="581"/>
    </row>
    <row r="619" spans="1:11" x14ac:dyDescent="0.2">
      <c r="A619" s="583"/>
      <c r="B619" s="607"/>
      <c r="C619" s="583"/>
      <c r="D619" s="583"/>
      <c r="E619" s="582"/>
      <c r="F619" s="583"/>
      <c r="G619" s="582"/>
      <c r="H619" s="582"/>
      <c r="I619" s="582"/>
      <c r="K619" s="581"/>
    </row>
    <row r="620" spans="1:11" x14ac:dyDescent="0.2">
      <c r="A620" s="583"/>
      <c r="B620" s="607"/>
      <c r="C620" s="583"/>
      <c r="D620" s="583"/>
      <c r="E620" s="582"/>
      <c r="F620" s="583"/>
      <c r="G620" s="582"/>
      <c r="H620" s="582"/>
      <c r="I620" s="582"/>
      <c r="K620" s="581"/>
    </row>
    <row r="621" spans="1:11" x14ac:dyDescent="0.2">
      <c r="A621" s="583"/>
      <c r="B621" s="607"/>
      <c r="C621" s="583"/>
      <c r="D621" s="583"/>
      <c r="E621" s="582"/>
      <c r="F621" s="583"/>
      <c r="G621" s="582"/>
      <c r="H621" s="582"/>
      <c r="I621" s="582"/>
      <c r="K621" s="581"/>
    </row>
    <row r="622" spans="1:11" x14ac:dyDescent="0.2">
      <c r="A622" s="583"/>
      <c r="B622" s="607"/>
      <c r="C622" s="583"/>
      <c r="D622" s="583"/>
      <c r="E622" s="582"/>
      <c r="F622" s="583"/>
      <c r="G622" s="582"/>
      <c r="H622" s="582"/>
      <c r="I622" s="582"/>
      <c r="K622" s="581"/>
    </row>
    <row r="623" spans="1:11" x14ac:dyDescent="0.2">
      <c r="A623" s="583"/>
      <c r="B623" s="607"/>
      <c r="C623" s="583"/>
      <c r="D623" s="583"/>
      <c r="E623" s="582"/>
      <c r="F623" s="583"/>
      <c r="G623" s="582"/>
      <c r="H623" s="582"/>
      <c r="I623" s="582"/>
      <c r="K623" s="581"/>
    </row>
    <row r="624" spans="1:11" x14ac:dyDescent="0.2">
      <c r="A624" s="583"/>
      <c r="B624" s="607"/>
      <c r="C624" s="583"/>
      <c r="D624" s="583"/>
      <c r="E624" s="582"/>
      <c r="F624" s="583"/>
      <c r="G624" s="582"/>
      <c r="H624" s="582"/>
      <c r="I624" s="582"/>
      <c r="K624" s="581"/>
    </row>
    <row r="625" spans="1:11" x14ac:dyDescent="0.2">
      <c r="A625" s="583"/>
      <c r="B625" s="607"/>
      <c r="C625" s="583"/>
      <c r="D625" s="583"/>
      <c r="E625" s="582"/>
      <c r="F625" s="583"/>
      <c r="G625" s="582"/>
      <c r="H625" s="582"/>
      <c r="I625" s="582"/>
      <c r="K625" s="581"/>
    </row>
    <row r="626" spans="1:11" x14ac:dyDescent="0.2">
      <c r="A626" s="583"/>
      <c r="B626" s="607"/>
      <c r="C626" s="583"/>
      <c r="D626" s="583"/>
      <c r="E626" s="582"/>
      <c r="F626" s="583"/>
      <c r="G626" s="582"/>
      <c r="H626" s="582"/>
      <c r="I626" s="582"/>
      <c r="K626" s="581"/>
    </row>
    <row r="627" spans="1:11" x14ac:dyDescent="0.2">
      <c r="A627" s="583"/>
      <c r="B627" s="607"/>
      <c r="C627" s="583"/>
      <c r="D627" s="583"/>
      <c r="E627" s="582"/>
      <c r="F627" s="583"/>
      <c r="G627" s="582"/>
      <c r="H627" s="582"/>
      <c r="I627" s="582"/>
      <c r="K627" s="581"/>
    </row>
    <row r="628" spans="1:11" x14ac:dyDescent="0.2">
      <c r="A628" s="583"/>
      <c r="B628" s="607"/>
      <c r="C628" s="583"/>
      <c r="D628" s="583"/>
      <c r="E628" s="582"/>
      <c r="F628" s="583"/>
      <c r="G628" s="582"/>
      <c r="H628" s="582"/>
      <c r="I628" s="582"/>
      <c r="K628" s="581"/>
    </row>
    <row r="629" spans="1:11" x14ac:dyDescent="0.2">
      <c r="A629" s="583"/>
      <c r="B629" s="607"/>
      <c r="C629" s="583"/>
      <c r="D629" s="583"/>
      <c r="E629" s="582"/>
      <c r="F629" s="583"/>
      <c r="G629" s="582"/>
      <c r="H629" s="582"/>
      <c r="I629" s="582"/>
      <c r="K629" s="581"/>
    </row>
    <row r="630" spans="1:11" x14ac:dyDescent="0.2">
      <c r="A630" s="583"/>
      <c r="B630" s="607"/>
      <c r="C630" s="583"/>
      <c r="D630" s="583"/>
      <c r="E630" s="582"/>
      <c r="F630" s="583"/>
      <c r="G630" s="582"/>
      <c r="H630" s="582"/>
      <c r="I630" s="582"/>
      <c r="K630" s="581"/>
    </row>
    <row r="631" spans="1:11" x14ac:dyDescent="0.2">
      <c r="A631" s="583"/>
      <c r="B631" s="607"/>
      <c r="C631" s="583"/>
      <c r="D631" s="583"/>
      <c r="E631" s="582"/>
      <c r="F631" s="583"/>
      <c r="G631" s="582"/>
      <c r="H631" s="582"/>
      <c r="I631" s="582"/>
      <c r="K631" s="581"/>
    </row>
    <row r="632" spans="1:11" x14ac:dyDescent="0.2">
      <c r="A632" s="583"/>
      <c r="B632" s="607"/>
      <c r="C632" s="583"/>
      <c r="D632" s="583"/>
      <c r="E632" s="582"/>
      <c r="F632" s="583"/>
      <c r="G632" s="582"/>
      <c r="H632" s="582"/>
      <c r="I632" s="582"/>
      <c r="K632" s="581"/>
    </row>
    <row r="633" spans="1:11" x14ac:dyDescent="0.2">
      <c r="A633" s="583"/>
      <c r="B633" s="607"/>
      <c r="C633" s="583"/>
      <c r="D633" s="583"/>
      <c r="E633" s="582"/>
      <c r="F633" s="583"/>
      <c r="G633" s="582"/>
      <c r="H633" s="582"/>
      <c r="I633" s="582"/>
      <c r="K633" s="581"/>
    </row>
    <row r="634" spans="1:11" x14ac:dyDescent="0.2">
      <c r="A634" s="583"/>
      <c r="B634" s="607"/>
      <c r="C634" s="583"/>
      <c r="D634" s="583"/>
      <c r="E634" s="582"/>
      <c r="F634" s="583"/>
      <c r="G634" s="582"/>
      <c r="H634" s="582"/>
      <c r="I634" s="582"/>
      <c r="K634" s="581"/>
    </row>
    <row r="635" spans="1:11" x14ac:dyDescent="0.2">
      <c r="A635" s="583"/>
      <c r="B635" s="607"/>
      <c r="C635" s="583"/>
      <c r="D635" s="583"/>
      <c r="E635" s="582"/>
      <c r="F635" s="583"/>
      <c r="G635" s="582"/>
      <c r="H635" s="582"/>
      <c r="I635" s="582"/>
      <c r="K635" s="581"/>
    </row>
    <row r="636" spans="1:11" x14ac:dyDescent="0.2">
      <c r="A636" s="583"/>
      <c r="B636" s="607"/>
      <c r="C636" s="583"/>
      <c r="D636" s="583"/>
      <c r="E636" s="582"/>
      <c r="F636" s="583"/>
      <c r="G636" s="582"/>
      <c r="H636" s="582"/>
      <c r="I636" s="582"/>
      <c r="K636" s="581"/>
    </row>
    <row r="637" spans="1:11" x14ac:dyDescent="0.2">
      <c r="A637" s="583"/>
      <c r="B637" s="607"/>
      <c r="C637" s="583"/>
      <c r="D637" s="583"/>
      <c r="E637" s="582"/>
      <c r="F637" s="583"/>
      <c r="G637" s="582"/>
      <c r="H637" s="582"/>
      <c r="I637" s="582"/>
      <c r="K637" s="581"/>
    </row>
    <row r="638" spans="1:11" x14ac:dyDescent="0.2">
      <c r="A638" s="583"/>
      <c r="B638" s="607"/>
      <c r="C638" s="583"/>
      <c r="D638" s="583"/>
      <c r="E638" s="582"/>
      <c r="F638" s="583"/>
      <c r="G638" s="582"/>
      <c r="H638" s="582"/>
      <c r="I638" s="582"/>
      <c r="K638" s="581"/>
    </row>
    <row r="639" spans="1:11" x14ac:dyDescent="0.2">
      <c r="A639" s="583"/>
      <c r="B639" s="607"/>
      <c r="C639" s="583"/>
      <c r="D639" s="583"/>
      <c r="E639" s="582"/>
      <c r="F639" s="583"/>
      <c r="G639" s="582"/>
      <c r="H639" s="582"/>
      <c r="I639" s="582"/>
      <c r="K639" s="581"/>
    </row>
    <row r="640" spans="1:11" x14ac:dyDescent="0.2">
      <c r="A640" s="583"/>
      <c r="B640" s="607"/>
      <c r="C640" s="583"/>
      <c r="D640" s="583"/>
      <c r="E640" s="582"/>
      <c r="F640" s="583"/>
      <c r="G640" s="582"/>
      <c r="H640" s="582"/>
      <c r="I640" s="582"/>
      <c r="K640" s="581"/>
    </row>
    <row r="641" spans="1:11" x14ac:dyDescent="0.2">
      <c r="A641" s="583"/>
      <c r="B641" s="607"/>
      <c r="C641" s="583"/>
      <c r="D641" s="583"/>
      <c r="E641" s="582"/>
      <c r="F641" s="583"/>
      <c r="G641" s="582"/>
      <c r="H641" s="582"/>
      <c r="I641" s="582"/>
      <c r="K641" s="581"/>
    </row>
    <row r="642" spans="1:11" x14ac:dyDescent="0.2">
      <c r="A642" s="583"/>
      <c r="B642" s="607"/>
      <c r="C642" s="583"/>
      <c r="D642" s="583"/>
      <c r="E642" s="582"/>
      <c r="F642" s="583"/>
      <c r="G642" s="582"/>
      <c r="H642" s="582"/>
      <c r="I642" s="582"/>
      <c r="K642" s="581"/>
    </row>
    <row r="643" spans="1:11" x14ac:dyDescent="0.2">
      <c r="A643" s="583"/>
      <c r="B643" s="607"/>
      <c r="C643" s="583"/>
      <c r="D643" s="583"/>
      <c r="E643" s="582"/>
      <c r="F643" s="583"/>
      <c r="G643" s="582"/>
      <c r="H643" s="582"/>
      <c r="I643" s="582"/>
      <c r="K643" s="581"/>
    </row>
    <row r="644" spans="1:11" x14ac:dyDescent="0.2">
      <c r="A644" s="583"/>
      <c r="B644" s="607"/>
      <c r="C644" s="583"/>
      <c r="D644" s="583"/>
      <c r="E644" s="582"/>
      <c r="F644" s="583"/>
      <c r="G644" s="582"/>
      <c r="H644" s="582"/>
      <c r="I644" s="582"/>
      <c r="K644" s="581"/>
    </row>
    <row r="645" spans="1:11" x14ac:dyDescent="0.2">
      <c r="A645" s="583"/>
      <c r="B645" s="607"/>
      <c r="C645" s="583"/>
      <c r="D645" s="583"/>
      <c r="E645" s="582"/>
      <c r="F645" s="583"/>
      <c r="G645" s="582"/>
      <c r="H645" s="582"/>
      <c r="I645" s="582"/>
      <c r="K645" s="581"/>
    </row>
    <row r="646" spans="1:11" x14ac:dyDescent="0.2">
      <c r="A646" s="583"/>
      <c r="B646" s="607"/>
      <c r="C646" s="583"/>
      <c r="D646" s="583"/>
      <c r="E646" s="582"/>
      <c r="F646" s="583"/>
      <c r="G646" s="582"/>
      <c r="H646" s="582"/>
      <c r="I646" s="582"/>
      <c r="K646" s="581"/>
    </row>
    <row r="647" spans="1:11" x14ac:dyDescent="0.2">
      <c r="A647" s="583"/>
      <c r="B647" s="607"/>
      <c r="C647" s="583"/>
      <c r="D647" s="583"/>
      <c r="E647" s="582"/>
      <c r="F647" s="583"/>
      <c r="G647" s="582"/>
      <c r="H647" s="582"/>
      <c r="I647" s="582"/>
      <c r="K647" s="581"/>
    </row>
    <row r="648" spans="1:11" x14ac:dyDescent="0.2">
      <c r="A648" s="583"/>
      <c r="B648" s="607"/>
      <c r="C648" s="583"/>
      <c r="D648" s="583"/>
      <c r="E648" s="582"/>
      <c r="F648" s="583"/>
      <c r="G648" s="582"/>
      <c r="H648" s="582"/>
      <c r="I648" s="582"/>
      <c r="K648" s="581"/>
    </row>
    <row r="649" spans="1:11" x14ac:dyDescent="0.2">
      <c r="A649" s="583"/>
      <c r="B649" s="607"/>
      <c r="C649" s="583"/>
      <c r="D649" s="583"/>
      <c r="E649" s="582"/>
      <c r="F649" s="583"/>
      <c r="G649" s="582"/>
      <c r="H649" s="582"/>
      <c r="I649" s="582"/>
      <c r="K649" s="581"/>
    </row>
    <row r="650" spans="1:11" x14ac:dyDescent="0.2">
      <c r="A650" s="583"/>
      <c r="B650" s="607"/>
      <c r="C650" s="583"/>
      <c r="D650" s="583"/>
      <c r="E650" s="582"/>
      <c r="F650" s="583"/>
      <c r="G650" s="582"/>
      <c r="H650" s="582"/>
      <c r="I650" s="582"/>
      <c r="K650" s="581"/>
    </row>
    <row r="651" spans="1:11" x14ac:dyDescent="0.2">
      <c r="A651" s="583"/>
      <c r="B651" s="607"/>
      <c r="C651" s="583"/>
      <c r="D651" s="583"/>
      <c r="E651" s="582"/>
      <c r="F651" s="583"/>
      <c r="G651" s="582"/>
      <c r="H651" s="582"/>
      <c r="I651" s="582"/>
      <c r="K651" s="581"/>
    </row>
    <row r="652" spans="1:11" x14ac:dyDescent="0.2">
      <c r="A652" s="583"/>
      <c r="B652" s="607"/>
      <c r="C652" s="583"/>
      <c r="D652" s="583"/>
      <c r="E652" s="582"/>
      <c r="F652" s="583"/>
      <c r="G652" s="582"/>
      <c r="H652" s="582"/>
      <c r="I652" s="582"/>
      <c r="K652" s="581"/>
    </row>
    <row r="653" spans="1:11" x14ac:dyDescent="0.2">
      <c r="A653" s="583"/>
      <c r="B653" s="607"/>
      <c r="C653" s="583"/>
      <c r="D653" s="583"/>
      <c r="E653" s="582"/>
      <c r="F653" s="583"/>
      <c r="G653" s="582"/>
      <c r="H653" s="582"/>
      <c r="I653" s="582"/>
      <c r="K653" s="581"/>
    </row>
    <row r="654" spans="1:11" x14ac:dyDescent="0.2">
      <c r="A654" s="583"/>
      <c r="B654" s="607"/>
      <c r="C654" s="583"/>
      <c r="D654" s="583"/>
      <c r="E654" s="582"/>
      <c r="F654" s="583"/>
      <c r="G654" s="582"/>
      <c r="H654" s="582"/>
      <c r="I654" s="582"/>
      <c r="K654" s="581"/>
    </row>
    <row r="655" spans="1:11" x14ac:dyDescent="0.2">
      <c r="A655" s="583"/>
      <c r="B655" s="607"/>
      <c r="C655" s="583"/>
      <c r="D655" s="583"/>
      <c r="E655" s="582"/>
      <c r="F655" s="583"/>
      <c r="G655" s="582"/>
      <c r="H655" s="582"/>
      <c r="I655" s="582"/>
      <c r="K655" s="581"/>
    </row>
    <row r="656" spans="1:11" x14ac:dyDescent="0.2">
      <c r="A656" s="583"/>
      <c r="B656" s="607"/>
      <c r="C656" s="583"/>
      <c r="D656" s="583"/>
      <c r="E656" s="582"/>
      <c r="F656" s="583"/>
      <c r="G656" s="582"/>
      <c r="H656" s="582"/>
      <c r="I656" s="582"/>
      <c r="K656" s="581"/>
    </row>
    <row r="657" spans="1:11" x14ac:dyDescent="0.2">
      <c r="A657" s="583"/>
      <c r="B657" s="607"/>
      <c r="C657" s="583"/>
      <c r="D657" s="583"/>
      <c r="E657" s="582"/>
      <c r="F657" s="583"/>
      <c r="G657" s="582"/>
      <c r="H657" s="582"/>
      <c r="I657" s="582"/>
      <c r="K657" s="581"/>
    </row>
    <row r="658" spans="1:11" x14ac:dyDescent="0.2">
      <c r="A658" s="583"/>
      <c r="B658" s="607"/>
      <c r="C658" s="583"/>
      <c r="D658" s="583"/>
      <c r="E658" s="582"/>
      <c r="F658" s="583"/>
      <c r="G658" s="582"/>
      <c r="H658" s="582"/>
      <c r="I658" s="582"/>
      <c r="K658" s="581"/>
    </row>
    <row r="659" spans="1:11" x14ac:dyDescent="0.2">
      <c r="A659" s="583"/>
      <c r="B659" s="607"/>
      <c r="C659" s="583"/>
      <c r="D659" s="583"/>
      <c r="E659" s="582"/>
      <c r="F659" s="583"/>
      <c r="G659" s="582"/>
      <c r="H659" s="582"/>
      <c r="I659" s="582"/>
      <c r="K659" s="581"/>
    </row>
    <row r="660" spans="1:11" x14ac:dyDescent="0.2">
      <c r="A660" s="583"/>
      <c r="B660" s="607"/>
      <c r="C660" s="583"/>
      <c r="D660" s="583"/>
      <c r="E660" s="582"/>
      <c r="F660" s="583"/>
      <c r="G660" s="582"/>
      <c r="H660" s="582"/>
      <c r="I660" s="582"/>
      <c r="K660" s="581"/>
    </row>
    <row r="661" spans="1:11" x14ac:dyDescent="0.2">
      <c r="A661" s="583"/>
      <c r="B661" s="607"/>
      <c r="C661" s="583"/>
      <c r="D661" s="583"/>
      <c r="E661" s="582"/>
      <c r="F661" s="583"/>
      <c r="G661" s="582"/>
      <c r="H661" s="582"/>
      <c r="I661" s="582"/>
      <c r="K661" s="581"/>
    </row>
    <row r="662" spans="1:11" x14ac:dyDescent="0.2">
      <c r="A662" s="583"/>
      <c r="B662" s="607"/>
      <c r="C662" s="583"/>
      <c r="D662" s="583"/>
      <c r="E662" s="582"/>
      <c r="F662" s="583"/>
      <c r="G662" s="582"/>
      <c r="H662" s="582"/>
      <c r="I662" s="582"/>
      <c r="K662" s="581"/>
    </row>
    <row r="663" spans="1:11" x14ac:dyDescent="0.2">
      <c r="A663" s="583"/>
      <c r="B663" s="607"/>
      <c r="C663" s="583"/>
      <c r="D663" s="583"/>
      <c r="E663" s="582"/>
      <c r="F663" s="583"/>
      <c r="G663" s="582"/>
      <c r="H663" s="582"/>
      <c r="I663" s="582"/>
      <c r="K663" s="581"/>
    </row>
    <row r="664" spans="1:11" x14ac:dyDescent="0.2">
      <c r="A664" s="583"/>
      <c r="B664" s="607"/>
      <c r="C664" s="583"/>
      <c r="D664" s="583"/>
      <c r="E664" s="582"/>
      <c r="F664" s="583"/>
      <c r="G664" s="582"/>
      <c r="H664" s="582"/>
      <c r="I664" s="582"/>
      <c r="K664" s="581"/>
    </row>
    <row r="665" spans="1:11" x14ac:dyDescent="0.2">
      <c r="A665" s="583"/>
      <c r="B665" s="607"/>
      <c r="C665" s="583"/>
      <c r="D665" s="583"/>
      <c r="E665" s="582"/>
      <c r="F665" s="583"/>
      <c r="G665" s="582"/>
      <c r="H665" s="582"/>
      <c r="I665" s="582"/>
      <c r="K665" s="581"/>
    </row>
    <row r="666" spans="1:11" x14ac:dyDescent="0.2">
      <c r="A666" s="583"/>
      <c r="B666" s="607"/>
      <c r="C666" s="583"/>
      <c r="D666" s="583"/>
      <c r="E666" s="582"/>
      <c r="F666" s="583"/>
      <c r="G666" s="582"/>
      <c r="H666" s="582"/>
      <c r="I666" s="582"/>
      <c r="K666" s="581"/>
    </row>
    <row r="667" spans="1:11" x14ac:dyDescent="0.2">
      <c r="A667" s="583"/>
      <c r="B667" s="607"/>
      <c r="C667" s="583"/>
      <c r="D667" s="583"/>
      <c r="E667" s="582"/>
      <c r="F667" s="583"/>
      <c r="G667" s="582"/>
      <c r="H667" s="582"/>
      <c r="I667" s="582"/>
      <c r="K667" s="581"/>
    </row>
    <row r="668" spans="1:11" x14ac:dyDescent="0.2">
      <c r="A668" s="583"/>
      <c r="B668" s="607"/>
      <c r="C668" s="583"/>
      <c r="D668" s="583"/>
      <c r="E668" s="582"/>
      <c r="F668" s="583"/>
      <c r="G668" s="582"/>
      <c r="H668" s="582"/>
      <c r="I668" s="582"/>
      <c r="K668" s="581"/>
    </row>
    <row r="669" spans="1:11" x14ac:dyDescent="0.2">
      <c r="A669" s="583"/>
      <c r="B669" s="607"/>
      <c r="C669" s="583"/>
      <c r="D669" s="583"/>
      <c r="E669" s="582"/>
      <c r="F669" s="583"/>
      <c r="G669" s="582"/>
      <c r="H669" s="582"/>
      <c r="I669" s="582"/>
      <c r="K669" s="581"/>
    </row>
    <row r="670" spans="1:11" x14ac:dyDescent="0.2">
      <c r="A670" s="583"/>
      <c r="B670" s="607"/>
      <c r="C670" s="583"/>
      <c r="D670" s="583"/>
      <c r="E670" s="582"/>
      <c r="F670" s="583"/>
      <c r="G670" s="582"/>
      <c r="H670" s="582"/>
      <c r="I670" s="582"/>
      <c r="K670" s="581"/>
    </row>
    <row r="671" spans="1:11" x14ac:dyDescent="0.2">
      <c r="A671" s="583"/>
      <c r="B671" s="607"/>
      <c r="C671" s="583"/>
      <c r="D671" s="583"/>
      <c r="E671" s="582"/>
      <c r="F671" s="583"/>
      <c r="G671" s="582"/>
      <c r="H671" s="582"/>
      <c r="I671" s="582"/>
      <c r="K671" s="581"/>
    </row>
    <row r="672" spans="1:11" x14ac:dyDescent="0.2">
      <c r="A672" s="583"/>
      <c r="B672" s="607"/>
      <c r="C672" s="583"/>
      <c r="D672" s="583"/>
      <c r="E672" s="582"/>
      <c r="F672" s="583"/>
      <c r="G672" s="582"/>
      <c r="H672" s="582"/>
      <c r="I672" s="582"/>
      <c r="K672" s="581"/>
    </row>
    <row r="673" spans="1:11" x14ac:dyDescent="0.2">
      <c r="A673" s="583"/>
      <c r="B673" s="607"/>
      <c r="C673" s="583"/>
      <c r="D673" s="583"/>
      <c r="E673" s="582"/>
      <c r="F673" s="583"/>
      <c r="G673" s="582"/>
      <c r="H673" s="582"/>
      <c r="I673" s="582"/>
      <c r="K673" s="581"/>
    </row>
    <row r="674" spans="1:11" x14ac:dyDescent="0.2">
      <c r="A674" s="583"/>
      <c r="B674" s="607"/>
      <c r="C674" s="583"/>
      <c r="D674" s="583"/>
      <c r="E674" s="582"/>
      <c r="F674" s="583"/>
      <c r="G674" s="582"/>
      <c r="H674" s="582"/>
      <c r="I674" s="582"/>
      <c r="K674" s="581"/>
    </row>
    <row r="675" spans="1:11" x14ac:dyDescent="0.2">
      <c r="A675" s="583"/>
      <c r="B675" s="607"/>
      <c r="C675" s="583"/>
      <c r="D675" s="583"/>
      <c r="E675" s="582"/>
      <c r="F675" s="583"/>
      <c r="G675" s="582"/>
      <c r="H675" s="582"/>
      <c r="I675" s="582"/>
      <c r="K675" s="581"/>
    </row>
    <row r="676" spans="1:11" x14ac:dyDescent="0.2">
      <c r="A676" s="583"/>
      <c r="B676" s="607"/>
      <c r="C676" s="583"/>
      <c r="D676" s="583"/>
      <c r="E676" s="582"/>
      <c r="F676" s="583"/>
      <c r="G676" s="582"/>
      <c r="H676" s="582"/>
      <c r="I676" s="582"/>
      <c r="K676" s="581"/>
    </row>
    <row r="677" spans="1:11" x14ac:dyDescent="0.2">
      <c r="A677" s="583"/>
      <c r="B677" s="607"/>
      <c r="C677" s="583"/>
      <c r="D677" s="583"/>
      <c r="E677" s="582"/>
      <c r="F677" s="583"/>
      <c r="G677" s="582"/>
      <c r="H677" s="582"/>
      <c r="I677" s="582"/>
      <c r="K677" s="581"/>
    </row>
    <row r="678" spans="1:11" x14ac:dyDescent="0.2">
      <c r="A678" s="583"/>
      <c r="B678" s="607"/>
      <c r="C678" s="583"/>
      <c r="D678" s="583"/>
      <c r="E678" s="582"/>
      <c r="F678" s="583"/>
      <c r="G678" s="582"/>
      <c r="H678" s="582"/>
      <c r="I678" s="582"/>
      <c r="K678" s="581"/>
    </row>
    <row r="679" spans="1:11" x14ac:dyDescent="0.2">
      <c r="A679" s="583"/>
      <c r="B679" s="607"/>
      <c r="C679" s="583"/>
      <c r="D679" s="583"/>
      <c r="E679" s="582"/>
      <c r="F679" s="583"/>
      <c r="G679" s="582"/>
      <c r="H679" s="582"/>
      <c r="I679" s="582"/>
      <c r="K679" s="581"/>
    </row>
    <row r="680" spans="1:11" x14ac:dyDescent="0.2">
      <c r="A680" s="583"/>
      <c r="B680" s="607"/>
      <c r="C680" s="583"/>
      <c r="D680" s="583"/>
      <c r="E680" s="582"/>
      <c r="F680" s="583"/>
      <c r="G680" s="582"/>
      <c r="H680" s="582"/>
      <c r="I680" s="582"/>
      <c r="K680" s="581"/>
    </row>
    <row r="681" spans="1:11" x14ac:dyDescent="0.2">
      <c r="A681" s="583"/>
      <c r="B681" s="607"/>
      <c r="C681" s="583"/>
      <c r="D681" s="583"/>
      <c r="E681" s="582"/>
      <c r="F681" s="583"/>
      <c r="G681" s="582"/>
      <c r="H681" s="582"/>
      <c r="I681" s="582"/>
      <c r="K681" s="581"/>
    </row>
    <row r="682" spans="1:11" x14ac:dyDescent="0.2">
      <c r="A682" s="583"/>
      <c r="B682" s="607"/>
      <c r="C682" s="583"/>
      <c r="D682" s="583"/>
      <c r="E682" s="582"/>
      <c r="F682" s="583"/>
      <c r="G682" s="582"/>
      <c r="H682" s="582"/>
      <c r="I682" s="582"/>
      <c r="K682" s="581"/>
    </row>
    <row r="683" spans="1:11" x14ac:dyDescent="0.2">
      <c r="A683" s="583"/>
      <c r="B683" s="607"/>
      <c r="C683" s="583"/>
      <c r="D683" s="583"/>
      <c r="E683" s="582"/>
      <c r="F683" s="583"/>
      <c r="G683" s="582"/>
      <c r="H683" s="582"/>
      <c r="I683" s="582"/>
      <c r="K683" s="581"/>
    </row>
    <row r="684" spans="1:11" x14ac:dyDescent="0.2">
      <c r="A684" s="583"/>
      <c r="B684" s="607"/>
      <c r="C684" s="583"/>
      <c r="D684" s="583"/>
      <c r="E684" s="582"/>
      <c r="F684" s="583"/>
      <c r="G684" s="582"/>
      <c r="H684" s="582"/>
      <c r="I684" s="582"/>
      <c r="K684" s="581"/>
    </row>
    <row r="685" spans="1:11" x14ac:dyDescent="0.2">
      <c r="A685" s="583"/>
      <c r="B685" s="607"/>
      <c r="C685" s="583"/>
      <c r="D685" s="583"/>
      <c r="E685" s="582"/>
      <c r="F685" s="583"/>
      <c r="G685" s="582"/>
      <c r="H685" s="582"/>
      <c r="I685" s="582"/>
      <c r="K685" s="581"/>
    </row>
    <row r="686" spans="1:11" x14ac:dyDescent="0.2">
      <c r="A686" s="583"/>
      <c r="B686" s="607"/>
      <c r="C686" s="583"/>
      <c r="D686" s="583"/>
      <c r="E686" s="582"/>
      <c r="F686" s="583"/>
      <c r="G686" s="582"/>
      <c r="H686" s="582"/>
      <c r="I686" s="582"/>
      <c r="K686" s="581"/>
    </row>
    <row r="687" spans="1:11" x14ac:dyDescent="0.2">
      <c r="A687" s="583"/>
      <c r="B687" s="607"/>
      <c r="C687" s="583"/>
      <c r="D687" s="583"/>
      <c r="E687" s="582"/>
      <c r="F687" s="583"/>
      <c r="G687" s="582"/>
      <c r="H687" s="582"/>
      <c r="I687" s="582"/>
      <c r="K687" s="581"/>
    </row>
    <row r="688" spans="1:11" x14ac:dyDescent="0.2">
      <c r="A688" s="583"/>
      <c r="B688" s="607"/>
      <c r="C688" s="583"/>
      <c r="D688" s="583"/>
      <c r="E688" s="582"/>
      <c r="F688" s="583"/>
      <c r="G688" s="582"/>
      <c r="H688" s="582"/>
      <c r="I688" s="582"/>
      <c r="K688" s="581"/>
    </row>
    <row r="689" spans="1:11" x14ac:dyDescent="0.2">
      <c r="A689" s="583"/>
      <c r="B689" s="607"/>
      <c r="C689" s="583"/>
      <c r="D689" s="583"/>
      <c r="E689" s="582"/>
      <c r="F689" s="583"/>
      <c r="G689" s="582"/>
      <c r="H689" s="582"/>
      <c r="I689" s="582"/>
      <c r="K689" s="581"/>
    </row>
    <row r="690" spans="1:11" x14ac:dyDescent="0.2">
      <c r="A690" s="583"/>
      <c r="B690" s="607"/>
      <c r="C690" s="583"/>
      <c r="D690" s="583"/>
      <c r="E690" s="582"/>
      <c r="F690" s="583"/>
      <c r="G690" s="582"/>
      <c r="H690" s="582"/>
      <c r="I690" s="582"/>
      <c r="K690" s="581"/>
    </row>
    <row r="691" spans="1:11" x14ac:dyDescent="0.2">
      <c r="A691" s="583"/>
      <c r="B691" s="607"/>
      <c r="C691" s="583"/>
      <c r="D691" s="583"/>
      <c r="E691" s="582"/>
      <c r="F691" s="583"/>
      <c r="G691" s="582"/>
      <c r="H691" s="582"/>
      <c r="I691" s="582"/>
      <c r="K691" s="581"/>
    </row>
    <row r="692" spans="1:11" x14ac:dyDescent="0.2">
      <c r="A692" s="583"/>
      <c r="B692" s="607"/>
      <c r="C692" s="583"/>
      <c r="D692" s="583"/>
      <c r="E692" s="582"/>
      <c r="F692" s="583"/>
      <c r="G692" s="582"/>
      <c r="H692" s="582"/>
      <c r="I692" s="582"/>
      <c r="K692" s="581"/>
    </row>
    <row r="693" spans="1:11" x14ac:dyDescent="0.2">
      <c r="A693" s="583"/>
      <c r="B693" s="607"/>
      <c r="C693" s="583"/>
      <c r="D693" s="583"/>
      <c r="E693" s="582"/>
      <c r="F693" s="583"/>
      <c r="G693" s="582"/>
      <c r="H693" s="582"/>
      <c r="I693" s="582"/>
      <c r="K693" s="581"/>
    </row>
    <row r="694" spans="1:11" x14ac:dyDescent="0.2">
      <c r="A694" s="583"/>
      <c r="B694" s="607"/>
      <c r="C694" s="583"/>
      <c r="D694" s="583"/>
      <c r="E694" s="582"/>
      <c r="F694" s="583"/>
      <c r="G694" s="582"/>
      <c r="H694" s="582"/>
      <c r="I694" s="582"/>
      <c r="K694" s="581"/>
    </row>
    <row r="695" spans="1:11" x14ac:dyDescent="0.2">
      <c r="A695" s="583"/>
      <c r="B695" s="607"/>
      <c r="C695" s="583"/>
      <c r="D695" s="583"/>
      <c r="E695" s="582"/>
      <c r="F695" s="583"/>
      <c r="G695" s="582"/>
      <c r="H695" s="582"/>
      <c r="I695" s="582"/>
      <c r="K695" s="581"/>
    </row>
    <row r="696" spans="1:11" x14ac:dyDescent="0.2">
      <c r="A696" s="583"/>
      <c r="B696" s="607"/>
      <c r="C696" s="583"/>
      <c r="D696" s="583"/>
      <c r="E696" s="582"/>
      <c r="F696" s="583"/>
      <c r="G696" s="582"/>
      <c r="H696" s="582"/>
      <c r="I696" s="582"/>
      <c r="K696" s="581"/>
    </row>
    <row r="697" spans="1:11" x14ac:dyDescent="0.2">
      <c r="A697" s="583"/>
      <c r="B697" s="607"/>
      <c r="C697" s="583"/>
      <c r="D697" s="583"/>
      <c r="E697" s="582"/>
      <c r="F697" s="583"/>
      <c r="G697" s="582"/>
      <c r="H697" s="582"/>
      <c r="I697" s="582"/>
      <c r="K697" s="581"/>
    </row>
    <row r="698" spans="1:11" x14ac:dyDescent="0.2">
      <c r="A698" s="583"/>
      <c r="B698" s="607"/>
      <c r="C698" s="583"/>
      <c r="D698" s="583"/>
      <c r="E698" s="582"/>
      <c r="F698" s="583"/>
      <c r="G698" s="582"/>
      <c r="H698" s="582"/>
      <c r="I698" s="582"/>
      <c r="K698" s="581"/>
    </row>
    <row r="699" spans="1:11" x14ac:dyDescent="0.2">
      <c r="A699" s="583"/>
      <c r="B699" s="607"/>
      <c r="C699" s="583"/>
      <c r="D699" s="583"/>
      <c r="E699" s="582"/>
      <c r="F699" s="583"/>
      <c r="G699" s="582"/>
      <c r="H699" s="582"/>
      <c r="I699" s="582"/>
      <c r="K699" s="581"/>
    </row>
    <row r="700" spans="1:11" x14ac:dyDescent="0.2">
      <c r="A700" s="583"/>
      <c r="B700" s="607"/>
      <c r="C700" s="583"/>
      <c r="D700" s="583"/>
      <c r="E700" s="582"/>
      <c r="F700" s="583"/>
      <c r="G700" s="582"/>
      <c r="H700" s="582"/>
      <c r="I700" s="582"/>
      <c r="K700" s="581"/>
    </row>
    <row r="701" spans="1:11" x14ac:dyDescent="0.2">
      <c r="A701" s="583"/>
      <c r="B701" s="607"/>
      <c r="C701" s="583"/>
      <c r="D701" s="583"/>
      <c r="E701" s="582"/>
      <c r="F701" s="583"/>
      <c r="G701" s="582"/>
      <c r="H701" s="582"/>
      <c r="I701" s="582"/>
      <c r="K701" s="581"/>
    </row>
    <row r="702" spans="1:11" x14ac:dyDescent="0.2">
      <c r="A702" s="583"/>
      <c r="B702" s="607"/>
      <c r="C702" s="583"/>
      <c r="D702" s="583"/>
      <c r="E702" s="582"/>
      <c r="F702" s="583"/>
      <c r="G702" s="582"/>
      <c r="H702" s="582"/>
      <c r="I702" s="582"/>
      <c r="K702" s="581"/>
    </row>
    <row r="703" spans="1:11" x14ac:dyDescent="0.2">
      <c r="A703" s="583"/>
      <c r="B703" s="607"/>
      <c r="C703" s="583"/>
      <c r="D703" s="583"/>
      <c r="E703" s="582"/>
      <c r="F703" s="583"/>
      <c r="G703" s="582"/>
      <c r="H703" s="582"/>
      <c r="I703" s="582"/>
      <c r="K703" s="581"/>
    </row>
    <row r="704" spans="1:11" x14ac:dyDescent="0.2">
      <c r="A704" s="583"/>
      <c r="B704" s="607"/>
      <c r="C704" s="583"/>
      <c r="D704" s="583"/>
      <c r="E704" s="582"/>
      <c r="F704" s="583"/>
      <c r="G704" s="582"/>
      <c r="H704" s="582"/>
      <c r="I704" s="582"/>
      <c r="K704" s="581"/>
    </row>
    <row r="705" spans="1:11" x14ac:dyDescent="0.2">
      <c r="A705" s="583"/>
      <c r="B705" s="607"/>
      <c r="C705" s="583"/>
      <c r="D705" s="583"/>
      <c r="E705" s="582"/>
      <c r="F705" s="583"/>
      <c r="G705" s="582"/>
      <c r="H705" s="582"/>
      <c r="I705" s="582"/>
      <c r="K705" s="581"/>
    </row>
    <row r="706" spans="1:11" x14ac:dyDescent="0.2">
      <c r="A706" s="583"/>
      <c r="B706" s="607"/>
      <c r="C706" s="583"/>
      <c r="D706" s="583"/>
      <c r="E706" s="582"/>
      <c r="F706" s="583"/>
      <c r="G706" s="582"/>
      <c r="H706" s="582"/>
      <c r="I706" s="582"/>
      <c r="K706" s="581"/>
    </row>
    <row r="707" spans="1:11" x14ac:dyDescent="0.2">
      <c r="A707" s="583"/>
      <c r="B707" s="607"/>
      <c r="C707" s="583"/>
      <c r="D707" s="583"/>
      <c r="E707" s="582"/>
      <c r="F707" s="583"/>
      <c r="G707" s="582"/>
      <c r="H707" s="582"/>
      <c r="I707" s="582"/>
      <c r="K707" s="581"/>
    </row>
    <row r="708" spans="1:11" x14ac:dyDescent="0.2">
      <c r="A708" s="583"/>
      <c r="B708" s="607"/>
      <c r="C708" s="583"/>
      <c r="D708" s="583"/>
      <c r="E708" s="582"/>
      <c r="F708" s="583"/>
      <c r="G708" s="582"/>
      <c r="H708" s="582"/>
      <c r="I708" s="582"/>
      <c r="K708" s="581"/>
    </row>
    <row r="709" spans="1:11" x14ac:dyDescent="0.2">
      <c r="A709" s="583"/>
      <c r="B709" s="607"/>
      <c r="C709" s="583"/>
      <c r="D709" s="583"/>
      <c r="E709" s="582"/>
      <c r="F709" s="583"/>
      <c r="G709" s="582"/>
      <c r="H709" s="582"/>
      <c r="I709" s="582"/>
      <c r="K709" s="581"/>
    </row>
    <row r="710" spans="1:11" x14ac:dyDescent="0.2">
      <c r="A710" s="583"/>
      <c r="B710" s="607"/>
      <c r="C710" s="583"/>
      <c r="D710" s="583"/>
      <c r="E710" s="582"/>
      <c r="F710" s="583"/>
      <c r="G710" s="582"/>
      <c r="H710" s="582"/>
      <c r="I710" s="582"/>
      <c r="K710" s="581"/>
    </row>
    <row r="711" spans="1:11" x14ac:dyDescent="0.2">
      <c r="A711" s="583"/>
      <c r="B711" s="607"/>
      <c r="C711" s="583"/>
      <c r="D711" s="583"/>
      <c r="E711" s="582"/>
      <c r="F711" s="583"/>
      <c r="G711" s="582"/>
      <c r="H711" s="582"/>
      <c r="I711" s="582"/>
      <c r="K711" s="581"/>
    </row>
    <row r="712" spans="1:11" x14ac:dyDescent="0.2">
      <c r="A712" s="583"/>
      <c r="B712" s="607"/>
      <c r="C712" s="583"/>
      <c r="D712" s="583"/>
      <c r="E712" s="582"/>
      <c r="F712" s="583"/>
      <c r="G712" s="582"/>
      <c r="H712" s="582"/>
      <c r="I712" s="582"/>
      <c r="K712" s="581"/>
    </row>
    <row r="713" spans="1:11" x14ac:dyDescent="0.2">
      <c r="A713" s="583"/>
      <c r="B713" s="607"/>
      <c r="C713" s="583"/>
      <c r="D713" s="583"/>
      <c r="E713" s="582"/>
      <c r="F713" s="583"/>
      <c r="G713" s="582"/>
      <c r="H713" s="582"/>
      <c r="I713" s="582"/>
      <c r="K713" s="581"/>
    </row>
    <row r="714" spans="1:11" x14ac:dyDescent="0.2">
      <c r="A714" s="583"/>
      <c r="B714" s="607"/>
      <c r="C714" s="583"/>
      <c r="D714" s="583"/>
      <c r="E714" s="582"/>
      <c r="F714" s="583"/>
      <c r="G714" s="582"/>
      <c r="H714" s="582"/>
      <c r="I714" s="582"/>
      <c r="K714" s="581"/>
    </row>
    <row r="715" spans="1:11" x14ac:dyDescent="0.2">
      <c r="A715" s="583"/>
      <c r="B715" s="607"/>
      <c r="C715" s="583"/>
      <c r="D715" s="583"/>
      <c r="E715" s="582"/>
      <c r="F715" s="583"/>
      <c r="G715" s="582"/>
      <c r="H715" s="582"/>
      <c r="I715" s="582"/>
      <c r="K715" s="581"/>
    </row>
    <row r="716" spans="1:11" x14ac:dyDescent="0.2">
      <c r="A716" s="583"/>
      <c r="B716" s="607"/>
      <c r="C716" s="583"/>
      <c r="D716" s="583"/>
      <c r="E716" s="582"/>
      <c r="F716" s="583"/>
      <c r="G716" s="582"/>
      <c r="H716" s="582"/>
      <c r="I716" s="582"/>
      <c r="K716" s="581"/>
    </row>
    <row r="717" spans="1:11" x14ac:dyDescent="0.2">
      <c r="A717" s="583"/>
      <c r="B717" s="607"/>
      <c r="C717" s="583"/>
      <c r="D717" s="583"/>
      <c r="E717" s="582"/>
      <c r="F717" s="583"/>
      <c r="G717" s="582"/>
      <c r="H717" s="582"/>
      <c r="I717" s="582"/>
      <c r="K717" s="581"/>
    </row>
    <row r="718" spans="1:11" x14ac:dyDescent="0.2">
      <c r="A718" s="583"/>
      <c r="B718" s="607"/>
      <c r="C718" s="583"/>
      <c r="D718" s="583"/>
      <c r="E718" s="582"/>
      <c r="F718" s="583"/>
      <c r="G718" s="582"/>
      <c r="H718" s="582"/>
      <c r="I718" s="582"/>
      <c r="K718" s="581"/>
    </row>
    <row r="719" spans="1:11" x14ac:dyDescent="0.2">
      <c r="A719" s="583"/>
      <c r="B719" s="607"/>
      <c r="C719" s="583"/>
      <c r="D719" s="583"/>
      <c r="E719" s="582"/>
      <c r="F719" s="583"/>
      <c r="G719" s="582"/>
      <c r="H719" s="582"/>
      <c r="I719" s="582"/>
      <c r="K719" s="581"/>
    </row>
    <row r="720" spans="1:11" x14ac:dyDescent="0.2">
      <c r="A720" s="583"/>
      <c r="B720" s="607"/>
      <c r="C720" s="583"/>
      <c r="D720" s="583"/>
      <c r="E720" s="582"/>
      <c r="F720" s="583"/>
      <c r="G720" s="582"/>
      <c r="H720" s="582"/>
      <c r="I720" s="582"/>
      <c r="K720" s="581"/>
    </row>
    <row r="721" spans="1:11" x14ac:dyDescent="0.2">
      <c r="A721" s="583"/>
      <c r="B721" s="607"/>
      <c r="C721" s="583"/>
      <c r="D721" s="583"/>
      <c r="E721" s="582"/>
      <c r="F721" s="583"/>
      <c r="G721" s="582"/>
      <c r="H721" s="582"/>
      <c r="I721" s="582"/>
      <c r="K721" s="581"/>
    </row>
    <row r="722" spans="1:11" x14ac:dyDescent="0.2">
      <c r="A722" s="583"/>
      <c r="B722" s="607"/>
      <c r="C722" s="583"/>
      <c r="D722" s="583"/>
      <c r="E722" s="582"/>
      <c r="F722" s="583"/>
      <c r="G722" s="582"/>
      <c r="H722" s="582"/>
      <c r="I722" s="582"/>
      <c r="K722" s="581"/>
    </row>
    <row r="723" spans="1:11" x14ac:dyDescent="0.2">
      <c r="A723" s="583"/>
      <c r="B723" s="607"/>
      <c r="C723" s="583"/>
      <c r="D723" s="583"/>
      <c r="E723" s="582"/>
      <c r="F723" s="583"/>
      <c r="G723" s="582"/>
      <c r="H723" s="582"/>
      <c r="I723" s="582"/>
      <c r="K723" s="581"/>
    </row>
    <row r="724" spans="1:11" x14ac:dyDescent="0.2">
      <c r="A724" s="583"/>
      <c r="B724" s="607"/>
      <c r="C724" s="583"/>
      <c r="D724" s="583"/>
      <c r="E724" s="582"/>
      <c r="F724" s="583"/>
      <c r="G724" s="582"/>
      <c r="H724" s="582"/>
      <c r="I724" s="582"/>
      <c r="K724" s="581"/>
    </row>
    <row r="725" spans="1:11" x14ac:dyDescent="0.2">
      <c r="A725" s="583"/>
      <c r="B725" s="607"/>
      <c r="C725" s="583"/>
      <c r="D725" s="583"/>
      <c r="E725" s="582"/>
      <c r="F725" s="583"/>
      <c r="G725" s="582"/>
      <c r="H725" s="582"/>
      <c r="I725" s="582"/>
      <c r="K725" s="581"/>
    </row>
    <row r="726" spans="1:11" x14ac:dyDescent="0.2">
      <c r="A726" s="583"/>
      <c r="B726" s="607"/>
      <c r="C726" s="583"/>
      <c r="D726" s="583"/>
      <c r="E726" s="582"/>
      <c r="F726" s="583"/>
      <c r="G726" s="582"/>
      <c r="H726" s="582"/>
      <c r="I726" s="582"/>
      <c r="K726" s="581"/>
    </row>
    <row r="727" spans="1:11" x14ac:dyDescent="0.2">
      <c r="A727" s="583"/>
      <c r="B727" s="607"/>
      <c r="C727" s="583"/>
      <c r="D727" s="583"/>
      <c r="E727" s="582"/>
      <c r="F727" s="583"/>
      <c r="G727" s="582"/>
      <c r="H727" s="582"/>
      <c r="I727" s="582"/>
      <c r="K727" s="581"/>
    </row>
    <row r="728" spans="1:11" x14ac:dyDescent="0.2">
      <c r="A728" s="583"/>
      <c r="B728" s="607"/>
      <c r="C728" s="583"/>
      <c r="D728" s="583"/>
      <c r="E728" s="582"/>
      <c r="F728" s="583"/>
      <c r="G728" s="582"/>
      <c r="H728" s="582"/>
      <c r="I728" s="582"/>
      <c r="K728" s="581"/>
    </row>
    <row r="729" spans="1:11" x14ac:dyDescent="0.2">
      <c r="A729" s="583"/>
      <c r="B729" s="607"/>
      <c r="C729" s="583"/>
      <c r="D729" s="583"/>
      <c r="E729" s="582"/>
      <c r="F729" s="583"/>
      <c r="G729" s="582"/>
      <c r="H729" s="582"/>
      <c r="I729" s="582"/>
      <c r="K729" s="581"/>
    </row>
    <row r="730" spans="1:11" x14ac:dyDescent="0.2">
      <c r="A730" s="583"/>
      <c r="B730" s="607"/>
      <c r="C730" s="583"/>
      <c r="D730" s="583"/>
      <c r="E730" s="582"/>
      <c r="F730" s="583"/>
      <c r="G730" s="582"/>
      <c r="H730" s="582"/>
      <c r="I730" s="582"/>
      <c r="K730" s="581"/>
    </row>
    <row r="731" spans="1:11" x14ac:dyDescent="0.2">
      <c r="A731" s="583"/>
      <c r="B731" s="607"/>
      <c r="C731" s="583"/>
      <c r="D731" s="583"/>
      <c r="E731" s="582"/>
      <c r="F731" s="583"/>
      <c r="G731" s="582"/>
      <c r="H731" s="582"/>
      <c r="I731" s="582"/>
      <c r="K731" s="581"/>
    </row>
    <row r="732" spans="1:11" x14ac:dyDescent="0.2">
      <c r="A732" s="583"/>
      <c r="B732" s="607"/>
      <c r="C732" s="583"/>
      <c r="D732" s="583"/>
      <c r="E732" s="582"/>
      <c r="F732" s="583"/>
      <c r="G732" s="582"/>
      <c r="H732" s="582"/>
      <c r="I732" s="582"/>
      <c r="K732" s="581"/>
    </row>
    <row r="733" spans="1:11" x14ac:dyDescent="0.2">
      <c r="A733" s="583"/>
      <c r="B733" s="607"/>
      <c r="C733" s="583"/>
      <c r="D733" s="583"/>
      <c r="E733" s="582"/>
      <c r="F733" s="583"/>
      <c r="G733" s="582"/>
      <c r="H733" s="582"/>
      <c r="I733" s="582"/>
      <c r="K733" s="581"/>
    </row>
    <row r="734" spans="1:11" x14ac:dyDescent="0.2">
      <c r="A734" s="583"/>
      <c r="B734" s="607"/>
      <c r="C734" s="583"/>
      <c r="D734" s="583"/>
      <c r="E734" s="582"/>
      <c r="F734" s="583"/>
      <c r="G734" s="582"/>
      <c r="H734" s="582"/>
      <c r="I734" s="582"/>
      <c r="K734" s="581"/>
    </row>
    <row r="735" spans="1:11" x14ac:dyDescent="0.2">
      <c r="A735" s="583"/>
      <c r="B735" s="607"/>
      <c r="C735" s="583"/>
      <c r="D735" s="583"/>
      <c r="E735" s="582"/>
      <c r="F735" s="583"/>
      <c r="G735" s="582"/>
      <c r="H735" s="582"/>
      <c r="I735" s="582"/>
      <c r="K735" s="581"/>
    </row>
    <row r="736" spans="1:11" x14ac:dyDescent="0.2">
      <c r="A736" s="583"/>
      <c r="B736" s="607"/>
      <c r="C736" s="583"/>
      <c r="D736" s="583"/>
      <c r="E736" s="582"/>
      <c r="F736" s="583"/>
      <c r="G736" s="582"/>
      <c r="H736" s="582"/>
      <c r="I736" s="582"/>
      <c r="K736" s="581"/>
    </row>
    <row r="737" spans="1:11" x14ac:dyDescent="0.2">
      <c r="A737" s="583"/>
      <c r="B737" s="607"/>
      <c r="C737" s="583"/>
      <c r="D737" s="583"/>
      <c r="E737" s="582"/>
      <c r="F737" s="583"/>
      <c r="G737" s="582"/>
      <c r="H737" s="582"/>
      <c r="I737" s="582"/>
      <c r="K737" s="581"/>
    </row>
    <row r="738" spans="1:11" x14ac:dyDescent="0.2">
      <c r="A738" s="583"/>
      <c r="B738" s="607"/>
      <c r="C738" s="583"/>
      <c r="D738" s="583"/>
      <c r="E738" s="582"/>
      <c r="F738" s="583"/>
      <c r="G738" s="582"/>
      <c r="H738" s="582"/>
      <c r="I738" s="582"/>
      <c r="K738" s="581"/>
    </row>
    <row r="739" spans="1:11" x14ac:dyDescent="0.2">
      <c r="A739" s="583"/>
      <c r="B739" s="607"/>
      <c r="C739" s="583"/>
      <c r="D739" s="583"/>
      <c r="E739" s="582"/>
      <c r="F739" s="583"/>
      <c r="G739" s="582"/>
      <c r="H739" s="582"/>
      <c r="I739" s="582"/>
      <c r="K739" s="581"/>
    </row>
    <row r="740" spans="1:11" x14ac:dyDescent="0.2">
      <c r="A740" s="583"/>
      <c r="B740" s="607"/>
      <c r="C740" s="583"/>
      <c r="D740" s="583"/>
      <c r="E740" s="582"/>
      <c r="F740" s="583"/>
      <c r="G740" s="582"/>
      <c r="H740" s="582"/>
      <c r="I740" s="582"/>
      <c r="K740" s="581"/>
    </row>
    <row r="741" spans="1:11" x14ac:dyDescent="0.2">
      <c r="A741" s="583"/>
      <c r="B741" s="607"/>
      <c r="C741" s="583"/>
      <c r="D741" s="583"/>
      <c r="E741" s="582"/>
      <c r="F741" s="583"/>
      <c r="G741" s="582"/>
      <c r="H741" s="582"/>
      <c r="I741" s="582"/>
      <c r="K741" s="581"/>
    </row>
    <row r="742" spans="1:11" x14ac:dyDescent="0.2">
      <c r="A742" s="583"/>
      <c r="B742" s="607"/>
      <c r="C742" s="583"/>
      <c r="D742" s="583"/>
      <c r="E742" s="582"/>
      <c r="F742" s="583"/>
      <c r="G742" s="582"/>
      <c r="H742" s="582"/>
      <c r="I742" s="582"/>
      <c r="K742" s="581"/>
    </row>
    <row r="743" spans="1:11" x14ac:dyDescent="0.2">
      <c r="A743" s="583"/>
      <c r="B743" s="607"/>
      <c r="C743" s="583"/>
      <c r="D743" s="583"/>
      <c r="E743" s="582"/>
      <c r="F743" s="583"/>
      <c r="G743" s="582"/>
      <c r="H743" s="582"/>
      <c r="I743" s="582"/>
      <c r="K743" s="581"/>
    </row>
    <row r="744" spans="1:11" x14ac:dyDescent="0.2">
      <c r="A744" s="583"/>
      <c r="B744" s="607"/>
      <c r="C744" s="583"/>
      <c r="D744" s="583"/>
      <c r="E744" s="582"/>
      <c r="F744" s="583"/>
      <c r="G744" s="582"/>
      <c r="H744" s="582"/>
      <c r="I744" s="582"/>
      <c r="K744" s="581"/>
    </row>
    <row r="745" spans="1:11" x14ac:dyDescent="0.2">
      <c r="A745" s="583"/>
      <c r="B745" s="607"/>
      <c r="C745" s="583"/>
      <c r="D745" s="583"/>
      <c r="E745" s="582"/>
      <c r="F745" s="583"/>
      <c r="G745" s="582"/>
      <c r="H745" s="582"/>
      <c r="I745" s="582"/>
      <c r="K745" s="581"/>
    </row>
    <row r="746" spans="1:11" x14ac:dyDescent="0.2">
      <c r="A746" s="583"/>
      <c r="B746" s="607"/>
      <c r="C746" s="583"/>
      <c r="D746" s="583"/>
      <c r="E746" s="582"/>
      <c r="F746" s="583"/>
      <c r="G746" s="582"/>
      <c r="H746" s="582"/>
      <c r="I746" s="582"/>
      <c r="K746" s="581"/>
    </row>
    <row r="747" spans="1:11" x14ac:dyDescent="0.2">
      <c r="A747" s="583"/>
      <c r="B747" s="607"/>
      <c r="C747" s="583"/>
      <c r="D747" s="583"/>
      <c r="E747" s="582"/>
      <c r="F747" s="583"/>
      <c r="G747" s="582"/>
      <c r="H747" s="582"/>
      <c r="I747" s="582"/>
      <c r="K747" s="581"/>
    </row>
    <row r="748" spans="1:11" x14ac:dyDescent="0.2">
      <c r="A748" s="583"/>
      <c r="B748" s="607"/>
      <c r="C748" s="583"/>
      <c r="D748" s="583"/>
      <c r="E748" s="582"/>
      <c r="F748" s="583"/>
      <c r="G748" s="582"/>
      <c r="H748" s="582"/>
      <c r="I748" s="582"/>
      <c r="K748" s="581"/>
    </row>
    <row r="749" spans="1:11" x14ac:dyDescent="0.2">
      <c r="A749" s="583"/>
      <c r="B749" s="607"/>
      <c r="C749" s="583"/>
      <c r="D749" s="583"/>
      <c r="E749" s="582"/>
      <c r="F749" s="583"/>
      <c r="G749" s="582"/>
      <c r="H749" s="582"/>
      <c r="I749" s="582"/>
      <c r="K749" s="581"/>
    </row>
    <row r="750" spans="1:11" x14ac:dyDescent="0.2">
      <c r="A750" s="583"/>
      <c r="B750" s="607"/>
      <c r="C750" s="583"/>
      <c r="D750" s="583"/>
      <c r="E750" s="582"/>
      <c r="F750" s="583"/>
      <c r="G750" s="582"/>
      <c r="H750" s="582"/>
      <c r="I750" s="582"/>
      <c r="K750" s="581"/>
    </row>
    <row r="751" spans="1:11" x14ac:dyDescent="0.2">
      <c r="A751" s="583"/>
      <c r="B751" s="607"/>
      <c r="C751" s="583"/>
      <c r="D751" s="583"/>
      <c r="E751" s="582"/>
      <c r="F751" s="583"/>
      <c r="G751" s="582"/>
      <c r="H751" s="582"/>
      <c r="I751" s="582"/>
      <c r="K751" s="581"/>
    </row>
    <row r="752" spans="1:11" x14ac:dyDescent="0.2">
      <c r="A752" s="583"/>
      <c r="B752" s="607"/>
      <c r="C752" s="583"/>
      <c r="D752" s="583"/>
      <c r="E752" s="582"/>
      <c r="F752" s="583"/>
      <c r="G752" s="582"/>
      <c r="H752" s="582"/>
      <c r="I752" s="582"/>
      <c r="K752" s="581"/>
    </row>
    <row r="753" spans="1:11" x14ac:dyDescent="0.2">
      <c r="A753" s="583"/>
      <c r="B753" s="607"/>
      <c r="C753" s="583"/>
      <c r="D753" s="583"/>
      <c r="E753" s="582"/>
      <c r="F753" s="583"/>
      <c r="G753" s="582"/>
      <c r="H753" s="582"/>
      <c r="I753" s="582"/>
      <c r="K753" s="581"/>
    </row>
    <row r="754" spans="1:11" x14ac:dyDescent="0.2">
      <c r="A754" s="583"/>
      <c r="B754" s="607"/>
      <c r="C754" s="583"/>
      <c r="D754" s="583"/>
      <c r="E754" s="582"/>
      <c r="F754" s="583"/>
      <c r="G754" s="582"/>
      <c r="H754" s="582"/>
      <c r="I754" s="582"/>
      <c r="K754" s="581"/>
    </row>
    <row r="755" spans="1:11" x14ac:dyDescent="0.2">
      <c r="A755" s="583"/>
      <c r="B755" s="607"/>
      <c r="C755" s="583"/>
      <c r="D755" s="583"/>
      <c r="E755" s="582"/>
      <c r="F755" s="583"/>
      <c r="G755" s="582"/>
      <c r="H755" s="582"/>
      <c r="I755" s="582"/>
      <c r="K755" s="581"/>
    </row>
    <row r="756" spans="1:11" x14ac:dyDescent="0.2">
      <c r="A756" s="583"/>
      <c r="B756" s="607"/>
      <c r="C756" s="583"/>
      <c r="D756" s="583"/>
      <c r="E756" s="582"/>
      <c r="F756" s="583"/>
      <c r="G756" s="582"/>
      <c r="H756" s="582"/>
      <c r="I756" s="582"/>
      <c r="K756" s="581"/>
    </row>
    <row r="757" spans="1:11" x14ac:dyDescent="0.2">
      <c r="A757" s="583"/>
      <c r="B757" s="607"/>
      <c r="C757" s="583"/>
      <c r="D757" s="583"/>
      <c r="E757" s="582"/>
      <c r="F757" s="583"/>
      <c r="G757" s="582"/>
      <c r="H757" s="582"/>
      <c r="I757" s="582"/>
      <c r="K757" s="581"/>
    </row>
    <row r="758" spans="1:11" x14ac:dyDescent="0.2">
      <c r="A758" s="583"/>
      <c r="B758" s="607"/>
      <c r="C758" s="583"/>
      <c r="D758" s="583"/>
      <c r="E758" s="582"/>
      <c r="F758" s="583"/>
      <c r="G758" s="582"/>
      <c r="H758" s="582"/>
      <c r="I758" s="582"/>
      <c r="K758" s="581"/>
    </row>
    <row r="759" spans="1:11" x14ac:dyDescent="0.2">
      <c r="A759" s="583"/>
      <c r="B759" s="607"/>
      <c r="C759" s="583"/>
      <c r="D759" s="583"/>
      <c r="E759" s="582"/>
      <c r="F759" s="583"/>
      <c r="G759" s="582"/>
      <c r="H759" s="582"/>
      <c r="I759" s="582"/>
      <c r="K759" s="581"/>
    </row>
    <row r="760" spans="1:11" x14ac:dyDescent="0.2">
      <c r="A760" s="583"/>
      <c r="B760" s="607"/>
      <c r="C760" s="583"/>
      <c r="D760" s="583"/>
      <c r="E760" s="582"/>
      <c r="F760" s="583"/>
      <c r="G760" s="582"/>
      <c r="H760" s="582"/>
      <c r="I760" s="582"/>
      <c r="K760" s="581"/>
    </row>
    <row r="761" spans="1:11" x14ac:dyDescent="0.2">
      <c r="A761" s="583"/>
      <c r="B761" s="607"/>
      <c r="C761" s="583"/>
      <c r="D761" s="583"/>
      <c r="E761" s="582"/>
      <c r="F761" s="583"/>
      <c r="G761" s="582"/>
      <c r="H761" s="582"/>
      <c r="I761" s="582"/>
      <c r="K761" s="581"/>
    </row>
    <row r="762" spans="1:11" x14ac:dyDescent="0.2">
      <c r="A762" s="583"/>
      <c r="B762" s="607"/>
      <c r="C762" s="583"/>
      <c r="D762" s="583"/>
      <c r="E762" s="582"/>
      <c r="F762" s="583"/>
      <c r="G762" s="582"/>
      <c r="H762" s="582"/>
      <c r="I762" s="582"/>
      <c r="K762" s="581"/>
    </row>
    <row r="763" spans="1:11" x14ac:dyDescent="0.2">
      <c r="A763" s="583"/>
      <c r="B763" s="607"/>
      <c r="C763" s="583"/>
      <c r="D763" s="583"/>
      <c r="E763" s="582"/>
      <c r="F763" s="583"/>
      <c r="G763" s="582"/>
      <c r="H763" s="582"/>
      <c r="I763" s="582"/>
      <c r="K763" s="581"/>
    </row>
    <row r="764" spans="1:11" x14ac:dyDescent="0.2">
      <c r="A764" s="583"/>
      <c r="B764" s="607"/>
      <c r="C764" s="583"/>
      <c r="D764" s="583"/>
      <c r="E764" s="582"/>
      <c r="F764" s="583"/>
      <c r="G764" s="582"/>
      <c r="H764" s="582"/>
      <c r="I764" s="582"/>
      <c r="K764" s="581"/>
    </row>
    <row r="765" spans="1:11" x14ac:dyDescent="0.2">
      <c r="A765" s="583"/>
      <c r="B765" s="607"/>
      <c r="C765" s="583"/>
      <c r="D765" s="583"/>
      <c r="E765" s="582"/>
      <c r="F765" s="583"/>
      <c r="G765" s="582"/>
      <c r="H765" s="582"/>
      <c r="I765" s="582"/>
      <c r="K765" s="581"/>
    </row>
    <row r="766" spans="1:11" x14ac:dyDescent="0.2">
      <c r="A766" s="583"/>
      <c r="B766" s="607"/>
      <c r="C766" s="583"/>
      <c r="D766" s="583"/>
      <c r="E766" s="582"/>
      <c r="F766" s="583"/>
      <c r="G766" s="582"/>
      <c r="H766" s="582"/>
      <c r="I766" s="582"/>
      <c r="K766" s="581"/>
    </row>
    <row r="767" spans="1:11" x14ac:dyDescent="0.2">
      <c r="A767" s="583"/>
      <c r="B767" s="607"/>
      <c r="C767" s="583"/>
      <c r="D767" s="583"/>
      <c r="E767" s="582"/>
      <c r="F767" s="583"/>
      <c r="G767" s="582"/>
      <c r="H767" s="582"/>
      <c r="I767" s="582"/>
      <c r="K767" s="581"/>
    </row>
    <row r="768" spans="1:11" x14ac:dyDescent="0.2">
      <c r="A768" s="583"/>
      <c r="B768" s="607"/>
      <c r="C768" s="583"/>
      <c r="D768" s="583"/>
      <c r="E768" s="582"/>
      <c r="F768" s="583"/>
      <c r="G768" s="582"/>
      <c r="H768" s="582"/>
      <c r="I768" s="582"/>
      <c r="K768" s="581"/>
    </row>
    <row r="769" spans="1:11" x14ac:dyDescent="0.2">
      <c r="A769" s="583"/>
      <c r="B769" s="607"/>
      <c r="C769" s="583"/>
      <c r="D769" s="583"/>
      <c r="E769" s="582"/>
      <c r="F769" s="583"/>
      <c r="G769" s="582"/>
      <c r="H769" s="582"/>
      <c r="I769" s="582"/>
      <c r="K769" s="581"/>
    </row>
    <row r="770" spans="1:11" x14ac:dyDescent="0.2">
      <c r="A770" s="583"/>
      <c r="B770" s="607"/>
      <c r="C770" s="583"/>
      <c r="D770" s="583"/>
      <c r="E770" s="582"/>
      <c r="F770" s="583"/>
      <c r="G770" s="582"/>
      <c r="H770" s="582"/>
      <c r="I770" s="582"/>
      <c r="K770" s="581"/>
    </row>
    <row r="771" spans="1:11" x14ac:dyDescent="0.2">
      <c r="A771" s="583"/>
      <c r="B771" s="607"/>
      <c r="C771" s="583"/>
      <c r="D771" s="583"/>
      <c r="E771" s="582"/>
      <c r="F771" s="583"/>
      <c r="G771" s="582"/>
      <c r="H771" s="582"/>
      <c r="I771" s="582"/>
      <c r="K771" s="581"/>
    </row>
    <row r="772" spans="1:11" x14ac:dyDescent="0.2">
      <c r="A772" s="583"/>
      <c r="B772" s="607"/>
      <c r="C772" s="583"/>
      <c r="D772" s="583"/>
      <c r="E772" s="582"/>
      <c r="F772" s="583"/>
      <c r="G772" s="582"/>
      <c r="H772" s="582"/>
      <c r="I772" s="582"/>
      <c r="K772" s="581"/>
    </row>
    <row r="773" spans="1:11" x14ac:dyDescent="0.2">
      <c r="A773" s="583"/>
      <c r="B773" s="607"/>
      <c r="C773" s="583"/>
      <c r="D773" s="583"/>
      <c r="E773" s="582"/>
      <c r="F773" s="583"/>
      <c r="G773" s="582"/>
      <c r="H773" s="582"/>
      <c r="I773" s="582"/>
      <c r="K773" s="581"/>
    </row>
    <row r="774" spans="1:11" x14ac:dyDescent="0.2">
      <c r="A774" s="583"/>
      <c r="B774" s="607"/>
      <c r="C774" s="583"/>
      <c r="D774" s="583"/>
      <c r="E774" s="582"/>
      <c r="F774" s="583"/>
      <c r="G774" s="582"/>
      <c r="H774" s="582"/>
      <c r="I774" s="582"/>
      <c r="K774" s="581"/>
    </row>
    <row r="775" spans="1:11" x14ac:dyDescent="0.2">
      <c r="A775" s="583"/>
      <c r="B775" s="607"/>
      <c r="C775" s="583"/>
      <c r="D775" s="583"/>
      <c r="E775" s="582"/>
      <c r="F775" s="583"/>
      <c r="G775" s="582"/>
      <c r="H775" s="582"/>
      <c r="I775" s="582"/>
      <c r="K775" s="581"/>
    </row>
    <row r="776" spans="1:11" x14ac:dyDescent="0.2">
      <c r="A776" s="583"/>
      <c r="B776" s="607"/>
      <c r="C776" s="583"/>
      <c r="D776" s="583"/>
      <c r="E776" s="582"/>
      <c r="F776" s="583"/>
      <c r="G776" s="582"/>
      <c r="H776" s="582"/>
      <c r="I776" s="582"/>
      <c r="K776" s="581"/>
    </row>
    <row r="777" spans="1:11" x14ac:dyDescent="0.2">
      <c r="A777" s="583"/>
      <c r="B777" s="607"/>
      <c r="C777" s="583"/>
      <c r="D777" s="583"/>
      <c r="E777" s="582"/>
      <c r="F777" s="583"/>
      <c r="G777" s="582"/>
      <c r="H777" s="582"/>
      <c r="I777" s="582"/>
      <c r="K777" s="581"/>
    </row>
    <row r="778" spans="1:11" x14ac:dyDescent="0.2">
      <c r="A778" s="583"/>
      <c r="B778" s="607"/>
      <c r="C778" s="583"/>
      <c r="D778" s="583"/>
      <c r="E778" s="582"/>
      <c r="F778" s="583"/>
      <c r="G778" s="582"/>
      <c r="H778" s="582"/>
      <c r="I778" s="582"/>
      <c r="K778" s="581"/>
    </row>
    <row r="779" spans="1:11" x14ac:dyDescent="0.2">
      <c r="A779" s="583"/>
      <c r="B779" s="607"/>
      <c r="C779" s="583"/>
      <c r="D779" s="583"/>
      <c r="E779" s="582"/>
      <c r="F779" s="583"/>
      <c r="G779" s="582"/>
      <c r="H779" s="582"/>
      <c r="I779" s="582"/>
      <c r="K779" s="581"/>
    </row>
    <row r="780" spans="1:11" x14ac:dyDescent="0.2">
      <c r="A780" s="583"/>
      <c r="B780" s="607"/>
      <c r="C780" s="583"/>
      <c r="D780" s="583"/>
      <c r="E780" s="582"/>
      <c r="F780" s="583"/>
      <c r="G780" s="582"/>
      <c r="H780" s="582"/>
      <c r="I780" s="582"/>
      <c r="K780" s="581"/>
    </row>
    <row r="781" spans="1:11" x14ac:dyDescent="0.2">
      <c r="A781" s="583"/>
      <c r="B781" s="607"/>
      <c r="C781" s="583"/>
      <c r="D781" s="583"/>
      <c r="E781" s="582"/>
      <c r="F781" s="583"/>
      <c r="G781" s="582"/>
      <c r="H781" s="582"/>
      <c r="I781" s="582"/>
      <c r="K781" s="581"/>
    </row>
    <row r="782" spans="1:11" x14ac:dyDescent="0.2">
      <c r="A782" s="583"/>
      <c r="B782" s="607"/>
      <c r="C782" s="583"/>
      <c r="D782" s="583"/>
      <c r="E782" s="582"/>
      <c r="F782" s="583"/>
      <c r="G782" s="582"/>
      <c r="H782" s="582"/>
      <c r="I782" s="582"/>
      <c r="K782" s="581"/>
    </row>
    <row r="783" spans="1:11" x14ac:dyDescent="0.2">
      <c r="A783" s="583"/>
      <c r="B783" s="607"/>
      <c r="C783" s="583"/>
      <c r="D783" s="583"/>
      <c r="E783" s="582"/>
      <c r="F783" s="583"/>
      <c r="G783" s="582"/>
      <c r="H783" s="582"/>
      <c r="I783" s="582"/>
      <c r="K783" s="581"/>
    </row>
    <row r="784" spans="1:11" x14ac:dyDescent="0.2">
      <c r="A784" s="583"/>
      <c r="B784" s="607"/>
      <c r="C784" s="583"/>
      <c r="D784" s="583"/>
      <c r="E784" s="582"/>
      <c r="F784" s="583"/>
      <c r="G784" s="582"/>
      <c r="H784" s="582"/>
      <c r="I784" s="582"/>
      <c r="K784" s="581"/>
    </row>
    <row r="785" spans="1:11" x14ac:dyDescent="0.2">
      <c r="A785" s="583"/>
      <c r="B785" s="607"/>
      <c r="C785" s="583"/>
      <c r="D785" s="583"/>
      <c r="E785" s="582"/>
      <c r="F785" s="583"/>
      <c r="G785" s="582"/>
      <c r="H785" s="582"/>
      <c r="I785" s="582"/>
      <c r="K785" s="581"/>
    </row>
    <row r="786" spans="1:11" x14ac:dyDescent="0.2">
      <c r="A786" s="583"/>
      <c r="B786" s="607"/>
      <c r="C786" s="583"/>
      <c r="D786" s="583"/>
      <c r="E786" s="582"/>
      <c r="F786" s="583"/>
      <c r="G786" s="582"/>
      <c r="H786" s="582"/>
      <c r="I786" s="582"/>
      <c r="K786" s="581"/>
    </row>
    <row r="787" spans="1:11" x14ac:dyDescent="0.2">
      <c r="A787" s="583"/>
      <c r="B787" s="607"/>
      <c r="C787" s="583"/>
      <c r="D787" s="583"/>
      <c r="E787" s="582"/>
      <c r="F787" s="583"/>
      <c r="G787" s="582"/>
      <c r="H787" s="582"/>
      <c r="I787" s="582"/>
      <c r="K787" s="581"/>
    </row>
    <row r="788" spans="1:11" x14ac:dyDescent="0.2">
      <c r="A788" s="583"/>
      <c r="B788" s="607"/>
      <c r="C788" s="583"/>
      <c r="D788" s="583"/>
      <c r="E788" s="582"/>
      <c r="F788" s="583"/>
      <c r="G788" s="582"/>
      <c r="H788" s="582"/>
      <c r="I788" s="582"/>
      <c r="K788" s="581"/>
    </row>
    <row r="789" spans="1:11" x14ac:dyDescent="0.2">
      <c r="A789" s="583"/>
      <c r="B789" s="607"/>
      <c r="C789" s="583"/>
      <c r="D789" s="583"/>
      <c r="E789" s="582"/>
      <c r="F789" s="583"/>
      <c r="G789" s="582"/>
      <c r="H789" s="582"/>
      <c r="I789" s="582"/>
      <c r="K789" s="581"/>
    </row>
    <row r="790" spans="1:11" x14ac:dyDescent="0.2">
      <c r="A790" s="583"/>
      <c r="B790" s="607"/>
      <c r="C790" s="583"/>
      <c r="D790" s="583"/>
      <c r="E790" s="582"/>
      <c r="F790" s="583"/>
      <c r="G790" s="582"/>
      <c r="H790" s="582"/>
      <c r="I790" s="582"/>
      <c r="K790" s="581"/>
    </row>
    <row r="791" spans="1:11" x14ac:dyDescent="0.2">
      <c r="A791" s="583"/>
      <c r="B791" s="607"/>
      <c r="C791" s="583"/>
      <c r="D791" s="583"/>
      <c r="E791" s="582"/>
      <c r="F791" s="583"/>
      <c r="G791" s="582"/>
      <c r="H791" s="582"/>
      <c r="I791" s="582"/>
      <c r="K791" s="581"/>
    </row>
    <row r="792" spans="1:11" x14ac:dyDescent="0.2">
      <c r="A792" s="583"/>
      <c r="B792" s="607"/>
      <c r="C792" s="583"/>
      <c r="D792" s="583"/>
      <c r="E792" s="582"/>
      <c r="F792" s="583"/>
      <c r="G792" s="582"/>
      <c r="H792" s="582"/>
      <c r="I792" s="582"/>
      <c r="K792" s="581"/>
    </row>
    <row r="793" spans="1:11" x14ac:dyDescent="0.2">
      <c r="A793" s="583"/>
      <c r="B793" s="607"/>
      <c r="C793" s="583"/>
      <c r="D793" s="583"/>
      <c r="E793" s="582"/>
      <c r="F793" s="583"/>
      <c r="G793" s="582"/>
      <c r="H793" s="582"/>
      <c r="I793" s="582"/>
      <c r="K793" s="581"/>
    </row>
    <row r="794" spans="1:11" x14ac:dyDescent="0.2">
      <c r="A794" s="583"/>
      <c r="B794" s="607"/>
      <c r="C794" s="583"/>
      <c r="D794" s="583"/>
      <c r="E794" s="582"/>
      <c r="F794" s="583"/>
      <c r="G794" s="582"/>
      <c r="H794" s="582"/>
      <c r="I794" s="582"/>
      <c r="K794" s="581"/>
    </row>
    <row r="795" spans="1:11" x14ac:dyDescent="0.2">
      <c r="A795" s="583"/>
      <c r="B795" s="607"/>
      <c r="C795" s="583"/>
      <c r="D795" s="583"/>
      <c r="E795" s="582"/>
      <c r="F795" s="583"/>
      <c r="G795" s="582"/>
      <c r="H795" s="582"/>
      <c r="I795" s="582"/>
      <c r="K795" s="581"/>
    </row>
    <row r="796" spans="1:11" x14ac:dyDescent="0.2">
      <c r="A796" s="583"/>
      <c r="B796" s="607"/>
      <c r="C796" s="583"/>
      <c r="D796" s="583"/>
      <c r="E796" s="582"/>
      <c r="F796" s="583"/>
      <c r="G796" s="582"/>
      <c r="H796" s="582"/>
      <c r="I796" s="582"/>
      <c r="K796" s="581"/>
    </row>
    <row r="797" spans="1:11" x14ac:dyDescent="0.2">
      <c r="A797" s="583"/>
      <c r="B797" s="607"/>
      <c r="C797" s="583"/>
      <c r="D797" s="583"/>
      <c r="E797" s="582"/>
      <c r="F797" s="583"/>
      <c r="G797" s="582"/>
      <c r="H797" s="582"/>
      <c r="I797" s="582"/>
      <c r="K797" s="581"/>
    </row>
    <row r="798" spans="1:11" x14ac:dyDescent="0.2">
      <c r="A798" s="583"/>
      <c r="B798" s="607"/>
      <c r="C798" s="583"/>
      <c r="D798" s="583"/>
      <c r="E798" s="582"/>
      <c r="F798" s="583"/>
      <c r="G798" s="582"/>
      <c r="H798" s="582"/>
      <c r="I798" s="582"/>
      <c r="K798" s="581"/>
    </row>
    <row r="799" spans="1:11" x14ac:dyDescent="0.2">
      <c r="A799" s="583"/>
      <c r="B799" s="607"/>
      <c r="C799" s="583"/>
      <c r="D799" s="583"/>
      <c r="E799" s="582"/>
      <c r="F799" s="583"/>
      <c r="G799" s="582"/>
      <c r="H799" s="582"/>
      <c r="I799" s="582"/>
      <c r="K799" s="581"/>
    </row>
    <row r="800" spans="1:11" x14ac:dyDescent="0.2">
      <c r="A800" s="583"/>
      <c r="B800" s="607"/>
      <c r="C800" s="583"/>
      <c r="D800" s="583"/>
      <c r="E800" s="582"/>
      <c r="F800" s="583"/>
      <c r="G800" s="582"/>
      <c r="H800" s="582"/>
      <c r="I800" s="582"/>
      <c r="K800" s="581"/>
    </row>
    <row r="801" spans="1:11" x14ac:dyDescent="0.2">
      <c r="A801" s="583"/>
      <c r="B801" s="607"/>
      <c r="C801" s="583"/>
      <c r="D801" s="583"/>
      <c r="E801" s="582"/>
      <c r="F801" s="583"/>
      <c r="G801" s="582"/>
      <c r="H801" s="582"/>
      <c r="I801" s="582"/>
      <c r="K801" s="581"/>
    </row>
    <row r="802" spans="1:11" x14ac:dyDescent="0.2">
      <c r="A802" s="583"/>
      <c r="B802" s="607"/>
      <c r="C802" s="583"/>
      <c r="D802" s="583"/>
      <c r="E802" s="582"/>
      <c r="F802" s="583"/>
      <c r="G802" s="582"/>
      <c r="H802" s="582"/>
      <c r="I802" s="582"/>
      <c r="K802" s="581"/>
    </row>
    <row r="803" spans="1:11" x14ac:dyDescent="0.2">
      <c r="A803" s="583"/>
      <c r="B803" s="607"/>
      <c r="C803" s="583"/>
      <c r="D803" s="583"/>
      <c r="E803" s="582"/>
      <c r="F803" s="583"/>
      <c r="G803" s="582"/>
      <c r="H803" s="582"/>
      <c r="I803" s="582"/>
      <c r="K803" s="581"/>
    </row>
    <row r="804" spans="1:11" x14ac:dyDescent="0.2">
      <c r="A804" s="583"/>
      <c r="B804" s="607"/>
      <c r="C804" s="583"/>
      <c r="D804" s="583"/>
      <c r="E804" s="582"/>
      <c r="F804" s="583"/>
      <c r="G804" s="582"/>
      <c r="H804" s="582"/>
      <c r="I804" s="582"/>
      <c r="K804" s="581"/>
    </row>
    <row r="805" spans="1:11" x14ac:dyDescent="0.2">
      <c r="A805" s="583"/>
      <c r="B805" s="607"/>
      <c r="C805" s="583"/>
      <c r="D805" s="583"/>
      <c r="E805" s="582"/>
      <c r="F805" s="583"/>
      <c r="G805" s="582"/>
      <c r="H805" s="582"/>
      <c r="I805" s="582"/>
      <c r="K805" s="581"/>
    </row>
    <row r="806" spans="1:11" x14ac:dyDescent="0.2">
      <c r="A806" s="583"/>
      <c r="B806" s="607"/>
      <c r="C806" s="583"/>
      <c r="D806" s="583"/>
      <c r="E806" s="582"/>
      <c r="F806" s="583"/>
      <c r="G806" s="582"/>
      <c r="H806" s="582"/>
      <c r="I806" s="582"/>
      <c r="K806" s="581"/>
    </row>
    <row r="807" spans="1:11" x14ac:dyDescent="0.2">
      <c r="A807" s="583"/>
      <c r="B807" s="607"/>
      <c r="C807" s="583"/>
      <c r="D807" s="583"/>
      <c r="E807" s="582"/>
      <c r="F807" s="583"/>
      <c r="G807" s="582"/>
      <c r="H807" s="582"/>
      <c r="I807" s="582"/>
      <c r="K807" s="581"/>
    </row>
    <row r="808" spans="1:11" x14ac:dyDescent="0.2">
      <c r="A808" s="583"/>
      <c r="B808" s="607"/>
      <c r="C808" s="583"/>
      <c r="D808" s="583"/>
      <c r="E808" s="582"/>
      <c r="F808" s="583"/>
      <c r="G808" s="582"/>
      <c r="H808" s="582"/>
      <c r="I808" s="582"/>
      <c r="K808" s="581"/>
    </row>
    <row r="809" spans="1:11" x14ac:dyDescent="0.2">
      <c r="A809" s="583"/>
      <c r="B809" s="607"/>
      <c r="C809" s="583"/>
      <c r="D809" s="583"/>
      <c r="E809" s="582"/>
      <c r="F809" s="583"/>
      <c r="G809" s="582"/>
      <c r="H809" s="582"/>
      <c r="I809" s="582"/>
      <c r="K809" s="581"/>
    </row>
    <row r="810" spans="1:11" x14ac:dyDescent="0.2">
      <c r="A810" s="583"/>
      <c r="B810" s="607"/>
      <c r="C810" s="583"/>
      <c r="D810" s="583"/>
      <c r="E810" s="582"/>
      <c r="F810" s="583"/>
      <c r="G810" s="582"/>
      <c r="H810" s="582"/>
      <c r="I810" s="582"/>
      <c r="K810" s="581"/>
    </row>
    <row r="811" spans="1:11" x14ac:dyDescent="0.2">
      <c r="A811" s="583"/>
      <c r="B811" s="607"/>
      <c r="C811" s="583"/>
      <c r="D811" s="583"/>
      <c r="E811" s="582"/>
      <c r="F811" s="583"/>
      <c r="G811" s="582"/>
      <c r="H811" s="582"/>
      <c r="I811" s="582"/>
      <c r="K811" s="581"/>
    </row>
    <row r="812" spans="1:11" x14ac:dyDescent="0.2">
      <c r="A812" s="583"/>
      <c r="B812" s="607"/>
      <c r="C812" s="583"/>
      <c r="D812" s="583"/>
      <c r="E812" s="582"/>
      <c r="F812" s="583"/>
      <c r="G812" s="582"/>
      <c r="H812" s="582"/>
      <c r="I812" s="582"/>
      <c r="K812" s="581"/>
    </row>
    <row r="813" spans="1:11" x14ac:dyDescent="0.2">
      <c r="A813" s="583"/>
      <c r="B813" s="607"/>
      <c r="C813" s="583"/>
      <c r="D813" s="583"/>
      <c r="E813" s="582"/>
      <c r="F813" s="583"/>
      <c r="G813" s="582"/>
      <c r="H813" s="582"/>
      <c r="I813" s="582"/>
      <c r="K813" s="581"/>
    </row>
    <row r="814" spans="1:11" x14ac:dyDescent="0.2">
      <c r="A814" s="583"/>
      <c r="B814" s="607"/>
      <c r="C814" s="583"/>
      <c r="D814" s="583"/>
      <c r="E814" s="582"/>
      <c r="F814" s="583"/>
      <c r="G814" s="582"/>
      <c r="H814" s="582"/>
      <c r="I814" s="582"/>
      <c r="K814" s="581"/>
    </row>
    <row r="815" spans="1:11" x14ac:dyDescent="0.2">
      <c r="A815" s="583"/>
      <c r="B815" s="607"/>
      <c r="C815" s="583"/>
      <c r="D815" s="583"/>
      <c r="E815" s="582"/>
      <c r="F815" s="583"/>
      <c r="G815" s="582"/>
      <c r="H815" s="582"/>
      <c r="I815" s="582"/>
      <c r="K815" s="581"/>
    </row>
    <row r="816" spans="1:11" x14ac:dyDescent="0.2">
      <c r="A816" s="583"/>
      <c r="B816" s="607"/>
      <c r="C816" s="583"/>
      <c r="D816" s="583"/>
      <c r="E816" s="582"/>
      <c r="F816" s="583"/>
      <c r="G816" s="582"/>
      <c r="H816" s="582"/>
      <c r="I816" s="582"/>
      <c r="K816" s="581"/>
    </row>
    <row r="817" spans="1:11" x14ac:dyDescent="0.2">
      <c r="A817" s="583"/>
      <c r="B817" s="607"/>
      <c r="C817" s="583"/>
      <c r="D817" s="583"/>
      <c r="E817" s="582"/>
      <c r="F817" s="583"/>
      <c r="G817" s="582"/>
      <c r="H817" s="582"/>
      <c r="I817" s="582"/>
      <c r="K817" s="581"/>
    </row>
    <row r="818" spans="1:11" x14ac:dyDescent="0.2">
      <c r="A818" s="583"/>
      <c r="B818" s="607"/>
      <c r="C818" s="583"/>
      <c r="D818" s="583"/>
      <c r="E818" s="582"/>
      <c r="F818" s="583"/>
      <c r="G818" s="582"/>
      <c r="H818" s="582"/>
      <c r="I818" s="582"/>
      <c r="K818" s="581"/>
    </row>
    <row r="819" spans="1:11" x14ac:dyDescent="0.2">
      <c r="A819" s="583"/>
      <c r="B819" s="607"/>
      <c r="C819" s="583"/>
      <c r="D819" s="583"/>
      <c r="E819" s="582"/>
      <c r="F819" s="583"/>
      <c r="G819" s="582"/>
      <c r="H819" s="582"/>
      <c r="I819" s="582"/>
      <c r="K819" s="581"/>
    </row>
    <row r="820" spans="1:11" x14ac:dyDescent="0.2">
      <c r="A820" s="583"/>
      <c r="B820" s="607"/>
      <c r="C820" s="583"/>
      <c r="D820" s="583"/>
      <c r="E820" s="582"/>
      <c r="F820" s="583"/>
      <c r="G820" s="582"/>
      <c r="H820" s="582"/>
      <c r="I820" s="582"/>
      <c r="K820" s="581"/>
    </row>
    <row r="821" spans="1:11" x14ac:dyDescent="0.2">
      <c r="A821" s="583"/>
      <c r="B821" s="607"/>
      <c r="C821" s="583"/>
      <c r="D821" s="583"/>
      <c r="E821" s="582"/>
      <c r="F821" s="583"/>
      <c r="G821" s="582"/>
      <c r="H821" s="582"/>
      <c r="I821" s="582"/>
      <c r="K821" s="581"/>
    </row>
    <row r="822" spans="1:11" x14ac:dyDescent="0.2">
      <c r="A822" s="583"/>
      <c r="B822" s="607"/>
      <c r="C822" s="583"/>
      <c r="D822" s="583"/>
      <c r="E822" s="582"/>
      <c r="F822" s="583"/>
      <c r="G822" s="582"/>
      <c r="H822" s="582"/>
      <c r="I822" s="582"/>
      <c r="K822" s="581"/>
    </row>
    <row r="823" spans="1:11" x14ac:dyDescent="0.2">
      <c r="A823" s="583"/>
      <c r="B823" s="607"/>
      <c r="C823" s="583"/>
      <c r="D823" s="583"/>
      <c r="E823" s="582"/>
      <c r="F823" s="583"/>
      <c r="G823" s="582"/>
      <c r="H823" s="582"/>
      <c r="I823" s="582"/>
      <c r="K823" s="581"/>
    </row>
    <row r="824" spans="1:11" x14ac:dyDescent="0.2">
      <c r="A824" s="583"/>
      <c r="B824" s="607"/>
      <c r="C824" s="583"/>
      <c r="D824" s="583"/>
      <c r="E824" s="582"/>
      <c r="F824" s="583"/>
      <c r="G824" s="582"/>
      <c r="H824" s="582"/>
      <c r="I824" s="582"/>
      <c r="K824" s="581"/>
    </row>
    <row r="825" spans="1:11" x14ac:dyDescent="0.2">
      <c r="A825" s="583"/>
      <c r="B825" s="607"/>
      <c r="C825" s="583"/>
      <c r="D825" s="583"/>
      <c r="E825" s="582"/>
      <c r="F825" s="583"/>
      <c r="G825" s="582"/>
      <c r="H825" s="582"/>
      <c r="I825" s="582"/>
      <c r="K825" s="581"/>
    </row>
    <row r="826" spans="1:11" x14ac:dyDescent="0.2">
      <c r="A826" s="583"/>
      <c r="B826" s="607"/>
      <c r="C826" s="583"/>
      <c r="D826" s="583"/>
      <c r="E826" s="582"/>
      <c r="F826" s="583"/>
      <c r="G826" s="582"/>
      <c r="H826" s="582"/>
      <c r="I826" s="582"/>
      <c r="K826" s="581"/>
    </row>
    <row r="827" spans="1:11" x14ac:dyDescent="0.2">
      <c r="A827" s="583"/>
      <c r="B827" s="607"/>
      <c r="C827" s="583"/>
      <c r="D827" s="583"/>
      <c r="E827" s="582"/>
      <c r="F827" s="583"/>
      <c r="G827" s="582"/>
      <c r="H827" s="582"/>
      <c r="I827" s="582"/>
      <c r="K827" s="581"/>
    </row>
    <row r="828" spans="1:11" x14ac:dyDescent="0.2">
      <c r="A828" s="583"/>
      <c r="B828" s="607"/>
      <c r="C828" s="583"/>
      <c r="D828" s="583"/>
      <c r="E828" s="582"/>
      <c r="F828" s="583"/>
      <c r="G828" s="582"/>
      <c r="H828" s="582"/>
      <c r="I828" s="582"/>
      <c r="K828" s="581"/>
    </row>
    <row r="829" spans="1:11" x14ac:dyDescent="0.2">
      <c r="A829" s="583"/>
      <c r="B829" s="607"/>
      <c r="C829" s="583"/>
      <c r="D829" s="583"/>
      <c r="E829" s="582"/>
      <c r="F829" s="583"/>
      <c r="G829" s="582"/>
      <c r="H829" s="582"/>
      <c r="I829" s="582"/>
      <c r="K829" s="581"/>
    </row>
    <row r="830" spans="1:11" x14ac:dyDescent="0.2">
      <c r="A830" s="583"/>
      <c r="B830" s="607"/>
      <c r="C830" s="583"/>
      <c r="D830" s="583"/>
      <c r="E830" s="582"/>
      <c r="F830" s="583"/>
      <c r="G830" s="582"/>
      <c r="H830" s="582"/>
      <c r="I830" s="582"/>
      <c r="K830" s="581"/>
    </row>
    <row r="831" spans="1:11" x14ac:dyDescent="0.2">
      <c r="A831" s="583"/>
      <c r="B831" s="607"/>
      <c r="C831" s="583"/>
      <c r="D831" s="583"/>
      <c r="E831" s="582"/>
      <c r="F831" s="583"/>
      <c r="G831" s="582"/>
      <c r="H831" s="582"/>
      <c r="I831" s="582"/>
      <c r="K831" s="581"/>
    </row>
    <row r="832" spans="1:11" x14ac:dyDescent="0.2">
      <c r="A832" s="583"/>
      <c r="B832" s="607"/>
      <c r="C832" s="583"/>
      <c r="D832" s="583"/>
      <c r="E832" s="582"/>
      <c r="F832" s="583"/>
      <c r="G832" s="582"/>
      <c r="H832" s="582"/>
      <c r="I832" s="582"/>
      <c r="K832" s="581"/>
    </row>
    <row r="833" spans="1:11" x14ac:dyDescent="0.2">
      <c r="A833" s="583"/>
      <c r="B833" s="607"/>
      <c r="C833" s="583"/>
      <c r="D833" s="583"/>
      <c r="E833" s="582"/>
      <c r="F833" s="583"/>
      <c r="G833" s="582"/>
      <c r="H833" s="582"/>
      <c r="I833" s="582"/>
      <c r="K833" s="581"/>
    </row>
    <row r="834" spans="1:11" x14ac:dyDescent="0.2">
      <c r="A834" s="583"/>
      <c r="B834" s="607"/>
      <c r="C834" s="583"/>
      <c r="D834" s="583"/>
      <c r="E834" s="582"/>
      <c r="F834" s="583"/>
      <c r="G834" s="582"/>
      <c r="H834" s="582"/>
      <c r="I834" s="582"/>
      <c r="K834" s="581"/>
    </row>
    <row r="835" spans="1:11" x14ac:dyDescent="0.2">
      <c r="A835" s="583"/>
      <c r="B835" s="607"/>
      <c r="C835" s="583"/>
      <c r="D835" s="583"/>
      <c r="E835" s="582"/>
      <c r="F835" s="583"/>
      <c r="G835" s="582"/>
      <c r="H835" s="582"/>
      <c r="I835" s="582"/>
      <c r="K835" s="581"/>
    </row>
    <row r="836" spans="1:11" x14ac:dyDescent="0.2">
      <c r="A836" s="583"/>
      <c r="B836" s="607"/>
      <c r="C836" s="583"/>
      <c r="D836" s="583"/>
      <c r="E836" s="582"/>
      <c r="F836" s="583"/>
      <c r="G836" s="582"/>
      <c r="H836" s="582"/>
      <c r="I836" s="582"/>
      <c r="K836" s="581"/>
    </row>
    <row r="837" spans="1:11" x14ac:dyDescent="0.2">
      <c r="A837" s="583"/>
      <c r="B837" s="607"/>
      <c r="C837" s="583"/>
      <c r="D837" s="583"/>
      <c r="E837" s="582"/>
      <c r="F837" s="583"/>
      <c r="G837" s="582"/>
      <c r="H837" s="582"/>
      <c r="I837" s="582"/>
      <c r="K837" s="581"/>
    </row>
    <row r="838" spans="1:11" x14ac:dyDescent="0.2">
      <c r="A838" s="583"/>
      <c r="B838" s="607"/>
      <c r="C838" s="583"/>
      <c r="D838" s="583"/>
      <c r="E838" s="582"/>
      <c r="F838" s="583"/>
      <c r="G838" s="582"/>
      <c r="H838" s="582"/>
      <c r="I838" s="582"/>
      <c r="K838" s="581"/>
    </row>
    <row r="839" spans="1:11" x14ac:dyDescent="0.2">
      <c r="A839" s="583"/>
      <c r="B839" s="607"/>
      <c r="C839" s="583"/>
      <c r="D839" s="583"/>
      <c r="E839" s="582"/>
      <c r="F839" s="583"/>
      <c r="G839" s="582"/>
      <c r="H839" s="582"/>
      <c r="I839" s="582"/>
      <c r="K839" s="581"/>
    </row>
    <row r="840" spans="1:11" x14ac:dyDescent="0.2">
      <c r="A840" s="583"/>
      <c r="B840" s="607"/>
      <c r="C840" s="583"/>
      <c r="D840" s="583"/>
      <c r="E840" s="582"/>
      <c r="F840" s="583"/>
      <c r="G840" s="582"/>
      <c r="H840" s="582"/>
      <c r="I840" s="582"/>
      <c r="K840" s="581"/>
    </row>
    <row r="841" spans="1:11" x14ac:dyDescent="0.2">
      <c r="A841" s="583"/>
      <c r="B841" s="607"/>
      <c r="C841" s="583"/>
      <c r="D841" s="583"/>
      <c r="E841" s="582"/>
      <c r="F841" s="583"/>
      <c r="G841" s="582"/>
      <c r="H841" s="582"/>
      <c r="I841" s="582"/>
      <c r="K841" s="581"/>
    </row>
    <row r="842" spans="1:11" x14ac:dyDescent="0.2">
      <c r="A842" s="583"/>
      <c r="B842" s="607"/>
      <c r="C842" s="583"/>
      <c r="D842" s="583"/>
      <c r="E842" s="582"/>
      <c r="F842" s="583"/>
      <c r="G842" s="582"/>
      <c r="H842" s="582"/>
      <c r="I842" s="582"/>
      <c r="K842" s="581"/>
    </row>
  </sheetData>
  <pageMargins left="0.55118110236220474" right="0.35433070866141736" top="0.39370078740157483" bottom="0.70866141732283472" header="0.27559055118110237" footer="0.19685039370078741"/>
  <pageSetup paperSize="9" scale="54" fitToHeight="4" orientation="landscape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1"/>
  <sheetViews>
    <sheetView showGridLines="0" zoomScaleNormal="100" workbookViewId="0"/>
  </sheetViews>
  <sheetFormatPr defaultRowHeight="13.5" x14ac:dyDescent="0.2"/>
  <cols>
    <col min="1" max="1" width="34" style="584" customWidth="1"/>
    <col min="2" max="2" width="10.7109375" style="584" customWidth="1"/>
    <col min="3" max="3" width="45.42578125" style="584" customWidth="1"/>
    <col min="4" max="4" width="48.7109375" style="561" customWidth="1"/>
    <col min="5" max="5" width="12.28515625" style="585" customWidth="1"/>
    <col min="6" max="6" width="12.28515625" style="560" customWidth="1"/>
    <col min="7" max="9" width="12.28515625" style="581" customWidth="1"/>
    <col min="10" max="10" width="48.7109375" style="586" customWidth="1"/>
    <col min="11" max="16384" width="9.140625" style="582"/>
  </cols>
  <sheetData>
    <row r="1" spans="1:10" s="580" customFormat="1" x14ac:dyDescent="0.2">
      <c r="A1" s="578" t="s">
        <v>1371</v>
      </c>
      <c r="B1" s="603" t="s">
        <v>942</v>
      </c>
      <c r="C1" s="578"/>
      <c r="D1" s="578" t="s">
        <v>1315</v>
      </c>
      <c r="E1" s="578"/>
      <c r="F1" s="578"/>
      <c r="G1" s="578"/>
      <c r="H1" s="578"/>
      <c r="I1" s="578"/>
      <c r="J1" s="579"/>
    </row>
    <row r="2" spans="1:10" s="600" customFormat="1" ht="54" x14ac:dyDescent="0.2">
      <c r="A2" s="598" t="s">
        <v>1318</v>
      </c>
      <c r="B2" s="599" t="s">
        <v>924</v>
      </c>
      <c r="C2" s="598" t="s">
        <v>1209</v>
      </c>
      <c r="D2" s="598" t="s">
        <v>889</v>
      </c>
      <c r="E2" s="601" t="s">
        <v>1211</v>
      </c>
      <c r="F2" s="601" t="s">
        <v>1212</v>
      </c>
      <c r="G2" s="601" t="s">
        <v>1316</v>
      </c>
      <c r="H2" s="601" t="s">
        <v>609</v>
      </c>
      <c r="I2" s="601" t="s">
        <v>1314</v>
      </c>
      <c r="J2" s="598" t="s">
        <v>608</v>
      </c>
    </row>
    <row r="3" spans="1:10" x14ac:dyDescent="0.2">
      <c r="A3" s="587" t="s">
        <v>1372</v>
      </c>
      <c r="B3" s="588" t="s">
        <v>1020</v>
      </c>
      <c r="C3" s="587" t="s">
        <v>1019</v>
      </c>
      <c r="D3" s="587" t="s">
        <v>1021</v>
      </c>
      <c r="E3" s="589">
        <v>309253.39999999991</v>
      </c>
      <c r="F3" s="589">
        <v>310500</v>
      </c>
      <c r="G3" s="589">
        <v>310500</v>
      </c>
      <c r="H3" s="589"/>
      <c r="I3" s="589">
        <f>+G3+H3</f>
        <v>310500</v>
      </c>
      <c r="J3" s="590"/>
    </row>
    <row r="4" spans="1:10" x14ac:dyDescent="0.2">
      <c r="A4" s="587" t="s">
        <v>1372</v>
      </c>
      <c r="B4" s="588" t="s">
        <v>1022</v>
      </c>
      <c r="C4" s="587" t="s">
        <v>1019</v>
      </c>
      <c r="D4" s="587" t="s">
        <v>1023</v>
      </c>
      <c r="E4" s="589">
        <v>2741.79</v>
      </c>
      <c r="F4" s="589">
        <v>0</v>
      </c>
      <c r="G4" s="589">
        <v>0</v>
      </c>
      <c r="H4" s="589"/>
      <c r="I4" s="589">
        <f t="shared" ref="I4:I69" si="0">+G4+H4</f>
        <v>0</v>
      </c>
      <c r="J4" s="590"/>
    </row>
    <row r="5" spans="1:10" x14ac:dyDescent="0.2">
      <c r="A5" s="587" t="s">
        <v>1372</v>
      </c>
      <c r="B5" s="588" t="s">
        <v>1024</v>
      </c>
      <c r="C5" s="587" t="s">
        <v>957</v>
      </c>
      <c r="D5" s="587" t="s">
        <v>1025</v>
      </c>
      <c r="E5" s="589">
        <v>0</v>
      </c>
      <c r="F5" s="589">
        <v>100</v>
      </c>
      <c r="G5" s="589">
        <v>0</v>
      </c>
      <c r="H5" s="589"/>
      <c r="I5" s="589">
        <f t="shared" si="0"/>
        <v>0</v>
      </c>
      <c r="J5" s="590"/>
    </row>
    <row r="6" spans="1:10" x14ac:dyDescent="0.2">
      <c r="A6" s="587" t="s">
        <v>1372</v>
      </c>
      <c r="B6" s="588" t="s">
        <v>916</v>
      </c>
      <c r="C6" s="587" t="s">
        <v>914</v>
      </c>
      <c r="D6" s="587" t="s">
        <v>917</v>
      </c>
      <c r="E6" s="589">
        <v>161</v>
      </c>
      <c r="F6" s="589">
        <v>1200</v>
      </c>
      <c r="G6" s="589">
        <v>0</v>
      </c>
      <c r="H6" s="589"/>
      <c r="I6" s="589">
        <f t="shared" si="0"/>
        <v>0</v>
      </c>
      <c r="J6" s="590"/>
    </row>
    <row r="7" spans="1:10" x14ac:dyDescent="0.2">
      <c r="A7" s="587" t="s">
        <v>1372</v>
      </c>
      <c r="B7" s="588" t="s">
        <v>967</v>
      </c>
      <c r="C7" s="587" t="s">
        <v>966</v>
      </c>
      <c r="D7" s="587" t="s">
        <v>1032</v>
      </c>
      <c r="E7" s="589">
        <v>802</v>
      </c>
      <c r="F7" s="589">
        <v>1270</v>
      </c>
      <c r="G7" s="589">
        <v>1270</v>
      </c>
      <c r="H7" s="589"/>
      <c r="I7" s="589">
        <f t="shared" si="0"/>
        <v>1270</v>
      </c>
      <c r="J7" s="590"/>
    </row>
    <row r="8" spans="1:10" x14ac:dyDescent="0.2">
      <c r="A8" s="587" t="s">
        <v>1372</v>
      </c>
      <c r="B8" s="588" t="s">
        <v>967</v>
      </c>
      <c r="C8" s="587" t="s">
        <v>966</v>
      </c>
      <c r="D8" s="587" t="s">
        <v>248</v>
      </c>
      <c r="E8" s="589">
        <v>4930</v>
      </c>
      <c r="F8" s="589">
        <v>4758</v>
      </c>
      <c r="G8" s="589">
        <v>4758</v>
      </c>
      <c r="H8" s="589"/>
      <c r="I8" s="589">
        <f t="shared" si="0"/>
        <v>4758</v>
      </c>
      <c r="J8" s="590"/>
    </row>
    <row r="9" spans="1:10" x14ac:dyDescent="0.2">
      <c r="A9" s="587" t="s">
        <v>1372</v>
      </c>
      <c r="B9" s="588" t="s">
        <v>967</v>
      </c>
      <c r="C9" s="587" t="s">
        <v>966</v>
      </c>
      <c r="D9" s="587" t="s">
        <v>1031</v>
      </c>
      <c r="E9" s="589">
        <v>19994</v>
      </c>
      <c r="F9" s="589">
        <v>18950</v>
      </c>
      <c r="G9" s="589">
        <v>18950</v>
      </c>
      <c r="H9" s="589"/>
      <c r="I9" s="589">
        <f t="shared" si="0"/>
        <v>18950</v>
      </c>
      <c r="J9" s="590"/>
    </row>
    <row r="10" spans="1:10" x14ac:dyDescent="0.2">
      <c r="A10" s="587" t="s">
        <v>1372</v>
      </c>
      <c r="B10" s="588" t="s">
        <v>967</v>
      </c>
      <c r="C10" s="587" t="s">
        <v>966</v>
      </c>
      <c r="D10" s="587" t="s">
        <v>773</v>
      </c>
      <c r="E10" s="589">
        <v>388417</v>
      </c>
      <c r="F10" s="589">
        <v>127790</v>
      </c>
      <c r="G10" s="589">
        <v>127790</v>
      </c>
      <c r="H10" s="589"/>
      <c r="I10" s="589">
        <f t="shared" si="0"/>
        <v>127790</v>
      </c>
      <c r="J10" s="590"/>
    </row>
    <row r="11" spans="1:10" x14ac:dyDescent="0.2">
      <c r="A11" s="587" t="s">
        <v>1372</v>
      </c>
      <c r="B11" s="588" t="s">
        <v>967</v>
      </c>
      <c r="C11" s="587" t="s">
        <v>966</v>
      </c>
      <c r="D11" s="587" t="s">
        <v>976</v>
      </c>
      <c r="E11" s="589">
        <v>0</v>
      </c>
      <c r="F11" s="589">
        <v>24253</v>
      </c>
      <c r="G11" s="589">
        <v>24253</v>
      </c>
      <c r="H11" s="589"/>
      <c r="I11" s="589">
        <f t="shared" si="0"/>
        <v>24253</v>
      </c>
      <c r="J11" s="590"/>
    </row>
    <row r="12" spans="1:10" x14ac:dyDescent="0.2">
      <c r="A12" s="587" t="s">
        <v>1372</v>
      </c>
      <c r="B12" s="588" t="s">
        <v>1027</v>
      </c>
      <c r="C12" s="587" t="s">
        <v>914</v>
      </c>
      <c r="D12" s="587" t="s">
        <v>1015</v>
      </c>
      <c r="E12" s="589">
        <v>1504</v>
      </c>
      <c r="F12" s="589">
        <v>0</v>
      </c>
      <c r="G12" s="589">
        <v>0</v>
      </c>
      <c r="H12" s="589"/>
      <c r="I12" s="589">
        <f t="shared" si="0"/>
        <v>0</v>
      </c>
      <c r="J12" s="590"/>
    </row>
    <row r="13" spans="1:10" x14ac:dyDescent="0.2">
      <c r="A13" s="587" t="s">
        <v>1372</v>
      </c>
      <c r="B13" s="588" t="s">
        <v>1028</v>
      </c>
      <c r="C13" s="587" t="s">
        <v>914</v>
      </c>
      <c r="D13" s="587" t="s">
        <v>1026</v>
      </c>
      <c r="E13" s="589">
        <v>24376</v>
      </c>
      <c r="F13" s="589">
        <v>13626</v>
      </c>
      <c r="G13" s="589">
        <v>13626</v>
      </c>
      <c r="H13" s="589"/>
      <c r="I13" s="589">
        <f t="shared" si="0"/>
        <v>13626</v>
      </c>
      <c r="J13" s="590"/>
    </row>
    <row r="14" spans="1:10" x14ac:dyDescent="0.2">
      <c r="A14" s="587" t="s">
        <v>1372</v>
      </c>
      <c r="B14" s="588" t="s">
        <v>1029</v>
      </c>
      <c r="C14" s="587" t="s">
        <v>914</v>
      </c>
      <c r="D14" s="587" t="s">
        <v>1030</v>
      </c>
      <c r="E14" s="589">
        <v>374.88</v>
      </c>
      <c r="F14" s="589">
        <v>0</v>
      </c>
      <c r="G14" s="589">
        <v>0</v>
      </c>
      <c r="H14" s="589"/>
      <c r="I14" s="589">
        <f t="shared" si="0"/>
        <v>0</v>
      </c>
      <c r="J14" s="590"/>
    </row>
    <row r="15" spans="1:10" x14ac:dyDescent="0.2">
      <c r="A15" s="587" t="s">
        <v>1372</v>
      </c>
      <c r="B15" s="588" t="s">
        <v>1124</v>
      </c>
      <c r="C15" s="587" t="s">
        <v>1116</v>
      </c>
      <c r="D15" s="587" t="s">
        <v>1125</v>
      </c>
      <c r="E15" s="589">
        <v>1900</v>
      </c>
      <c r="F15" s="589">
        <v>0</v>
      </c>
      <c r="G15" s="589">
        <v>0</v>
      </c>
      <c r="H15" s="589"/>
      <c r="I15" s="589">
        <f t="shared" si="0"/>
        <v>0</v>
      </c>
      <c r="J15" s="590"/>
    </row>
    <row r="16" spans="1:10" x14ac:dyDescent="0.2">
      <c r="A16" s="591" t="s">
        <v>1373</v>
      </c>
      <c r="B16" s="592"/>
      <c r="C16" s="591"/>
      <c r="D16" s="591"/>
      <c r="E16" s="593">
        <f>SUM(E3:E15)</f>
        <v>754454.07</v>
      </c>
      <c r="F16" s="593">
        <f t="shared" ref="F16:I16" si="1">SUM(F3:F15)</f>
        <v>502447</v>
      </c>
      <c r="G16" s="593">
        <f t="shared" si="1"/>
        <v>501147</v>
      </c>
      <c r="H16" s="593">
        <f t="shared" si="1"/>
        <v>0</v>
      </c>
      <c r="I16" s="593">
        <f t="shared" si="1"/>
        <v>501147</v>
      </c>
      <c r="J16" s="594"/>
    </row>
    <row r="17" spans="1:10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</row>
    <row r="18" spans="1:10" x14ac:dyDescent="0.2">
      <c r="A18" s="587" t="s">
        <v>1353</v>
      </c>
      <c r="B18" s="588" t="s">
        <v>717</v>
      </c>
      <c r="C18" s="587" t="s">
        <v>926</v>
      </c>
      <c r="D18" s="587" t="s">
        <v>718</v>
      </c>
      <c r="E18" s="589">
        <v>9010</v>
      </c>
      <c r="F18" s="589">
        <v>14000</v>
      </c>
      <c r="G18" s="589">
        <v>14000</v>
      </c>
      <c r="H18" s="589"/>
      <c r="I18" s="589">
        <f t="shared" si="0"/>
        <v>14000</v>
      </c>
      <c r="J18" s="590"/>
    </row>
    <row r="19" spans="1:10" x14ac:dyDescent="0.2">
      <c r="A19" s="587" t="s">
        <v>1359</v>
      </c>
      <c r="B19" s="588" t="s">
        <v>708</v>
      </c>
      <c r="C19" s="587" t="s">
        <v>926</v>
      </c>
      <c r="D19" s="587" t="s">
        <v>709</v>
      </c>
      <c r="E19" s="589">
        <v>1163.1199999999999</v>
      </c>
      <c r="F19" s="589">
        <v>5000</v>
      </c>
      <c r="G19" s="589">
        <v>5000</v>
      </c>
      <c r="H19" s="589"/>
      <c r="I19" s="589">
        <f t="shared" si="0"/>
        <v>5000</v>
      </c>
      <c r="J19" s="590"/>
    </row>
    <row r="20" spans="1:10" x14ac:dyDescent="0.2">
      <c r="A20" s="587" t="s">
        <v>1359</v>
      </c>
      <c r="B20" s="588" t="s">
        <v>708</v>
      </c>
      <c r="C20" s="587" t="s">
        <v>937</v>
      </c>
      <c r="D20" s="587" t="s">
        <v>709</v>
      </c>
      <c r="E20" s="589">
        <v>0</v>
      </c>
      <c r="F20" s="589">
        <v>156</v>
      </c>
      <c r="G20" s="589">
        <v>156</v>
      </c>
      <c r="H20" s="589"/>
      <c r="I20" s="589">
        <f t="shared" si="0"/>
        <v>156</v>
      </c>
      <c r="J20" s="590"/>
    </row>
    <row r="21" spans="1:10" x14ac:dyDescent="0.2">
      <c r="A21" s="587" t="s">
        <v>1379</v>
      </c>
      <c r="B21" s="588" t="s">
        <v>981</v>
      </c>
      <c r="C21" s="587" t="s">
        <v>939</v>
      </c>
      <c r="D21" s="587" t="s">
        <v>982</v>
      </c>
      <c r="E21" s="589">
        <v>7762.63</v>
      </c>
      <c r="F21" s="589">
        <v>10627</v>
      </c>
      <c r="G21" s="589">
        <v>10627</v>
      </c>
      <c r="H21" s="589"/>
      <c r="I21" s="589">
        <f t="shared" si="0"/>
        <v>10627</v>
      </c>
      <c r="J21" s="590"/>
    </row>
    <row r="22" spans="1:10" x14ac:dyDescent="0.2">
      <c r="A22" s="587" t="s">
        <v>1379</v>
      </c>
      <c r="B22" s="588" t="s">
        <v>814</v>
      </c>
      <c r="C22" s="587" t="s">
        <v>939</v>
      </c>
      <c r="D22" s="587" t="s">
        <v>894</v>
      </c>
      <c r="E22" s="589">
        <v>5507.44</v>
      </c>
      <c r="F22" s="589">
        <v>9000</v>
      </c>
      <c r="G22" s="589">
        <v>9000</v>
      </c>
      <c r="H22" s="589"/>
      <c r="I22" s="589">
        <f t="shared" si="0"/>
        <v>9000</v>
      </c>
      <c r="J22" s="590"/>
    </row>
    <row r="23" spans="1:10" x14ac:dyDescent="0.2">
      <c r="A23" s="587" t="s">
        <v>1379</v>
      </c>
      <c r="B23" s="588" t="s">
        <v>796</v>
      </c>
      <c r="C23" s="587" t="s">
        <v>939</v>
      </c>
      <c r="D23" s="587" t="s">
        <v>797</v>
      </c>
      <c r="E23" s="589">
        <v>1004.08</v>
      </c>
      <c r="F23" s="589">
        <v>1550</v>
      </c>
      <c r="G23" s="589">
        <v>1550</v>
      </c>
      <c r="H23" s="589"/>
      <c r="I23" s="589">
        <f t="shared" si="0"/>
        <v>1550</v>
      </c>
      <c r="J23" s="590"/>
    </row>
    <row r="24" spans="1:10" x14ac:dyDescent="0.2">
      <c r="A24" s="587" t="s">
        <v>1379</v>
      </c>
      <c r="B24" s="588" t="s">
        <v>774</v>
      </c>
      <c r="C24" s="587" t="s">
        <v>978</v>
      </c>
      <c r="D24" s="587" t="s">
        <v>1385</v>
      </c>
      <c r="E24" s="589">
        <v>681.36</v>
      </c>
      <c r="F24" s="589">
        <v>1160</v>
      </c>
      <c r="G24" s="589">
        <v>1160</v>
      </c>
      <c r="H24" s="589"/>
      <c r="I24" s="589">
        <f t="shared" si="0"/>
        <v>1160</v>
      </c>
      <c r="J24" s="590"/>
    </row>
    <row r="25" spans="1:10" x14ac:dyDescent="0.2">
      <c r="A25" s="587" t="s">
        <v>1379</v>
      </c>
      <c r="B25" s="588" t="s">
        <v>774</v>
      </c>
      <c r="C25" s="587" t="s">
        <v>978</v>
      </c>
      <c r="D25" s="587" t="s">
        <v>248</v>
      </c>
      <c r="E25" s="589">
        <v>978.18</v>
      </c>
      <c r="F25" s="589">
        <v>34622</v>
      </c>
      <c r="G25" s="589">
        <v>34622</v>
      </c>
      <c r="H25" s="589"/>
      <c r="I25" s="589">
        <f t="shared" si="0"/>
        <v>34622</v>
      </c>
      <c r="J25" s="590"/>
    </row>
    <row r="26" spans="1:10" x14ac:dyDescent="0.2">
      <c r="A26" s="587" t="s">
        <v>1379</v>
      </c>
      <c r="B26" s="588" t="s">
        <v>774</v>
      </c>
      <c r="C26" s="587" t="s">
        <v>979</v>
      </c>
      <c r="D26" s="587" t="s">
        <v>1386</v>
      </c>
      <c r="E26" s="589">
        <v>3686.0999999999995</v>
      </c>
      <c r="F26" s="589">
        <v>0</v>
      </c>
      <c r="G26" s="589">
        <v>0</v>
      </c>
      <c r="H26" s="589"/>
      <c r="I26" s="589">
        <f t="shared" si="0"/>
        <v>0</v>
      </c>
      <c r="J26" s="590"/>
    </row>
    <row r="27" spans="1:10" x14ac:dyDescent="0.2">
      <c r="A27" s="587" t="s">
        <v>1379</v>
      </c>
      <c r="B27" s="588" t="s">
        <v>775</v>
      </c>
      <c r="C27" s="587" t="s">
        <v>978</v>
      </c>
      <c r="D27" s="587" t="s">
        <v>247</v>
      </c>
      <c r="E27" s="589">
        <v>83127.869999999632</v>
      </c>
      <c r="F27" s="589">
        <v>100000</v>
      </c>
      <c r="G27" s="589">
        <v>100000</v>
      </c>
      <c r="H27" s="589"/>
      <c r="I27" s="589">
        <f t="shared" si="0"/>
        <v>100000</v>
      </c>
      <c r="J27" s="590"/>
    </row>
    <row r="28" spans="1:10" x14ac:dyDescent="0.2">
      <c r="A28" s="587" t="s">
        <v>1379</v>
      </c>
      <c r="B28" s="588" t="s">
        <v>776</v>
      </c>
      <c r="C28" s="587" t="s">
        <v>979</v>
      </c>
      <c r="D28" s="587" t="s">
        <v>777</v>
      </c>
      <c r="E28" s="589">
        <v>39444.9</v>
      </c>
      <c r="F28" s="589">
        <v>50000</v>
      </c>
      <c r="G28" s="589">
        <v>50000</v>
      </c>
      <c r="H28" s="589"/>
      <c r="I28" s="589">
        <f t="shared" si="0"/>
        <v>50000</v>
      </c>
      <c r="J28" s="590"/>
    </row>
    <row r="29" spans="1:10" x14ac:dyDescent="0.2">
      <c r="A29" s="587" t="s">
        <v>1379</v>
      </c>
      <c r="B29" s="588" t="s">
        <v>1008</v>
      </c>
      <c r="C29" s="587" t="s">
        <v>939</v>
      </c>
      <c r="D29" s="587" t="s">
        <v>1009</v>
      </c>
      <c r="E29" s="589">
        <v>0</v>
      </c>
      <c r="F29" s="589">
        <v>960</v>
      </c>
      <c r="G29" s="589">
        <v>960</v>
      </c>
      <c r="H29" s="589"/>
      <c r="I29" s="589">
        <f t="shared" si="0"/>
        <v>960</v>
      </c>
      <c r="J29" s="590"/>
    </row>
    <row r="30" spans="1:10" x14ac:dyDescent="0.2">
      <c r="A30" s="587" t="s">
        <v>1379</v>
      </c>
      <c r="B30" s="588" t="s">
        <v>1010</v>
      </c>
      <c r="C30" s="587" t="s">
        <v>939</v>
      </c>
      <c r="D30" s="587" t="s">
        <v>1011</v>
      </c>
      <c r="E30" s="589">
        <v>734</v>
      </c>
      <c r="F30" s="589">
        <v>3000</v>
      </c>
      <c r="G30" s="589">
        <v>3000</v>
      </c>
      <c r="H30" s="589"/>
      <c r="I30" s="589">
        <f t="shared" si="0"/>
        <v>3000</v>
      </c>
      <c r="J30" s="590"/>
    </row>
    <row r="31" spans="1:10" x14ac:dyDescent="0.2">
      <c r="A31" s="587" t="s">
        <v>1379</v>
      </c>
      <c r="B31" s="588" t="s">
        <v>1012</v>
      </c>
      <c r="C31" s="587" t="s">
        <v>939</v>
      </c>
      <c r="D31" s="587" t="s">
        <v>1013</v>
      </c>
      <c r="E31" s="589">
        <v>886</v>
      </c>
      <c r="F31" s="589">
        <v>4000</v>
      </c>
      <c r="G31" s="589">
        <v>4000</v>
      </c>
      <c r="H31" s="589"/>
      <c r="I31" s="589">
        <f t="shared" si="0"/>
        <v>4000</v>
      </c>
      <c r="J31" s="590"/>
    </row>
    <row r="32" spans="1:10" x14ac:dyDescent="0.2">
      <c r="A32" s="587" t="s">
        <v>1379</v>
      </c>
      <c r="B32" s="588" t="s">
        <v>1014</v>
      </c>
      <c r="C32" s="587" t="s">
        <v>939</v>
      </c>
      <c r="D32" s="587" t="s">
        <v>1015</v>
      </c>
      <c r="E32" s="589">
        <v>1940.12</v>
      </c>
      <c r="F32" s="589">
        <v>50</v>
      </c>
      <c r="G32" s="589">
        <v>50</v>
      </c>
      <c r="H32" s="589"/>
      <c r="I32" s="589">
        <f t="shared" si="0"/>
        <v>50</v>
      </c>
      <c r="J32" s="590"/>
    </row>
    <row r="33" spans="1:10" x14ac:dyDescent="0.2">
      <c r="A33" s="587" t="s">
        <v>1387</v>
      </c>
      <c r="B33" s="588" t="s">
        <v>798</v>
      </c>
      <c r="C33" s="587" t="s">
        <v>939</v>
      </c>
      <c r="D33" s="587" t="s">
        <v>799</v>
      </c>
      <c r="E33" s="589">
        <v>290432.9699999998</v>
      </c>
      <c r="F33" s="589">
        <v>324500</v>
      </c>
      <c r="G33" s="589">
        <v>324500</v>
      </c>
      <c r="H33" s="589"/>
      <c r="I33" s="589">
        <f t="shared" si="0"/>
        <v>324500</v>
      </c>
      <c r="J33" s="590"/>
    </row>
    <row r="34" spans="1:10" x14ac:dyDescent="0.2">
      <c r="A34" s="587" t="s">
        <v>1387</v>
      </c>
      <c r="B34" s="588" t="s">
        <v>812</v>
      </c>
      <c r="C34" s="587" t="s">
        <v>939</v>
      </c>
      <c r="D34" s="587" t="s">
        <v>813</v>
      </c>
      <c r="E34" s="589">
        <v>278440.92</v>
      </c>
      <c r="F34" s="589">
        <v>396720</v>
      </c>
      <c r="G34" s="589">
        <v>396720</v>
      </c>
      <c r="H34" s="589"/>
      <c r="I34" s="589">
        <f t="shared" si="0"/>
        <v>396720</v>
      </c>
      <c r="J34" s="590"/>
    </row>
    <row r="35" spans="1:10" x14ac:dyDescent="0.2">
      <c r="A35" s="587" t="s">
        <v>1387</v>
      </c>
      <c r="B35" s="588" t="s">
        <v>800</v>
      </c>
      <c r="C35" s="587" t="s">
        <v>939</v>
      </c>
      <c r="D35" s="587" t="s">
        <v>801</v>
      </c>
      <c r="E35" s="589">
        <v>1702.5800000000002</v>
      </c>
      <c r="F35" s="589">
        <v>8064</v>
      </c>
      <c r="G35" s="589">
        <v>8064</v>
      </c>
      <c r="H35" s="589"/>
      <c r="I35" s="589">
        <f t="shared" si="0"/>
        <v>8064</v>
      </c>
      <c r="J35" s="590"/>
    </row>
    <row r="36" spans="1:10" x14ac:dyDescent="0.2">
      <c r="A36" s="587" t="s">
        <v>1387</v>
      </c>
      <c r="B36" s="588" t="s">
        <v>1388</v>
      </c>
      <c r="C36" s="587" t="s">
        <v>893</v>
      </c>
      <c r="D36" s="587" t="s">
        <v>1389</v>
      </c>
      <c r="E36" s="589">
        <v>4000</v>
      </c>
      <c r="F36" s="589">
        <v>0</v>
      </c>
      <c r="G36" s="589">
        <v>0</v>
      </c>
      <c r="H36" s="589"/>
      <c r="I36" s="589">
        <f t="shared" si="0"/>
        <v>0</v>
      </c>
      <c r="J36" s="590"/>
    </row>
    <row r="37" spans="1:10" x14ac:dyDescent="0.2">
      <c r="A37" s="587" t="s">
        <v>1380</v>
      </c>
      <c r="B37" s="588" t="s">
        <v>778</v>
      </c>
      <c r="C37" s="587" t="s">
        <v>980</v>
      </c>
      <c r="D37" s="587" t="s">
        <v>244</v>
      </c>
      <c r="E37" s="589">
        <v>103215.9</v>
      </c>
      <c r="F37" s="589">
        <v>204000</v>
      </c>
      <c r="G37" s="589">
        <v>170000</v>
      </c>
      <c r="H37" s="589"/>
      <c r="I37" s="589">
        <f t="shared" si="0"/>
        <v>170000</v>
      </c>
      <c r="J37" s="590"/>
    </row>
    <row r="38" spans="1:10" x14ac:dyDescent="0.2">
      <c r="A38" s="587" t="s">
        <v>1380</v>
      </c>
      <c r="B38" s="588" t="s">
        <v>802</v>
      </c>
      <c r="C38" s="587" t="s">
        <v>939</v>
      </c>
      <c r="D38" s="587" t="s">
        <v>252</v>
      </c>
      <c r="E38" s="589">
        <v>1351.26</v>
      </c>
      <c r="F38" s="589">
        <v>1675</v>
      </c>
      <c r="G38" s="589">
        <v>1675</v>
      </c>
      <c r="H38" s="589"/>
      <c r="I38" s="589">
        <f t="shared" si="0"/>
        <v>1675</v>
      </c>
      <c r="J38" s="590"/>
    </row>
    <row r="39" spans="1:10" x14ac:dyDescent="0.2">
      <c r="A39" s="587" t="s">
        <v>1380</v>
      </c>
      <c r="B39" s="588" t="s">
        <v>803</v>
      </c>
      <c r="C39" s="587" t="s">
        <v>939</v>
      </c>
      <c r="D39" s="587" t="s">
        <v>257</v>
      </c>
      <c r="E39" s="589">
        <v>205.18</v>
      </c>
      <c r="F39" s="589">
        <v>0</v>
      </c>
      <c r="G39" s="589">
        <v>0</v>
      </c>
      <c r="H39" s="589"/>
      <c r="I39" s="589">
        <f t="shared" si="0"/>
        <v>0</v>
      </c>
      <c r="J39" s="590"/>
    </row>
    <row r="40" spans="1:10" x14ac:dyDescent="0.2">
      <c r="A40" s="587" t="s">
        <v>1390</v>
      </c>
      <c r="B40" s="588" t="s">
        <v>804</v>
      </c>
      <c r="C40" s="587" t="s">
        <v>939</v>
      </c>
      <c r="D40" s="587" t="s">
        <v>240</v>
      </c>
      <c r="E40" s="589">
        <v>3298.5</v>
      </c>
      <c r="F40" s="589">
        <v>6295</v>
      </c>
      <c r="G40" s="589">
        <v>6295</v>
      </c>
      <c r="H40" s="589"/>
      <c r="I40" s="589">
        <f t="shared" si="0"/>
        <v>6295</v>
      </c>
      <c r="J40" s="590"/>
    </row>
    <row r="41" spans="1:10" x14ac:dyDescent="0.2">
      <c r="A41" s="587" t="s">
        <v>1390</v>
      </c>
      <c r="B41" s="588" t="s">
        <v>1004</v>
      </c>
      <c r="C41" s="587" t="s">
        <v>939</v>
      </c>
      <c r="D41" s="587" t="s">
        <v>1005</v>
      </c>
      <c r="E41" s="589">
        <v>1560</v>
      </c>
      <c r="F41" s="589">
        <v>3460</v>
      </c>
      <c r="G41" s="589">
        <v>3460</v>
      </c>
      <c r="H41" s="589"/>
      <c r="I41" s="589">
        <f t="shared" si="0"/>
        <v>3460</v>
      </c>
      <c r="J41" s="590"/>
    </row>
    <row r="42" spans="1:10" x14ac:dyDescent="0.2">
      <c r="A42" s="587" t="s">
        <v>1390</v>
      </c>
      <c r="B42" s="588" t="s">
        <v>940</v>
      </c>
      <c r="C42" s="587" t="s">
        <v>939</v>
      </c>
      <c r="D42" s="587" t="s">
        <v>941</v>
      </c>
      <c r="E42" s="589">
        <v>3238.22</v>
      </c>
      <c r="F42" s="589">
        <v>5000</v>
      </c>
      <c r="G42" s="589">
        <v>0</v>
      </c>
      <c r="H42" s="589"/>
      <c r="I42" s="589">
        <f t="shared" si="0"/>
        <v>0</v>
      </c>
      <c r="J42" s="590"/>
    </row>
    <row r="43" spans="1:10" x14ac:dyDescent="0.2">
      <c r="A43" s="587" t="s">
        <v>1381</v>
      </c>
      <c r="B43" s="588" t="s">
        <v>804</v>
      </c>
      <c r="C43" s="587" t="s">
        <v>939</v>
      </c>
      <c r="D43" s="587" t="s">
        <v>240</v>
      </c>
      <c r="E43" s="589">
        <v>168</v>
      </c>
      <c r="F43" s="589">
        <v>0</v>
      </c>
      <c r="G43" s="589">
        <v>0</v>
      </c>
      <c r="H43" s="589"/>
      <c r="I43" s="589">
        <f t="shared" si="0"/>
        <v>0</v>
      </c>
      <c r="J43" s="590"/>
    </row>
    <row r="44" spans="1:10" x14ac:dyDescent="0.2">
      <c r="A44" s="587" t="s">
        <v>1381</v>
      </c>
      <c r="B44" s="588" t="s">
        <v>769</v>
      </c>
      <c r="C44" s="587" t="s">
        <v>925</v>
      </c>
      <c r="D44" s="587" t="s">
        <v>241</v>
      </c>
      <c r="E44" s="589">
        <v>35200</v>
      </c>
      <c r="F44" s="589">
        <v>34000</v>
      </c>
      <c r="G44" s="589">
        <v>34000</v>
      </c>
      <c r="H44" s="589"/>
      <c r="I44" s="589">
        <f t="shared" si="0"/>
        <v>34000</v>
      </c>
      <c r="J44" s="590"/>
    </row>
    <row r="45" spans="1:10" x14ac:dyDescent="0.2">
      <c r="A45" s="587" t="s">
        <v>1381</v>
      </c>
      <c r="B45" s="588" t="s">
        <v>805</v>
      </c>
      <c r="C45" s="587" t="s">
        <v>939</v>
      </c>
      <c r="D45" s="587" t="s">
        <v>241</v>
      </c>
      <c r="E45" s="589">
        <v>6582.8099999999995</v>
      </c>
      <c r="F45" s="589">
        <v>7640</v>
      </c>
      <c r="G45" s="589">
        <v>7640</v>
      </c>
      <c r="H45" s="589"/>
      <c r="I45" s="589">
        <f t="shared" si="0"/>
        <v>7640</v>
      </c>
      <c r="J45" s="590"/>
    </row>
    <row r="46" spans="1:10" x14ac:dyDescent="0.2">
      <c r="A46" s="587" t="s">
        <v>1381</v>
      </c>
      <c r="B46" s="588" t="s">
        <v>806</v>
      </c>
      <c r="C46" s="587" t="s">
        <v>895</v>
      </c>
      <c r="D46" s="587" t="s">
        <v>988</v>
      </c>
      <c r="E46" s="589">
        <v>824.82</v>
      </c>
      <c r="F46" s="589">
        <v>2000</v>
      </c>
      <c r="G46" s="589">
        <v>2000</v>
      </c>
      <c r="H46" s="589"/>
      <c r="I46" s="589">
        <f t="shared" si="0"/>
        <v>2000</v>
      </c>
      <c r="J46" s="590"/>
    </row>
    <row r="47" spans="1:10" x14ac:dyDescent="0.2">
      <c r="A47" s="587" t="s">
        <v>1381</v>
      </c>
      <c r="B47" s="588" t="s">
        <v>806</v>
      </c>
      <c r="C47" s="587" t="s">
        <v>929</v>
      </c>
      <c r="D47" s="587" t="s">
        <v>991</v>
      </c>
      <c r="E47" s="589">
        <v>295.25</v>
      </c>
      <c r="F47" s="589">
        <v>660</v>
      </c>
      <c r="G47" s="589">
        <v>660</v>
      </c>
      <c r="H47" s="589"/>
      <c r="I47" s="589">
        <f t="shared" si="0"/>
        <v>660</v>
      </c>
      <c r="J47" s="590"/>
    </row>
    <row r="48" spans="1:10" x14ac:dyDescent="0.2">
      <c r="A48" s="587" t="s">
        <v>1381</v>
      </c>
      <c r="B48" s="588" t="s">
        <v>806</v>
      </c>
      <c r="C48" s="587" t="s">
        <v>931</v>
      </c>
      <c r="D48" s="587" t="s">
        <v>996</v>
      </c>
      <c r="E48" s="589">
        <v>8.94</v>
      </c>
      <c r="F48" s="589">
        <v>16</v>
      </c>
      <c r="G48" s="589">
        <v>16</v>
      </c>
      <c r="H48" s="589"/>
      <c r="I48" s="589">
        <f t="shared" si="0"/>
        <v>16</v>
      </c>
      <c r="J48" s="590"/>
    </row>
    <row r="49" spans="1:10" x14ac:dyDescent="0.2">
      <c r="A49" s="587" t="s">
        <v>1381</v>
      </c>
      <c r="B49" s="588" t="s">
        <v>806</v>
      </c>
      <c r="C49" s="587" t="s">
        <v>939</v>
      </c>
      <c r="D49" s="587" t="s">
        <v>256</v>
      </c>
      <c r="E49" s="589">
        <v>203.92</v>
      </c>
      <c r="F49" s="589">
        <v>1737</v>
      </c>
      <c r="G49" s="589">
        <v>1737</v>
      </c>
      <c r="H49" s="589"/>
      <c r="I49" s="589">
        <f t="shared" si="0"/>
        <v>1737</v>
      </c>
      <c r="J49" s="590"/>
    </row>
    <row r="50" spans="1:10" x14ac:dyDescent="0.2">
      <c r="A50" s="587" t="s">
        <v>1381</v>
      </c>
      <c r="B50" s="588" t="s">
        <v>770</v>
      </c>
      <c r="C50" s="587" t="s">
        <v>925</v>
      </c>
      <c r="D50" s="587" t="s">
        <v>771</v>
      </c>
      <c r="E50" s="589">
        <v>4500.01</v>
      </c>
      <c r="F50" s="589">
        <v>6300</v>
      </c>
      <c r="G50" s="589">
        <v>6300</v>
      </c>
      <c r="H50" s="589"/>
      <c r="I50" s="589">
        <f t="shared" si="0"/>
        <v>6300</v>
      </c>
      <c r="J50" s="590"/>
    </row>
    <row r="51" spans="1:10" x14ac:dyDescent="0.2">
      <c r="A51" s="587" t="s">
        <v>1381</v>
      </c>
      <c r="B51" s="588" t="s">
        <v>807</v>
      </c>
      <c r="C51" s="587" t="s">
        <v>1034</v>
      </c>
      <c r="D51" s="587" t="s">
        <v>1391</v>
      </c>
      <c r="E51" s="589">
        <v>1204.17</v>
      </c>
      <c r="F51" s="589">
        <v>1780</v>
      </c>
      <c r="G51" s="589">
        <v>1780</v>
      </c>
      <c r="H51" s="589"/>
      <c r="I51" s="589">
        <f t="shared" si="0"/>
        <v>1780</v>
      </c>
      <c r="J51" s="590"/>
    </row>
    <row r="52" spans="1:10" x14ac:dyDescent="0.2">
      <c r="A52" s="587" t="s">
        <v>1381</v>
      </c>
      <c r="B52" s="588" t="s">
        <v>807</v>
      </c>
      <c r="C52" s="587" t="s">
        <v>895</v>
      </c>
      <c r="D52" s="587" t="s">
        <v>989</v>
      </c>
      <c r="E52" s="589">
        <v>7684.22</v>
      </c>
      <c r="F52" s="589">
        <v>6144</v>
      </c>
      <c r="G52" s="589">
        <v>6144</v>
      </c>
      <c r="H52" s="589"/>
      <c r="I52" s="589">
        <f t="shared" si="0"/>
        <v>6144</v>
      </c>
      <c r="J52" s="590"/>
    </row>
    <row r="53" spans="1:10" x14ac:dyDescent="0.2">
      <c r="A53" s="587" t="s">
        <v>1381</v>
      </c>
      <c r="B53" s="588" t="s">
        <v>807</v>
      </c>
      <c r="C53" s="587" t="s">
        <v>929</v>
      </c>
      <c r="D53" s="587" t="s">
        <v>992</v>
      </c>
      <c r="E53" s="589">
        <v>2600.64</v>
      </c>
      <c r="F53" s="589">
        <v>2574</v>
      </c>
      <c r="G53" s="589">
        <v>2574</v>
      </c>
      <c r="H53" s="589"/>
      <c r="I53" s="589">
        <f t="shared" si="0"/>
        <v>2574</v>
      </c>
      <c r="J53" s="590"/>
    </row>
    <row r="54" spans="1:10" x14ac:dyDescent="0.2">
      <c r="A54" s="587" t="s">
        <v>1381</v>
      </c>
      <c r="B54" s="588" t="s">
        <v>807</v>
      </c>
      <c r="C54" s="587" t="s">
        <v>931</v>
      </c>
      <c r="D54" s="587" t="s">
        <v>997</v>
      </c>
      <c r="E54" s="589">
        <v>78.799999999999983</v>
      </c>
      <c r="F54" s="589">
        <v>66</v>
      </c>
      <c r="G54" s="589">
        <v>66</v>
      </c>
      <c r="H54" s="589"/>
      <c r="I54" s="589">
        <f t="shared" si="0"/>
        <v>66</v>
      </c>
      <c r="J54" s="590"/>
    </row>
    <row r="55" spans="1:10" x14ac:dyDescent="0.2">
      <c r="A55" s="587" t="s">
        <v>1381</v>
      </c>
      <c r="B55" s="588" t="s">
        <v>807</v>
      </c>
      <c r="C55" s="587" t="s">
        <v>939</v>
      </c>
      <c r="D55" s="587" t="s">
        <v>1006</v>
      </c>
      <c r="E55" s="589">
        <v>4026.21</v>
      </c>
      <c r="F55" s="589">
        <v>35588</v>
      </c>
      <c r="G55" s="589">
        <v>35588</v>
      </c>
      <c r="H55" s="589"/>
      <c r="I55" s="589">
        <f t="shared" si="0"/>
        <v>35588</v>
      </c>
      <c r="J55" s="590"/>
    </row>
    <row r="56" spans="1:10" x14ac:dyDescent="0.2">
      <c r="A56" s="587" t="s">
        <v>1381</v>
      </c>
      <c r="B56" s="588" t="s">
        <v>815</v>
      </c>
      <c r="C56" s="587" t="s">
        <v>939</v>
      </c>
      <c r="D56" s="587" t="s">
        <v>983</v>
      </c>
      <c r="E56" s="589">
        <v>0</v>
      </c>
      <c r="F56" s="589">
        <v>1000</v>
      </c>
      <c r="G56" s="589">
        <v>1000</v>
      </c>
      <c r="H56" s="589"/>
      <c r="I56" s="589">
        <f t="shared" si="0"/>
        <v>1000</v>
      </c>
      <c r="J56" s="590"/>
    </row>
    <row r="57" spans="1:10" x14ac:dyDescent="0.2">
      <c r="A57" s="587" t="s">
        <v>1381</v>
      </c>
      <c r="B57" s="588" t="s">
        <v>975</v>
      </c>
      <c r="C57" s="587" t="s">
        <v>925</v>
      </c>
      <c r="D57" s="587" t="s">
        <v>976</v>
      </c>
      <c r="E57" s="589">
        <v>4373.0399999999991</v>
      </c>
      <c r="F57" s="589">
        <v>43731</v>
      </c>
      <c r="G57" s="589">
        <v>43731</v>
      </c>
      <c r="H57" s="589"/>
      <c r="I57" s="589">
        <f t="shared" si="0"/>
        <v>43731</v>
      </c>
      <c r="J57" s="590"/>
    </row>
    <row r="58" spans="1:10" x14ac:dyDescent="0.2">
      <c r="A58" s="587" t="s">
        <v>1381</v>
      </c>
      <c r="B58" s="588" t="s">
        <v>975</v>
      </c>
      <c r="C58" s="587" t="s">
        <v>984</v>
      </c>
      <c r="D58" s="587" t="s">
        <v>985</v>
      </c>
      <c r="E58" s="589">
        <v>400</v>
      </c>
      <c r="F58" s="589">
        <v>2465</v>
      </c>
      <c r="G58" s="589">
        <v>2465</v>
      </c>
      <c r="H58" s="589"/>
      <c r="I58" s="589">
        <f t="shared" si="0"/>
        <v>2465</v>
      </c>
      <c r="J58" s="590"/>
    </row>
    <row r="59" spans="1:10" x14ac:dyDescent="0.2">
      <c r="A59" s="587" t="s">
        <v>1381</v>
      </c>
      <c r="B59" s="588" t="s">
        <v>975</v>
      </c>
      <c r="C59" s="587" t="s">
        <v>929</v>
      </c>
      <c r="D59" s="587" t="s">
        <v>993</v>
      </c>
      <c r="E59" s="589">
        <v>132</v>
      </c>
      <c r="F59" s="589">
        <v>1032</v>
      </c>
      <c r="G59" s="589">
        <v>1032</v>
      </c>
      <c r="H59" s="589"/>
      <c r="I59" s="589">
        <f t="shared" si="0"/>
        <v>1032</v>
      </c>
      <c r="J59" s="590"/>
    </row>
    <row r="60" spans="1:10" x14ac:dyDescent="0.2">
      <c r="A60" s="587" t="s">
        <v>1381</v>
      </c>
      <c r="B60" s="588" t="s">
        <v>975</v>
      </c>
      <c r="C60" s="587" t="s">
        <v>931</v>
      </c>
      <c r="D60" s="587" t="s">
        <v>998</v>
      </c>
      <c r="E60" s="589">
        <v>4</v>
      </c>
      <c r="F60" s="589">
        <v>18</v>
      </c>
      <c r="G60" s="589">
        <v>18</v>
      </c>
      <c r="H60" s="589"/>
      <c r="I60" s="589">
        <f t="shared" si="0"/>
        <v>18</v>
      </c>
      <c r="J60" s="590"/>
    </row>
    <row r="61" spans="1:10" x14ac:dyDescent="0.2">
      <c r="A61" s="587" t="s">
        <v>1381</v>
      </c>
      <c r="B61" s="588" t="s">
        <v>819</v>
      </c>
      <c r="C61" s="587" t="s">
        <v>925</v>
      </c>
      <c r="D61" s="587" t="s">
        <v>1392</v>
      </c>
      <c r="E61" s="589">
        <v>0</v>
      </c>
      <c r="F61" s="589">
        <v>12276</v>
      </c>
      <c r="G61" s="589">
        <v>4092</v>
      </c>
      <c r="H61" s="589"/>
      <c r="I61" s="589">
        <f t="shared" si="0"/>
        <v>4092</v>
      </c>
      <c r="J61" s="590"/>
    </row>
    <row r="62" spans="1:10" x14ac:dyDescent="0.2">
      <c r="A62" s="587" t="s">
        <v>1381</v>
      </c>
      <c r="B62" s="588" t="s">
        <v>820</v>
      </c>
      <c r="C62" s="587" t="s">
        <v>939</v>
      </c>
      <c r="D62" s="587" t="s">
        <v>1393</v>
      </c>
      <c r="E62" s="589">
        <v>0</v>
      </c>
      <c r="F62" s="589">
        <v>1200</v>
      </c>
      <c r="G62" s="589">
        <v>0</v>
      </c>
      <c r="H62" s="589"/>
      <c r="I62" s="589">
        <f t="shared" si="0"/>
        <v>0</v>
      </c>
      <c r="J62" s="590"/>
    </row>
    <row r="63" spans="1:10" x14ac:dyDescent="0.2">
      <c r="A63" s="587" t="s">
        <v>1394</v>
      </c>
      <c r="B63" s="588" t="s">
        <v>772</v>
      </c>
      <c r="C63" s="587" t="s">
        <v>977</v>
      </c>
      <c r="D63" s="587" t="s">
        <v>773</v>
      </c>
      <c r="E63" s="589">
        <v>288022.30000000005</v>
      </c>
      <c r="F63" s="589">
        <v>285759</v>
      </c>
      <c r="G63" s="589">
        <v>197790</v>
      </c>
      <c r="H63" s="589"/>
      <c r="I63" s="589">
        <f t="shared" si="0"/>
        <v>197790</v>
      </c>
      <c r="J63" s="590"/>
    </row>
    <row r="64" spans="1:10" x14ac:dyDescent="0.2">
      <c r="A64" s="587" t="s">
        <v>1394</v>
      </c>
      <c r="B64" s="588" t="s">
        <v>808</v>
      </c>
      <c r="C64" s="587" t="s">
        <v>936</v>
      </c>
      <c r="D64" s="587" t="s">
        <v>1001</v>
      </c>
      <c r="E64" s="589">
        <v>79</v>
      </c>
      <c r="F64" s="589">
        <v>0</v>
      </c>
      <c r="G64" s="589">
        <v>0</v>
      </c>
      <c r="H64" s="589"/>
      <c r="I64" s="589">
        <f t="shared" si="0"/>
        <v>0</v>
      </c>
      <c r="J64" s="590"/>
    </row>
    <row r="65" spans="1:10" x14ac:dyDescent="0.2">
      <c r="A65" s="587" t="s">
        <v>1394</v>
      </c>
      <c r="B65" s="588" t="s">
        <v>808</v>
      </c>
      <c r="C65" s="587" t="s">
        <v>939</v>
      </c>
      <c r="D65" s="587" t="s">
        <v>1001</v>
      </c>
      <c r="E65" s="589">
        <v>0</v>
      </c>
      <c r="F65" s="589">
        <v>25058</v>
      </c>
      <c r="G65" s="589">
        <v>25058</v>
      </c>
      <c r="H65" s="589"/>
      <c r="I65" s="589">
        <f t="shared" si="0"/>
        <v>25058</v>
      </c>
      <c r="J65" s="590"/>
    </row>
    <row r="66" spans="1:10" x14ac:dyDescent="0.2">
      <c r="A66" s="587" t="s">
        <v>1394</v>
      </c>
      <c r="B66" s="588" t="s">
        <v>785</v>
      </c>
      <c r="C66" s="587" t="s">
        <v>984</v>
      </c>
      <c r="D66" s="587" t="s">
        <v>987</v>
      </c>
      <c r="E66" s="589">
        <v>16748.230000000003</v>
      </c>
      <c r="F66" s="589">
        <v>8310</v>
      </c>
      <c r="G66" s="589">
        <v>8310</v>
      </c>
      <c r="H66" s="589"/>
      <c r="I66" s="589">
        <f t="shared" si="0"/>
        <v>8310</v>
      </c>
      <c r="J66" s="590"/>
    </row>
    <row r="67" spans="1:10" x14ac:dyDescent="0.2">
      <c r="A67" s="587" t="s">
        <v>1394</v>
      </c>
      <c r="B67" s="588" t="s">
        <v>785</v>
      </c>
      <c r="C67" s="587" t="s">
        <v>1034</v>
      </c>
      <c r="D67" s="587" t="s">
        <v>986</v>
      </c>
      <c r="E67" s="589">
        <v>6585.1400000000021</v>
      </c>
      <c r="F67" s="589">
        <v>103</v>
      </c>
      <c r="G67" s="589">
        <v>103</v>
      </c>
      <c r="H67" s="589"/>
      <c r="I67" s="589">
        <f t="shared" si="0"/>
        <v>103</v>
      </c>
      <c r="J67" s="590"/>
    </row>
    <row r="68" spans="1:10" x14ac:dyDescent="0.2">
      <c r="A68" s="587" t="s">
        <v>1394</v>
      </c>
      <c r="B68" s="588" t="s">
        <v>785</v>
      </c>
      <c r="C68" s="587" t="s">
        <v>895</v>
      </c>
      <c r="D68" s="587" t="s">
        <v>986</v>
      </c>
      <c r="E68" s="589">
        <v>3010.0800000000004</v>
      </c>
      <c r="F68" s="589">
        <v>58</v>
      </c>
      <c r="G68" s="589">
        <v>58</v>
      </c>
      <c r="H68" s="589"/>
      <c r="I68" s="589">
        <f t="shared" si="0"/>
        <v>58</v>
      </c>
      <c r="J68" s="590"/>
    </row>
    <row r="69" spans="1:10" x14ac:dyDescent="0.2">
      <c r="A69" s="587" t="s">
        <v>1394</v>
      </c>
      <c r="B69" s="588" t="s">
        <v>786</v>
      </c>
      <c r="C69" s="587" t="s">
        <v>929</v>
      </c>
      <c r="D69" s="587" t="s">
        <v>994</v>
      </c>
      <c r="E69" s="589">
        <v>7801.5300000000007</v>
      </c>
      <c r="F69" s="589">
        <v>4207</v>
      </c>
      <c r="G69" s="589">
        <v>4207</v>
      </c>
      <c r="H69" s="589"/>
      <c r="I69" s="589">
        <f t="shared" si="0"/>
        <v>4207</v>
      </c>
      <c r="J69" s="590"/>
    </row>
    <row r="70" spans="1:10" x14ac:dyDescent="0.2">
      <c r="A70" s="587" t="s">
        <v>1394</v>
      </c>
      <c r="B70" s="588" t="s">
        <v>787</v>
      </c>
      <c r="C70" s="587" t="s">
        <v>931</v>
      </c>
      <c r="D70" s="587" t="s">
        <v>999</v>
      </c>
      <c r="E70" s="589">
        <v>236.43</v>
      </c>
      <c r="F70" s="589">
        <v>947</v>
      </c>
      <c r="G70" s="589">
        <v>947</v>
      </c>
      <c r="H70" s="589"/>
      <c r="I70" s="589">
        <f t="shared" ref="I70:I100" si="2">+G70+H70</f>
        <v>947</v>
      </c>
      <c r="J70" s="590"/>
    </row>
    <row r="71" spans="1:10" x14ac:dyDescent="0.2">
      <c r="A71" s="587" t="s">
        <v>1382</v>
      </c>
      <c r="B71" s="588" t="s">
        <v>779</v>
      </c>
      <c r="C71" s="587" t="s">
        <v>980</v>
      </c>
      <c r="D71" s="587" t="s">
        <v>780</v>
      </c>
      <c r="E71" s="589">
        <v>18139.41</v>
      </c>
      <c r="F71" s="589">
        <v>27000</v>
      </c>
      <c r="G71" s="589">
        <v>27000</v>
      </c>
      <c r="H71" s="589"/>
      <c r="I71" s="589">
        <f t="shared" si="2"/>
        <v>27000</v>
      </c>
      <c r="J71" s="590"/>
    </row>
    <row r="72" spans="1:10" x14ac:dyDescent="0.2">
      <c r="A72" s="587" t="s">
        <v>1382</v>
      </c>
      <c r="B72" s="588" t="s">
        <v>809</v>
      </c>
      <c r="C72" s="587" t="s">
        <v>980</v>
      </c>
      <c r="D72" s="587" t="s">
        <v>810</v>
      </c>
      <c r="E72" s="589">
        <v>11.47</v>
      </c>
      <c r="F72" s="589">
        <v>0</v>
      </c>
      <c r="G72" s="589">
        <v>0</v>
      </c>
      <c r="H72" s="589"/>
      <c r="I72" s="589">
        <f t="shared" si="2"/>
        <v>0</v>
      </c>
      <c r="J72" s="590"/>
    </row>
    <row r="73" spans="1:10" x14ac:dyDescent="0.2">
      <c r="A73" s="587" t="s">
        <v>1382</v>
      </c>
      <c r="B73" s="588" t="s">
        <v>809</v>
      </c>
      <c r="C73" s="587" t="s">
        <v>939</v>
      </c>
      <c r="D73" s="587" t="s">
        <v>810</v>
      </c>
      <c r="E73" s="589">
        <v>5542.86</v>
      </c>
      <c r="F73" s="589">
        <v>6000</v>
      </c>
      <c r="G73" s="589">
        <v>6000</v>
      </c>
      <c r="H73" s="589"/>
      <c r="I73" s="589">
        <f t="shared" si="2"/>
        <v>6000</v>
      </c>
      <c r="J73" s="590"/>
    </row>
    <row r="74" spans="1:10" x14ac:dyDescent="0.2">
      <c r="A74" s="587" t="s">
        <v>1382</v>
      </c>
      <c r="B74" s="588" t="s">
        <v>781</v>
      </c>
      <c r="C74" s="587" t="s">
        <v>895</v>
      </c>
      <c r="D74" s="587" t="s">
        <v>990</v>
      </c>
      <c r="E74" s="589">
        <v>57.719999999999573</v>
      </c>
      <c r="F74" s="589">
        <v>3240</v>
      </c>
      <c r="G74" s="589">
        <v>3240</v>
      </c>
      <c r="H74" s="589"/>
      <c r="I74" s="589">
        <f t="shared" si="2"/>
        <v>3240</v>
      </c>
      <c r="J74" s="590"/>
    </row>
    <row r="75" spans="1:10" x14ac:dyDescent="0.2">
      <c r="A75" s="587" t="s">
        <v>1382</v>
      </c>
      <c r="B75" s="588" t="s">
        <v>781</v>
      </c>
      <c r="C75" s="587" t="s">
        <v>929</v>
      </c>
      <c r="D75" s="587" t="s">
        <v>995</v>
      </c>
      <c r="E75" s="589">
        <v>84.360000000000014</v>
      </c>
      <c r="F75" s="589">
        <v>1069</v>
      </c>
      <c r="G75" s="589">
        <v>1069</v>
      </c>
      <c r="H75" s="589"/>
      <c r="I75" s="589">
        <f t="shared" si="2"/>
        <v>1069</v>
      </c>
      <c r="J75" s="590"/>
    </row>
    <row r="76" spans="1:10" x14ac:dyDescent="0.2">
      <c r="A76" s="587" t="s">
        <v>1382</v>
      </c>
      <c r="B76" s="588" t="s">
        <v>781</v>
      </c>
      <c r="C76" s="587" t="s">
        <v>931</v>
      </c>
      <c r="D76" s="587" t="s">
        <v>1000</v>
      </c>
      <c r="E76" s="589">
        <v>2.5499999999999972</v>
      </c>
      <c r="F76" s="589">
        <v>36</v>
      </c>
      <c r="G76" s="589">
        <v>36</v>
      </c>
      <c r="H76" s="589"/>
      <c r="I76" s="589">
        <f t="shared" si="2"/>
        <v>36</v>
      </c>
      <c r="J76" s="590"/>
    </row>
    <row r="77" spans="1:10" x14ac:dyDescent="0.2">
      <c r="A77" s="587" t="s">
        <v>1382</v>
      </c>
      <c r="B77" s="588" t="s">
        <v>781</v>
      </c>
      <c r="C77" s="587" t="s">
        <v>939</v>
      </c>
      <c r="D77" s="587" t="s">
        <v>782</v>
      </c>
      <c r="E77" s="589">
        <v>548.13</v>
      </c>
      <c r="F77" s="589">
        <v>3780</v>
      </c>
      <c r="G77" s="589">
        <v>3780</v>
      </c>
      <c r="H77" s="589"/>
      <c r="I77" s="589">
        <f t="shared" si="2"/>
        <v>3780</v>
      </c>
      <c r="J77" s="590"/>
    </row>
    <row r="78" spans="1:10" x14ac:dyDescent="0.2">
      <c r="A78" s="587" t="s">
        <v>1382</v>
      </c>
      <c r="B78" s="588" t="s">
        <v>1017</v>
      </c>
      <c r="C78" s="587" t="s">
        <v>1016</v>
      </c>
      <c r="D78" s="587" t="s">
        <v>1018</v>
      </c>
      <c r="E78" s="589">
        <v>170</v>
      </c>
      <c r="F78" s="589">
        <v>160</v>
      </c>
      <c r="G78" s="589">
        <v>160</v>
      </c>
      <c r="H78" s="589"/>
      <c r="I78" s="589">
        <f t="shared" si="2"/>
        <v>160</v>
      </c>
      <c r="J78" s="590"/>
    </row>
    <row r="79" spans="1:10" x14ac:dyDescent="0.2">
      <c r="A79" s="587" t="s">
        <v>1382</v>
      </c>
      <c r="B79" s="588" t="s">
        <v>783</v>
      </c>
      <c r="C79" s="587" t="s">
        <v>980</v>
      </c>
      <c r="D79" s="587" t="s">
        <v>253</v>
      </c>
      <c r="E79" s="589">
        <v>1280</v>
      </c>
      <c r="F79" s="589">
        <v>1280</v>
      </c>
      <c r="G79" s="589">
        <v>1280</v>
      </c>
      <c r="H79" s="589"/>
      <c r="I79" s="589">
        <f t="shared" si="2"/>
        <v>1280</v>
      </c>
      <c r="J79" s="590"/>
    </row>
    <row r="80" spans="1:10" x14ac:dyDescent="0.2">
      <c r="A80" s="587" t="s">
        <v>1382</v>
      </c>
      <c r="B80" s="588" t="s">
        <v>784</v>
      </c>
      <c r="C80" s="587" t="s">
        <v>980</v>
      </c>
      <c r="D80" s="587" t="s">
        <v>287</v>
      </c>
      <c r="E80" s="589">
        <v>1010.6000000000001</v>
      </c>
      <c r="F80" s="589">
        <v>1300</v>
      </c>
      <c r="G80" s="589">
        <v>1300</v>
      </c>
      <c r="H80" s="589"/>
      <c r="I80" s="589">
        <f t="shared" si="2"/>
        <v>1300</v>
      </c>
      <c r="J80" s="590"/>
    </row>
    <row r="81" spans="1:10" x14ac:dyDescent="0.2">
      <c r="A81" s="587" t="s">
        <v>1382</v>
      </c>
      <c r="B81" s="588" t="s">
        <v>794</v>
      </c>
      <c r="C81" s="587" t="s">
        <v>1002</v>
      </c>
      <c r="D81" s="587" t="s">
        <v>795</v>
      </c>
      <c r="E81" s="589">
        <v>0</v>
      </c>
      <c r="F81" s="589">
        <v>1200</v>
      </c>
      <c r="G81" s="589">
        <v>1200</v>
      </c>
      <c r="H81" s="589"/>
      <c r="I81" s="589">
        <f t="shared" si="2"/>
        <v>1200</v>
      </c>
      <c r="J81" s="590"/>
    </row>
    <row r="82" spans="1:10" x14ac:dyDescent="0.2">
      <c r="A82" s="587" t="s">
        <v>1382</v>
      </c>
      <c r="B82" s="588" t="s">
        <v>792</v>
      </c>
      <c r="C82" s="587" t="s">
        <v>1002</v>
      </c>
      <c r="D82" s="587" t="s">
        <v>793</v>
      </c>
      <c r="E82" s="589">
        <v>911.52</v>
      </c>
      <c r="F82" s="589">
        <v>1200</v>
      </c>
      <c r="G82" s="589">
        <v>1200</v>
      </c>
      <c r="H82" s="589"/>
      <c r="I82" s="589">
        <f t="shared" si="2"/>
        <v>1200</v>
      </c>
      <c r="J82" s="590"/>
    </row>
    <row r="83" spans="1:10" x14ac:dyDescent="0.2">
      <c r="A83" s="587" t="s">
        <v>1382</v>
      </c>
      <c r="B83" s="588" t="s">
        <v>943</v>
      </c>
      <c r="C83" s="587" t="s">
        <v>1002</v>
      </c>
      <c r="D83" s="587" t="s">
        <v>1003</v>
      </c>
      <c r="E83" s="589">
        <v>330.63</v>
      </c>
      <c r="F83" s="589">
        <v>800</v>
      </c>
      <c r="G83" s="589">
        <v>800</v>
      </c>
      <c r="H83" s="589"/>
      <c r="I83" s="589">
        <f t="shared" si="2"/>
        <v>800</v>
      </c>
      <c r="J83" s="590"/>
    </row>
    <row r="84" spans="1:10" x14ac:dyDescent="0.2">
      <c r="A84" s="587" t="s">
        <v>1383</v>
      </c>
      <c r="B84" s="588" t="s">
        <v>788</v>
      </c>
      <c r="C84" s="587" t="s">
        <v>896</v>
      </c>
      <c r="D84" s="587" t="s">
        <v>251</v>
      </c>
      <c r="E84" s="589">
        <v>80</v>
      </c>
      <c r="F84" s="589">
        <v>154</v>
      </c>
      <c r="G84" s="589">
        <v>154</v>
      </c>
      <c r="H84" s="589"/>
      <c r="I84" s="589">
        <f t="shared" si="2"/>
        <v>154</v>
      </c>
      <c r="J84" s="590"/>
    </row>
    <row r="85" spans="1:10" x14ac:dyDescent="0.2">
      <c r="A85" s="587" t="s">
        <v>1383</v>
      </c>
      <c r="B85" s="588" t="s">
        <v>788</v>
      </c>
      <c r="C85" s="587" t="s">
        <v>899</v>
      </c>
      <c r="D85" s="587" t="s">
        <v>251</v>
      </c>
      <c r="E85" s="589">
        <v>33.42</v>
      </c>
      <c r="F85" s="589">
        <v>65</v>
      </c>
      <c r="G85" s="589">
        <v>65</v>
      </c>
      <c r="H85" s="589"/>
      <c r="I85" s="589">
        <f t="shared" si="2"/>
        <v>65</v>
      </c>
      <c r="J85" s="590"/>
    </row>
    <row r="86" spans="1:10" x14ac:dyDescent="0.2">
      <c r="A86" s="587" t="s">
        <v>1383</v>
      </c>
      <c r="B86" s="588" t="s">
        <v>788</v>
      </c>
      <c r="C86" s="587" t="s">
        <v>902</v>
      </c>
      <c r="D86" s="587" t="s">
        <v>251</v>
      </c>
      <c r="E86" s="589">
        <v>21.27</v>
      </c>
      <c r="F86" s="589">
        <v>41</v>
      </c>
      <c r="G86" s="589">
        <v>41</v>
      </c>
      <c r="H86" s="589"/>
      <c r="I86" s="589">
        <f t="shared" si="2"/>
        <v>41</v>
      </c>
      <c r="J86" s="590"/>
    </row>
    <row r="87" spans="1:10" x14ac:dyDescent="0.2">
      <c r="A87" s="587" t="s">
        <v>1383</v>
      </c>
      <c r="B87" s="588" t="s">
        <v>788</v>
      </c>
      <c r="C87" s="587" t="s">
        <v>905</v>
      </c>
      <c r="D87" s="587" t="s">
        <v>251</v>
      </c>
      <c r="E87" s="589">
        <v>0</v>
      </c>
      <c r="F87" s="589">
        <v>623</v>
      </c>
      <c r="G87" s="589">
        <v>623</v>
      </c>
      <c r="H87" s="589"/>
      <c r="I87" s="589">
        <f t="shared" si="2"/>
        <v>623</v>
      </c>
      <c r="J87" s="590"/>
    </row>
    <row r="88" spans="1:10" x14ac:dyDescent="0.2">
      <c r="A88" s="587" t="s">
        <v>1383</v>
      </c>
      <c r="B88" s="588" t="s">
        <v>788</v>
      </c>
      <c r="C88" s="587" t="s">
        <v>933</v>
      </c>
      <c r="D88" s="587" t="s">
        <v>251</v>
      </c>
      <c r="E88" s="589">
        <v>0</v>
      </c>
      <c r="F88" s="589">
        <v>533</v>
      </c>
      <c r="G88" s="589">
        <v>533</v>
      </c>
      <c r="H88" s="589"/>
      <c r="I88" s="589">
        <f t="shared" si="2"/>
        <v>533</v>
      </c>
      <c r="J88" s="590"/>
    </row>
    <row r="89" spans="1:10" x14ac:dyDescent="0.2">
      <c r="A89" s="587" t="s">
        <v>1383</v>
      </c>
      <c r="B89" s="588" t="s">
        <v>789</v>
      </c>
      <c r="C89" s="587" t="s">
        <v>905</v>
      </c>
      <c r="D89" s="587" t="s">
        <v>250</v>
      </c>
      <c r="E89" s="589">
        <v>4269.83</v>
      </c>
      <c r="F89" s="589">
        <v>2654</v>
      </c>
      <c r="G89" s="589">
        <v>2654</v>
      </c>
      <c r="H89" s="589"/>
      <c r="I89" s="589">
        <f t="shared" si="2"/>
        <v>2654</v>
      </c>
      <c r="J89" s="590"/>
    </row>
    <row r="90" spans="1:10" x14ac:dyDescent="0.2">
      <c r="A90" s="587" t="s">
        <v>1383</v>
      </c>
      <c r="B90" s="588" t="s">
        <v>789</v>
      </c>
      <c r="C90" s="587" t="s">
        <v>973</v>
      </c>
      <c r="D90" s="587" t="s">
        <v>250</v>
      </c>
      <c r="E90" s="589">
        <v>401.49</v>
      </c>
      <c r="F90" s="589">
        <v>0</v>
      </c>
      <c r="G90" s="589">
        <v>0</v>
      </c>
      <c r="H90" s="589"/>
      <c r="I90" s="589">
        <f t="shared" si="2"/>
        <v>0</v>
      </c>
      <c r="J90" s="590"/>
    </row>
    <row r="91" spans="1:10" x14ac:dyDescent="0.2">
      <c r="A91" s="587" t="s">
        <v>1383</v>
      </c>
      <c r="B91" s="588" t="s">
        <v>811</v>
      </c>
      <c r="C91" s="587" t="s">
        <v>939</v>
      </c>
      <c r="D91" s="587" t="s">
        <v>249</v>
      </c>
      <c r="E91" s="589">
        <v>1807.36</v>
      </c>
      <c r="F91" s="589">
        <v>3083</v>
      </c>
      <c r="G91" s="589">
        <v>3083</v>
      </c>
      <c r="H91" s="589"/>
      <c r="I91" s="589">
        <f t="shared" si="2"/>
        <v>3083</v>
      </c>
      <c r="J91" s="590"/>
    </row>
    <row r="92" spans="1:10" x14ac:dyDescent="0.2">
      <c r="A92" s="587" t="s">
        <v>1383</v>
      </c>
      <c r="B92" s="588" t="s">
        <v>790</v>
      </c>
      <c r="C92" s="587" t="s">
        <v>980</v>
      </c>
      <c r="D92" s="587" t="s">
        <v>791</v>
      </c>
      <c r="E92" s="589">
        <v>1500</v>
      </c>
      <c r="F92" s="589">
        <v>1800</v>
      </c>
      <c r="G92" s="589">
        <v>1800</v>
      </c>
      <c r="H92" s="589"/>
      <c r="I92" s="589">
        <f t="shared" si="2"/>
        <v>1800</v>
      </c>
      <c r="J92" s="590"/>
    </row>
    <row r="93" spans="1:10" x14ac:dyDescent="0.2">
      <c r="A93" s="587" t="s">
        <v>1383</v>
      </c>
      <c r="B93" s="588" t="s">
        <v>790</v>
      </c>
      <c r="C93" s="587" t="s">
        <v>905</v>
      </c>
      <c r="D93" s="587" t="s">
        <v>791</v>
      </c>
      <c r="E93" s="589">
        <v>2661.24</v>
      </c>
      <c r="F93" s="589">
        <v>6000</v>
      </c>
      <c r="G93" s="589">
        <v>6000</v>
      </c>
      <c r="H93" s="589"/>
      <c r="I93" s="589">
        <f t="shared" si="2"/>
        <v>6000</v>
      </c>
      <c r="J93" s="590"/>
    </row>
    <row r="94" spans="1:10" x14ac:dyDescent="0.2">
      <c r="A94" s="587" t="s">
        <v>1383</v>
      </c>
      <c r="B94" s="588" t="s">
        <v>816</v>
      </c>
      <c r="C94" s="587" t="s">
        <v>939</v>
      </c>
      <c r="D94" s="587" t="s">
        <v>1007</v>
      </c>
      <c r="E94" s="589">
        <v>1400.75</v>
      </c>
      <c r="F94" s="589">
        <v>2950</v>
      </c>
      <c r="G94" s="589">
        <v>2950</v>
      </c>
      <c r="H94" s="589"/>
      <c r="I94" s="589">
        <f t="shared" si="2"/>
        <v>2950</v>
      </c>
      <c r="J94" s="590"/>
    </row>
    <row r="95" spans="1:10" x14ac:dyDescent="0.2">
      <c r="A95" s="587" t="s">
        <v>1383</v>
      </c>
      <c r="B95" s="588" t="s">
        <v>817</v>
      </c>
      <c r="C95" s="587" t="s">
        <v>896</v>
      </c>
      <c r="D95" s="587" t="s">
        <v>818</v>
      </c>
      <c r="E95" s="589">
        <v>119.72999999999999</v>
      </c>
      <c r="F95" s="589">
        <v>0</v>
      </c>
      <c r="G95" s="589">
        <v>0</v>
      </c>
      <c r="H95" s="589"/>
      <c r="I95" s="589">
        <f t="shared" si="2"/>
        <v>0</v>
      </c>
      <c r="J95" s="590"/>
    </row>
    <row r="96" spans="1:10" x14ac:dyDescent="0.2">
      <c r="A96" s="587" t="s">
        <v>1383</v>
      </c>
      <c r="B96" s="588" t="s">
        <v>817</v>
      </c>
      <c r="C96" s="587" t="s">
        <v>899</v>
      </c>
      <c r="D96" s="587" t="s">
        <v>818</v>
      </c>
      <c r="E96" s="589">
        <v>50</v>
      </c>
      <c r="F96" s="589">
        <v>0</v>
      </c>
      <c r="G96" s="589">
        <v>0</v>
      </c>
      <c r="H96" s="589"/>
      <c r="I96" s="589">
        <f t="shared" si="2"/>
        <v>0</v>
      </c>
      <c r="J96" s="590"/>
    </row>
    <row r="97" spans="1:10" x14ac:dyDescent="0.2">
      <c r="A97" s="587" t="s">
        <v>1383</v>
      </c>
      <c r="B97" s="588" t="s">
        <v>817</v>
      </c>
      <c r="C97" s="587" t="s">
        <v>902</v>
      </c>
      <c r="D97" s="587" t="s">
        <v>818</v>
      </c>
      <c r="E97" s="589">
        <v>31.82</v>
      </c>
      <c r="F97" s="589">
        <v>0</v>
      </c>
      <c r="G97" s="589">
        <v>0</v>
      </c>
      <c r="H97" s="589"/>
      <c r="I97" s="589">
        <f t="shared" si="2"/>
        <v>0</v>
      </c>
      <c r="J97" s="590"/>
    </row>
    <row r="98" spans="1:10" x14ac:dyDescent="0.2">
      <c r="A98" s="587" t="s">
        <v>1383</v>
      </c>
      <c r="B98" s="588" t="s">
        <v>817</v>
      </c>
      <c r="C98" s="587" t="s">
        <v>933</v>
      </c>
      <c r="D98" s="587" t="s">
        <v>818</v>
      </c>
      <c r="E98" s="589">
        <v>576.70000000000005</v>
      </c>
      <c r="F98" s="589">
        <v>0</v>
      </c>
      <c r="G98" s="589">
        <v>0</v>
      </c>
      <c r="H98" s="589"/>
      <c r="I98" s="589">
        <f t="shared" si="2"/>
        <v>0</v>
      </c>
      <c r="J98" s="590"/>
    </row>
    <row r="99" spans="1:10" x14ac:dyDescent="0.2">
      <c r="A99" s="587" t="s">
        <v>1383</v>
      </c>
      <c r="B99" s="588" t="s">
        <v>817</v>
      </c>
      <c r="C99" s="587" t="s">
        <v>939</v>
      </c>
      <c r="D99" s="587" t="s">
        <v>818</v>
      </c>
      <c r="E99" s="589">
        <v>365.5</v>
      </c>
      <c r="F99" s="589">
        <v>1800</v>
      </c>
      <c r="G99" s="589">
        <v>0</v>
      </c>
      <c r="H99" s="589"/>
      <c r="I99" s="589">
        <f t="shared" si="2"/>
        <v>0</v>
      </c>
      <c r="J99" s="590"/>
    </row>
    <row r="100" spans="1:10" x14ac:dyDescent="0.2">
      <c r="A100" s="587" t="s">
        <v>1383</v>
      </c>
      <c r="B100" s="588" t="s">
        <v>943</v>
      </c>
      <c r="C100" s="587" t="s">
        <v>1002</v>
      </c>
      <c r="D100" s="587" t="s">
        <v>1003</v>
      </c>
      <c r="E100" s="589">
        <v>9.1999999999999993</v>
      </c>
      <c r="F100" s="589">
        <v>0</v>
      </c>
      <c r="G100" s="589">
        <v>0</v>
      </c>
      <c r="H100" s="589"/>
      <c r="I100" s="589">
        <f t="shared" si="2"/>
        <v>0</v>
      </c>
      <c r="J100" s="590"/>
    </row>
    <row r="101" spans="1:10" x14ac:dyDescent="0.2">
      <c r="A101" s="591" t="s">
        <v>1374</v>
      </c>
      <c r="B101" s="592"/>
      <c r="C101" s="591"/>
      <c r="D101" s="591"/>
      <c r="E101" s="593">
        <f>SUM(E18:E100)</f>
        <v>1275558.4299999995</v>
      </c>
      <c r="F101" s="593">
        <f t="shared" ref="F101:I101" si="3">SUM(F18:F100)</f>
        <v>1735276</v>
      </c>
      <c r="G101" s="593">
        <f t="shared" si="3"/>
        <v>1597123</v>
      </c>
      <c r="H101" s="593">
        <f t="shared" si="3"/>
        <v>0</v>
      </c>
      <c r="I101" s="593">
        <f t="shared" si="3"/>
        <v>1597123</v>
      </c>
      <c r="J101" s="594"/>
    </row>
    <row r="102" spans="1:10" x14ac:dyDescent="0.2">
      <c r="A102" s="583"/>
      <c r="B102" s="583"/>
      <c r="C102" s="583"/>
      <c r="D102" s="582"/>
      <c r="E102" s="583"/>
      <c r="F102" s="582"/>
      <c r="G102" s="582"/>
      <c r="H102" s="582"/>
      <c r="I102" s="582"/>
      <c r="J102" s="581"/>
    </row>
    <row r="103" spans="1:10" x14ac:dyDescent="0.2">
      <c r="A103" s="583"/>
      <c r="B103" s="583"/>
      <c r="C103" s="583"/>
      <c r="D103" s="582"/>
      <c r="E103" s="583"/>
      <c r="F103" s="582"/>
      <c r="G103" s="582"/>
      <c r="H103" s="582"/>
      <c r="I103" s="582"/>
      <c r="J103" s="581"/>
    </row>
    <row r="104" spans="1:10" ht="14.25" x14ac:dyDescent="0.2">
      <c r="A104" s="602" t="s">
        <v>1376</v>
      </c>
      <c r="B104" s="583"/>
      <c r="C104" s="583"/>
      <c r="D104" s="582"/>
      <c r="E104" s="583"/>
      <c r="F104" s="582"/>
      <c r="G104" s="582"/>
      <c r="H104" s="582"/>
      <c r="I104" s="582"/>
      <c r="J104" s="581"/>
    </row>
    <row r="105" spans="1:10" ht="54" x14ac:dyDescent="0.2">
      <c r="A105" s="598" t="s">
        <v>1318</v>
      </c>
      <c r="B105" s="599" t="s">
        <v>924</v>
      </c>
      <c r="C105" s="598" t="s">
        <v>1209</v>
      </c>
      <c r="D105" s="598" t="s">
        <v>889</v>
      </c>
      <c r="E105" s="601" t="s">
        <v>1211</v>
      </c>
      <c r="F105" s="601" t="s">
        <v>1212</v>
      </c>
      <c r="G105" s="601" t="s">
        <v>1316</v>
      </c>
      <c r="H105" s="601" t="s">
        <v>609</v>
      </c>
      <c r="I105" s="601" t="s">
        <v>1314</v>
      </c>
      <c r="J105" s="598" t="s">
        <v>608</v>
      </c>
    </row>
    <row r="106" spans="1:10" x14ac:dyDescent="0.2">
      <c r="A106" s="587" t="s">
        <v>1379</v>
      </c>
      <c r="B106" s="588"/>
      <c r="C106" s="587"/>
      <c r="D106" s="587"/>
      <c r="E106" s="589">
        <v>18512.5</v>
      </c>
      <c r="F106" s="589">
        <v>19229</v>
      </c>
      <c r="G106" s="589">
        <v>40000</v>
      </c>
      <c r="H106" s="589"/>
      <c r="I106" s="589">
        <f>+G106+H106</f>
        <v>40000</v>
      </c>
      <c r="J106" s="590"/>
    </row>
    <row r="107" spans="1:10" x14ac:dyDescent="0.2">
      <c r="A107" s="587" t="s">
        <v>1380</v>
      </c>
      <c r="B107" s="588"/>
      <c r="C107" s="587"/>
      <c r="D107" s="587"/>
      <c r="E107" s="589">
        <v>719</v>
      </c>
      <c r="F107" s="589">
        <v>0</v>
      </c>
      <c r="G107" s="589">
        <v>0</v>
      </c>
      <c r="H107" s="589"/>
      <c r="I107" s="589">
        <f t="shared" ref="I107:I110" si="4">+G107+H107</f>
        <v>0</v>
      </c>
      <c r="J107" s="590"/>
    </row>
    <row r="108" spans="1:10" x14ac:dyDescent="0.2">
      <c r="A108" s="587" t="s">
        <v>1381</v>
      </c>
      <c r="B108" s="588"/>
      <c r="C108" s="587"/>
      <c r="D108" s="587"/>
      <c r="E108" s="589">
        <v>17550</v>
      </c>
      <c r="F108" s="589">
        <v>14700</v>
      </c>
      <c r="G108" s="589">
        <v>0</v>
      </c>
      <c r="H108" s="589"/>
      <c r="I108" s="589">
        <f t="shared" si="4"/>
        <v>0</v>
      </c>
      <c r="J108" s="590"/>
    </row>
    <row r="109" spans="1:10" x14ac:dyDescent="0.2">
      <c r="A109" s="587" t="s">
        <v>1382</v>
      </c>
      <c r="B109" s="588"/>
      <c r="C109" s="587"/>
      <c r="D109" s="587"/>
      <c r="E109" s="589">
        <v>5250</v>
      </c>
      <c r="F109" s="589">
        <v>5060</v>
      </c>
      <c r="G109" s="589">
        <v>0</v>
      </c>
      <c r="H109" s="589"/>
      <c r="I109" s="589">
        <f t="shared" si="4"/>
        <v>0</v>
      </c>
      <c r="J109" s="590"/>
    </row>
    <row r="110" spans="1:10" x14ac:dyDescent="0.2">
      <c r="A110" s="587" t="s">
        <v>1383</v>
      </c>
      <c r="B110" s="588"/>
      <c r="C110" s="587"/>
      <c r="D110" s="587"/>
      <c r="E110" s="589">
        <v>3263.0499999999993</v>
      </c>
      <c r="F110" s="589">
        <v>953</v>
      </c>
      <c r="G110" s="589">
        <v>0</v>
      </c>
      <c r="H110" s="589"/>
      <c r="I110" s="589">
        <f t="shared" si="4"/>
        <v>0</v>
      </c>
      <c r="J110" s="590"/>
    </row>
    <row r="111" spans="1:10" x14ac:dyDescent="0.2">
      <c r="A111" s="591" t="s">
        <v>1384</v>
      </c>
      <c r="B111" s="592"/>
      <c r="C111" s="591"/>
      <c r="D111" s="591"/>
      <c r="E111" s="593">
        <f>SUM(E106:E110)</f>
        <v>45294.55</v>
      </c>
      <c r="F111" s="593">
        <f>SUM(F106:F110)</f>
        <v>39942</v>
      </c>
      <c r="G111" s="593">
        <f t="shared" ref="G111:H111" si="5">SUM(G106:G110)</f>
        <v>40000</v>
      </c>
      <c r="H111" s="593">
        <f t="shared" si="5"/>
        <v>0</v>
      </c>
      <c r="I111" s="593">
        <f>SUM(I106:I110)</f>
        <v>40000</v>
      </c>
      <c r="J111" s="594"/>
    </row>
    <row r="112" spans="1:10" x14ac:dyDescent="0.2">
      <c r="A112" s="583"/>
      <c r="B112" s="583"/>
      <c r="C112" s="583"/>
      <c r="D112" s="582"/>
      <c r="E112" s="583"/>
      <c r="F112" s="582"/>
      <c r="G112" s="582"/>
      <c r="H112" s="582"/>
      <c r="I112" s="582"/>
      <c r="J112" s="581"/>
    </row>
    <row r="113" spans="1:10" x14ac:dyDescent="0.2">
      <c r="A113" s="583"/>
      <c r="B113" s="583"/>
      <c r="C113" s="583"/>
      <c r="D113" s="582"/>
      <c r="E113" s="583"/>
      <c r="F113" s="582"/>
      <c r="G113" s="582"/>
      <c r="H113" s="582"/>
      <c r="I113" s="582"/>
      <c r="J113" s="581"/>
    </row>
    <row r="114" spans="1:10" x14ac:dyDescent="0.2">
      <c r="A114" s="583"/>
      <c r="B114" s="583"/>
      <c r="C114" s="583"/>
      <c r="D114" s="583"/>
      <c r="E114" s="583"/>
      <c r="F114" s="583"/>
      <c r="G114" s="583"/>
      <c r="H114" s="583"/>
      <c r="I114" s="583"/>
      <c r="J114" s="583"/>
    </row>
    <row r="115" spans="1:10" x14ac:dyDescent="0.2">
      <c r="A115" s="583"/>
      <c r="B115" s="583"/>
      <c r="C115" s="583"/>
      <c r="D115" s="583"/>
      <c r="E115" s="583"/>
      <c r="F115" s="583"/>
      <c r="G115" s="583"/>
      <c r="H115" s="583"/>
      <c r="I115" s="583"/>
      <c r="J115" s="583"/>
    </row>
    <row r="116" spans="1:10" x14ac:dyDescent="0.2">
      <c r="A116" s="583"/>
      <c r="B116" s="583"/>
      <c r="C116" s="583"/>
      <c r="D116" s="583"/>
      <c r="E116" s="583"/>
      <c r="F116" s="583"/>
      <c r="G116" s="583"/>
      <c r="H116" s="583"/>
      <c r="I116" s="583"/>
      <c r="J116" s="583"/>
    </row>
    <row r="117" spans="1:10" x14ac:dyDescent="0.2">
      <c r="A117" s="583"/>
      <c r="B117" s="583"/>
      <c r="C117" s="583"/>
      <c r="D117" s="583"/>
      <c r="E117" s="583"/>
      <c r="F117" s="583"/>
      <c r="G117" s="583"/>
      <c r="H117" s="583"/>
      <c r="I117" s="583"/>
      <c r="J117" s="583"/>
    </row>
    <row r="118" spans="1:10" x14ac:dyDescent="0.2">
      <c r="A118" s="583"/>
      <c r="B118" s="583"/>
      <c r="C118" s="583"/>
      <c r="D118" s="583"/>
      <c r="E118" s="583"/>
      <c r="F118" s="583"/>
      <c r="G118" s="583"/>
      <c r="H118" s="583"/>
      <c r="I118" s="583"/>
      <c r="J118" s="583"/>
    </row>
    <row r="119" spans="1:10" x14ac:dyDescent="0.2">
      <c r="A119" s="583"/>
      <c r="B119" s="583"/>
      <c r="C119" s="583"/>
      <c r="D119" s="583"/>
      <c r="E119" s="583"/>
      <c r="F119" s="583"/>
      <c r="G119" s="583"/>
      <c r="H119" s="583"/>
      <c r="I119" s="583"/>
      <c r="J119" s="583"/>
    </row>
    <row r="120" spans="1:10" x14ac:dyDescent="0.2">
      <c r="A120" s="583"/>
      <c r="B120" s="583"/>
      <c r="C120" s="583"/>
      <c r="D120" s="583"/>
      <c r="E120" s="583"/>
      <c r="F120" s="583"/>
      <c r="G120" s="583"/>
      <c r="H120" s="583"/>
      <c r="I120" s="583"/>
      <c r="J120" s="583"/>
    </row>
    <row r="121" spans="1:10" x14ac:dyDescent="0.2">
      <c r="A121" s="583"/>
      <c r="B121" s="583"/>
      <c r="C121" s="583"/>
      <c r="D121" s="583"/>
      <c r="E121" s="583"/>
      <c r="F121" s="583"/>
      <c r="G121" s="583"/>
      <c r="H121" s="583"/>
      <c r="I121" s="583"/>
      <c r="J121" s="583"/>
    </row>
    <row r="122" spans="1:10" x14ac:dyDescent="0.2">
      <c r="A122" s="583"/>
      <c r="B122" s="583"/>
      <c r="C122" s="583"/>
      <c r="D122" s="583"/>
      <c r="E122" s="583"/>
      <c r="F122" s="583"/>
      <c r="G122" s="583"/>
      <c r="H122" s="583"/>
      <c r="I122" s="583"/>
      <c r="J122" s="583"/>
    </row>
    <row r="123" spans="1:10" x14ac:dyDescent="0.2">
      <c r="A123" s="583"/>
      <c r="B123" s="583"/>
      <c r="C123" s="583"/>
      <c r="D123" s="582"/>
      <c r="E123" s="583"/>
      <c r="F123" s="582"/>
      <c r="G123" s="582"/>
      <c r="H123" s="582"/>
      <c r="I123" s="582"/>
      <c r="J123" s="581"/>
    </row>
    <row r="124" spans="1:10" x14ac:dyDescent="0.2">
      <c r="A124" s="583"/>
      <c r="B124" s="583"/>
      <c r="C124" s="583"/>
      <c r="D124" s="582"/>
      <c r="E124" s="583"/>
      <c r="F124" s="582"/>
      <c r="G124" s="582"/>
      <c r="H124" s="582"/>
      <c r="I124" s="582"/>
      <c r="J124" s="581"/>
    </row>
    <row r="125" spans="1:10" x14ac:dyDescent="0.2">
      <c r="A125" s="583"/>
      <c r="B125" s="583"/>
      <c r="C125" s="583"/>
      <c r="D125" s="582"/>
      <c r="E125" s="583"/>
      <c r="F125" s="582"/>
      <c r="G125" s="582"/>
      <c r="H125" s="582"/>
      <c r="I125" s="582"/>
      <c r="J125" s="581"/>
    </row>
    <row r="126" spans="1:10" x14ac:dyDescent="0.2">
      <c r="A126" s="583"/>
      <c r="B126" s="583"/>
      <c r="C126" s="583"/>
      <c r="D126" s="582"/>
      <c r="E126" s="583"/>
      <c r="F126" s="582"/>
      <c r="G126" s="582"/>
      <c r="H126" s="582"/>
      <c r="I126" s="582"/>
      <c r="J126" s="581"/>
    </row>
    <row r="127" spans="1:10" x14ac:dyDescent="0.2">
      <c r="A127" s="583"/>
      <c r="B127" s="583"/>
      <c r="C127" s="583"/>
      <c r="D127" s="582"/>
      <c r="E127" s="583"/>
      <c r="F127" s="582"/>
      <c r="G127" s="582"/>
      <c r="H127" s="582"/>
      <c r="I127" s="582"/>
      <c r="J127" s="581"/>
    </row>
    <row r="128" spans="1:10" x14ac:dyDescent="0.2">
      <c r="A128" s="583"/>
      <c r="B128" s="583"/>
      <c r="C128" s="583"/>
      <c r="D128" s="582"/>
      <c r="E128" s="583"/>
      <c r="F128" s="582"/>
      <c r="G128" s="582"/>
      <c r="H128" s="582"/>
      <c r="I128" s="582"/>
      <c r="J128" s="581"/>
    </row>
    <row r="129" spans="1:10" x14ac:dyDescent="0.2">
      <c r="A129" s="583"/>
      <c r="B129" s="583"/>
      <c r="C129" s="583"/>
      <c r="D129" s="582"/>
      <c r="E129" s="583"/>
      <c r="F129" s="582"/>
      <c r="G129" s="582"/>
      <c r="H129" s="582"/>
      <c r="I129" s="582"/>
      <c r="J129" s="581"/>
    </row>
    <row r="130" spans="1:10" x14ac:dyDescent="0.2">
      <c r="A130" s="583"/>
      <c r="B130" s="583"/>
      <c r="C130" s="583"/>
      <c r="D130" s="582"/>
      <c r="E130" s="583"/>
      <c r="F130" s="582"/>
      <c r="G130" s="582"/>
      <c r="H130" s="582"/>
      <c r="I130" s="582"/>
      <c r="J130" s="581"/>
    </row>
    <row r="131" spans="1:10" x14ac:dyDescent="0.2">
      <c r="A131" s="583"/>
      <c r="B131" s="583"/>
      <c r="C131" s="583"/>
      <c r="D131" s="582"/>
      <c r="E131" s="583"/>
      <c r="F131" s="582"/>
      <c r="G131" s="582"/>
      <c r="H131" s="582"/>
      <c r="I131" s="582"/>
      <c r="J131" s="581"/>
    </row>
    <row r="132" spans="1:10" x14ac:dyDescent="0.2">
      <c r="A132" s="583"/>
      <c r="B132" s="583"/>
      <c r="C132" s="583"/>
      <c r="D132" s="582"/>
      <c r="E132" s="583"/>
      <c r="F132" s="582"/>
      <c r="G132" s="582"/>
      <c r="H132" s="582"/>
      <c r="I132" s="582"/>
      <c r="J132" s="581"/>
    </row>
    <row r="133" spans="1:10" x14ac:dyDescent="0.2">
      <c r="A133" s="583"/>
      <c r="B133" s="583"/>
      <c r="C133" s="583"/>
      <c r="D133" s="582"/>
      <c r="E133" s="583"/>
      <c r="F133" s="582"/>
      <c r="G133" s="582"/>
      <c r="H133" s="582"/>
      <c r="I133" s="582"/>
      <c r="J133" s="581"/>
    </row>
    <row r="134" spans="1:10" x14ac:dyDescent="0.2">
      <c r="A134" s="583"/>
      <c r="B134" s="583"/>
      <c r="C134" s="583"/>
      <c r="D134" s="582"/>
      <c r="E134" s="583"/>
      <c r="F134" s="582"/>
      <c r="G134" s="582"/>
      <c r="H134" s="582"/>
      <c r="I134" s="582"/>
      <c r="J134" s="581"/>
    </row>
    <row r="135" spans="1:10" x14ac:dyDescent="0.2">
      <c r="A135" s="583"/>
      <c r="B135" s="583"/>
      <c r="C135" s="583"/>
      <c r="D135" s="582"/>
      <c r="E135" s="583"/>
      <c r="F135" s="582"/>
      <c r="G135" s="582"/>
      <c r="H135" s="582"/>
      <c r="I135" s="582"/>
      <c r="J135" s="581"/>
    </row>
    <row r="136" spans="1:10" x14ac:dyDescent="0.2">
      <c r="A136" s="583"/>
      <c r="B136" s="583"/>
      <c r="C136" s="583"/>
      <c r="D136" s="582"/>
      <c r="E136" s="583"/>
      <c r="F136" s="582"/>
      <c r="G136" s="582"/>
      <c r="H136" s="582"/>
      <c r="I136" s="582"/>
      <c r="J136" s="581"/>
    </row>
    <row r="137" spans="1:10" x14ac:dyDescent="0.2">
      <c r="A137" s="583"/>
      <c r="B137" s="583"/>
      <c r="C137" s="583"/>
      <c r="D137" s="582"/>
      <c r="E137" s="583"/>
      <c r="F137" s="582"/>
      <c r="G137" s="582"/>
      <c r="H137" s="582"/>
      <c r="I137" s="582"/>
      <c r="J137" s="581"/>
    </row>
    <row r="138" spans="1:10" x14ac:dyDescent="0.2">
      <c r="A138" s="583"/>
      <c r="B138" s="583"/>
      <c r="C138" s="583"/>
      <c r="D138" s="582"/>
      <c r="E138" s="583"/>
      <c r="F138" s="582"/>
      <c r="G138" s="582"/>
      <c r="H138" s="582"/>
      <c r="I138" s="582"/>
      <c r="J138" s="581"/>
    </row>
    <row r="139" spans="1:10" x14ac:dyDescent="0.2">
      <c r="A139" s="583"/>
      <c r="B139" s="583"/>
      <c r="C139" s="583"/>
      <c r="D139" s="582"/>
      <c r="E139" s="583"/>
      <c r="F139" s="582"/>
      <c r="G139" s="582"/>
      <c r="H139" s="582"/>
      <c r="I139" s="582"/>
      <c r="J139" s="581"/>
    </row>
    <row r="140" spans="1:10" x14ac:dyDescent="0.2">
      <c r="A140" s="583"/>
      <c r="B140" s="583"/>
      <c r="C140" s="583"/>
      <c r="D140" s="582"/>
      <c r="E140" s="583"/>
      <c r="F140" s="582"/>
      <c r="G140" s="582"/>
      <c r="H140" s="582"/>
      <c r="I140" s="582"/>
      <c r="J140" s="581"/>
    </row>
    <row r="141" spans="1:10" x14ac:dyDescent="0.2">
      <c r="A141" s="583"/>
      <c r="B141" s="583"/>
      <c r="C141" s="583"/>
      <c r="D141" s="582"/>
      <c r="E141" s="583"/>
      <c r="F141" s="582"/>
      <c r="G141" s="582"/>
      <c r="H141" s="582"/>
      <c r="I141" s="582"/>
      <c r="J141" s="581"/>
    </row>
    <row r="142" spans="1:10" x14ac:dyDescent="0.2">
      <c r="A142" s="583"/>
      <c r="B142" s="583"/>
      <c r="C142" s="583"/>
      <c r="D142" s="582"/>
      <c r="E142" s="583"/>
      <c r="F142" s="582"/>
      <c r="G142" s="582"/>
      <c r="H142" s="582"/>
      <c r="I142" s="582"/>
      <c r="J142" s="581"/>
    </row>
    <row r="143" spans="1:10" x14ac:dyDescent="0.2">
      <c r="A143" s="583"/>
      <c r="B143" s="583"/>
      <c r="C143" s="583"/>
      <c r="D143" s="582"/>
      <c r="E143" s="583"/>
      <c r="F143" s="582"/>
      <c r="G143" s="582"/>
      <c r="H143" s="582"/>
      <c r="I143" s="582"/>
      <c r="J143" s="581"/>
    </row>
    <row r="144" spans="1:10" x14ac:dyDescent="0.2">
      <c r="A144" s="583"/>
      <c r="B144" s="583"/>
      <c r="C144" s="583"/>
      <c r="D144" s="582"/>
      <c r="E144" s="583"/>
      <c r="F144" s="582"/>
      <c r="G144" s="582"/>
      <c r="H144" s="582"/>
      <c r="I144" s="582"/>
      <c r="J144" s="581"/>
    </row>
    <row r="145" spans="1:10" x14ac:dyDescent="0.2">
      <c r="A145" s="583"/>
      <c r="B145" s="583"/>
      <c r="C145" s="583"/>
      <c r="D145" s="582"/>
      <c r="E145" s="583"/>
      <c r="F145" s="582"/>
      <c r="G145" s="582"/>
      <c r="H145" s="582"/>
      <c r="I145" s="582"/>
      <c r="J145" s="581"/>
    </row>
    <row r="146" spans="1:10" x14ac:dyDescent="0.2">
      <c r="A146" s="583"/>
      <c r="B146" s="583"/>
      <c r="C146" s="583"/>
      <c r="D146" s="582"/>
      <c r="E146" s="583"/>
      <c r="F146" s="582"/>
      <c r="G146" s="582"/>
      <c r="H146" s="582"/>
      <c r="I146" s="582"/>
      <c r="J146" s="581"/>
    </row>
    <row r="147" spans="1:10" x14ac:dyDescent="0.2">
      <c r="A147" s="583"/>
      <c r="B147" s="583"/>
      <c r="C147" s="583"/>
      <c r="D147" s="582"/>
      <c r="E147" s="583"/>
      <c r="F147" s="582"/>
      <c r="G147" s="582"/>
      <c r="H147" s="582"/>
      <c r="I147" s="582"/>
      <c r="J147" s="581"/>
    </row>
    <row r="148" spans="1:10" x14ac:dyDescent="0.2">
      <c r="A148" s="583"/>
      <c r="B148" s="583"/>
      <c r="C148" s="583"/>
      <c r="D148" s="582"/>
      <c r="E148" s="583"/>
      <c r="F148" s="582"/>
      <c r="G148" s="582"/>
      <c r="H148" s="582"/>
      <c r="I148" s="582"/>
      <c r="J148" s="581"/>
    </row>
    <row r="149" spans="1:10" x14ac:dyDescent="0.2">
      <c r="A149" s="583"/>
      <c r="B149" s="583"/>
      <c r="C149" s="583"/>
      <c r="D149" s="582"/>
      <c r="E149" s="583"/>
      <c r="F149" s="582"/>
      <c r="G149" s="582"/>
      <c r="H149" s="582"/>
      <c r="I149" s="582"/>
      <c r="J149" s="581"/>
    </row>
    <row r="150" spans="1:10" x14ac:dyDescent="0.2">
      <c r="A150" s="583"/>
      <c r="B150" s="583"/>
      <c r="C150" s="583"/>
      <c r="D150" s="582"/>
      <c r="E150" s="583"/>
      <c r="F150" s="582"/>
      <c r="G150" s="582"/>
      <c r="H150" s="582"/>
      <c r="I150" s="582"/>
      <c r="J150" s="581"/>
    </row>
    <row r="151" spans="1:10" x14ac:dyDescent="0.2">
      <c r="A151" s="583"/>
      <c r="B151" s="583"/>
      <c r="C151" s="583"/>
      <c r="D151" s="582"/>
      <c r="E151" s="583"/>
      <c r="F151" s="582"/>
      <c r="G151" s="582"/>
      <c r="H151" s="582"/>
      <c r="I151" s="582"/>
      <c r="J151" s="581"/>
    </row>
    <row r="152" spans="1:10" x14ac:dyDescent="0.2">
      <c r="A152" s="583"/>
      <c r="B152" s="583"/>
      <c r="C152" s="583"/>
      <c r="D152" s="582"/>
      <c r="E152" s="583"/>
      <c r="F152" s="582"/>
      <c r="G152" s="582"/>
      <c r="H152" s="582"/>
      <c r="I152" s="582"/>
      <c r="J152" s="581"/>
    </row>
    <row r="153" spans="1:10" x14ac:dyDescent="0.2">
      <c r="A153" s="583"/>
      <c r="B153" s="583"/>
      <c r="C153" s="583"/>
      <c r="D153" s="582"/>
      <c r="E153" s="583"/>
      <c r="F153" s="582"/>
      <c r="G153" s="582"/>
      <c r="H153" s="582"/>
      <c r="I153" s="582"/>
      <c r="J153" s="581"/>
    </row>
    <row r="154" spans="1:10" x14ac:dyDescent="0.2">
      <c r="A154" s="583"/>
      <c r="B154" s="583"/>
      <c r="C154" s="583"/>
      <c r="D154" s="582"/>
      <c r="E154" s="583"/>
      <c r="F154" s="582"/>
      <c r="G154" s="582"/>
      <c r="H154" s="582"/>
      <c r="I154" s="582"/>
      <c r="J154" s="581"/>
    </row>
    <row r="155" spans="1:10" x14ac:dyDescent="0.2">
      <c r="A155" s="583"/>
      <c r="B155" s="583"/>
      <c r="C155" s="583"/>
      <c r="D155" s="582"/>
      <c r="E155" s="583"/>
      <c r="F155" s="582"/>
      <c r="G155" s="582"/>
      <c r="H155" s="582"/>
      <c r="I155" s="582"/>
      <c r="J155" s="581"/>
    </row>
    <row r="156" spans="1:10" x14ac:dyDescent="0.2">
      <c r="A156" s="583"/>
      <c r="B156" s="583"/>
      <c r="C156" s="583"/>
      <c r="D156" s="582"/>
      <c r="E156" s="583"/>
      <c r="F156" s="582"/>
      <c r="G156" s="582"/>
      <c r="H156" s="582"/>
      <c r="I156" s="582"/>
      <c r="J156" s="581"/>
    </row>
    <row r="157" spans="1:10" x14ac:dyDescent="0.2">
      <c r="A157" s="583"/>
      <c r="B157" s="583"/>
      <c r="C157" s="583"/>
      <c r="D157" s="582"/>
      <c r="E157" s="583"/>
      <c r="F157" s="582"/>
      <c r="G157" s="582"/>
      <c r="H157" s="582"/>
      <c r="I157" s="582"/>
      <c r="J157" s="581"/>
    </row>
    <row r="158" spans="1:10" x14ac:dyDescent="0.2">
      <c r="A158" s="583"/>
      <c r="B158" s="583"/>
      <c r="C158" s="583"/>
      <c r="D158" s="582"/>
      <c r="E158" s="583"/>
      <c r="F158" s="582"/>
      <c r="G158" s="582"/>
      <c r="H158" s="582"/>
      <c r="I158" s="582"/>
      <c r="J158" s="581"/>
    </row>
    <row r="159" spans="1:10" x14ac:dyDescent="0.2">
      <c r="A159" s="583"/>
      <c r="B159" s="583"/>
      <c r="C159" s="583"/>
      <c r="D159" s="582"/>
      <c r="E159" s="583"/>
      <c r="F159" s="582"/>
      <c r="G159" s="582"/>
      <c r="H159" s="582"/>
      <c r="I159" s="582"/>
      <c r="J159" s="581"/>
    </row>
    <row r="160" spans="1:10" x14ac:dyDescent="0.2">
      <c r="A160" s="583"/>
      <c r="B160" s="583"/>
      <c r="C160" s="583"/>
      <c r="D160" s="582"/>
      <c r="E160" s="583"/>
      <c r="F160" s="582"/>
      <c r="G160" s="582"/>
      <c r="H160" s="582"/>
      <c r="I160" s="582"/>
      <c r="J160" s="581"/>
    </row>
    <row r="161" spans="1:10" x14ac:dyDescent="0.2">
      <c r="A161" s="583"/>
      <c r="B161" s="583"/>
      <c r="C161" s="583"/>
      <c r="D161" s="582"/>
      <c r="E161" s="583"/>
      <c r="F161" s="582"/>
      <c r="G161" s="582"/>
      <c r="H161" s="582"/>
      <c r="I161" s="582"/>
      <c r="J161" s="581"/>
    </row>
    <row r="162" spans="1:10" x14ac:dyDescent="0.2">
      <c r="A162" s="583"/>
      <c r="B162" s="583"/>
      <c r="C162" s="583"/>
      <c r="D162" s="582"/>
      <c r="E162" s="583"/>
      <c r="F162" s="582"/>
      <c r="G162" s="582"/>
      <c r="H162" s="582"/>
      <c r="I162" s="582"/>
      <c r="J162" s="581"/>
    </row>
    <row r="163" spans="1:10" x14ac:dyDescent="0.2">
      <c r="A163" s="583"/>
      <c r="B163" s="583"/>
      <c r="C163" s="583"/>
      <c r="D163" s="582"/>
      <c r="E163" s="583"/>
      <c r="F163" s="582"/>
      <c r="G163" s="582"/>
      <c r="H163" s="582"/>
      <c r="I163" s="582"/>
      <c r="J163" s="581"/>
    </row>
    <row r="164" spans="1:10" x14ac:dyDescent="0.2">
      <c r="A164" s="583"/>
      <c r="B164" s="583"/>
      <c r="C164" s="583"/>
      <c r="D164" s="582"/>
      <c r="E164" s="583"/>
      <c r="F164" s="582"/>
      <c r="G164" s="582"/>
      <c r="H164" s="582"/>
      <c r="I164" s="582"/>
      <c r="J164" s="581"/>
    </row>
    <row r="165" spans="1:10" x14ac:dyDescent="0.2">
      <c r="A165" s="583"/>
      <c r="B165" s="583"/>
      <c r="C165" s="583"/>
      <c r="D165" s="582"/>
      <c r="E165" s="583"/>
      <c r="F165" s="582"/>
      <c r="G165" s="582"/>
      <c r="H165" s="582"/>
      <c r="I165" s="582"/>
      <c r="J165" s="581"/>
    </row>
    <row r="166" spans="1:10" x14ac:dyDescent="0.2">
      <c r="A166" s="583"/>
      <c r="B166" s="583"/>
      <c r="C166" s="583"/>
      <c r="D166" s="582"/>
      <c r="E166" s="583"/>
      <c r="F166" s="582"/>
      <c r="G166" s="582"/>
      <c r="H166" s="582"/>
      <c r="I166" s="582"/>
      <c r="J166" s="581"/>
    </row>
    <row r="167" spans="1:10" x14ac:dyDescent="0.2">
      <c r="A167" s="583"/>
      <c r="B167" s="583"/>
      <c r="C167" s="583"/>
      <c r="D167" s="582"/>
      <c r="E167" s="583"/>
      <c r="F167" s="582"/>
      <c r="G167" s="582"/>
      <c r="H167" s="582"/>
      <c r="I167" s="582"/>
      <c r="J167" s="581"/>
    </row>
    <row r="168" spans="1:10" x14ac:dyDescent="0.2">
      <c r="A168" s="583"/>
      <c r="B168" s="583"/>
      <c r="C168" s="583"/>
      <c r="D168" s="582"/>
      <c r="E168" s="583"/>
      <c r="F168" s="582"/>
      <c r="G168" s="582"/>
      <c r="H168" s="582"/>
      <c r="I168" s="582"/>
      <c r="J168" s="581"/>
    </row>
    <row r="169" spans="1:10" x14ac:dyDescent="0.2">
      <c r="A169" s="583"/>
      <c r="B169" s="583"/>
      <c r="C169" s="583"/>
      <c r="D169" s="582"/>
      <c r="E169" s="583"/>
      <c r="F169" s="582"/>
      <c r="G169" s="582"/>
      <c r="H169" s="582"/>
      <c r="I169" s="582"/>
      <c r="J169" s="581"/>
    </row>
    <row r="170" spans="1:10" x14ac:dyDescent="0.2">
      <c r="A170" s="583"/>
      <c r="B170" s="583"/>
      <c r="C170" s="583"/>
      <c r="D170" s="582"/>
      <c r="E170" s="583"/>
      <c r="F170" s="582"/>
      <c r="G170" s="582"/>
      <c r="H170" s="582"/>
      <c r="I170" s="582"/>
      <c r="J170" s="581"/>
    </row>
    <row r="171" spans="1:10" x14ac:dyDescent="0.2">
      <c r="A171" s="583"/>
      <c r="B171" s="583"/>
      <c r="C171" s="583"/>
      <c r="D171" s="582"/>
      <c r="E171" s="583"/>
      <c r="F171" s="582"/>
      <c r="G171" s="582"/>
      <c r="H171" s="582"/>
      <c r="I171" s="582"/>
      <c r="J171" s="581"/>
    </row>
    <row r="172" spans="1:10" x14ac:dyDescent="0.2">
      <c r="A172" s="583"/>
      <c r="B172" s="583"/>
      <c r="C172" s="583"/>
      <c r="D172" s="582"/>
      <c r="E172" s="583"/>
      <c r="F172" s="582"/>
      <c r="G172" s="582"/>
      <c r="H172" s="582"/>
      <c r="I172" s="582"/>
      <c r="J172" s="581"/>
    </row>
    <row r="173" spans="1:10" x14ac:dyDescent="0.2">
      <c r="A173" s="583"/>
      <c r="B173" s="583"/>
      <c r="C173" s="583"/>
      <c r="D173" s="582"/>
      <c r="E173" s="583"/>
      <c r="F173" s="582"/>
      <c r="G173" s="582"/>
      <c r="H173" s="582"/>
      <c r="I173" s="582"/>
      <c r="J173" s="581"/>
    </row>
    <row r="174" spans="1:10" x14ac:dyDescent="0.2">
      <c r="A174" s="583"/>
      <c r="B174" s="583"/>
      <c r="C174" s="583"/>
      <c r="D174" s="582"/>
      <c r="E174" s="583"/>
      <c r="F174" s="582"/>
      <c r="G174" s="582"/>
      <c r="H174" s="582"/>
      <c r="I174" s="582"/>
      <c r="J174" s="581"/>
    </row>
    <row r="175" spans="1:10" x14ac:dyDescent="0.2">
      <c r="A175" s="583"/>
      <c r="B175" s="583"/>
      <c r="C175" s="583"/>
      <c r="D175" s="582"/>
      <c r="E175" s="583"/>
      <c r="F175" s="582"/>
      <c r="G175" s="582"/>
      <c r="H175" s="582"/>
      <c r="I175" s="582"/>
      <c r="J175" s="581"/>
    </row>
    <row r="176" spans="1:10" x14ac:dyDescent="0.2">
      <c r="A176" s="583"/>
      <c r="B176" s="583"/>
      <c r="C176" s="583"/>
      <c r="D176" s="582"/>
      <c r="E176" s="583"/>
      <c r="F176" s="582"/>
      <c r="G176" s="582"/>
      <c r="H176" s="582"/>
      <c r="I176" s="582"/>
      <c r="J176" s="581"/>
    </row>
    <row r="177" spans="1:10" x14ac:dyDescent="0.2">
      <c r="A177" s="583"/>
      <c r="B177" s="583"/>
      <c r="C177" s="583"/>
      <c r="D177" s="582"/>
      <c r="E177" s="583"/>
      <c r="F177" s="582"/>
      <c r="G177" s="582"/>
      <c r="H177" s="582"/>
      <c r="I177" s="582"/>
      <c r="J177" s="581"/>
    </row>
    <row r="178" spans="1:10" x14ac:dyDescent="0.2">
      <c r="A178" s="583"/>
      <c r="B178" s="583"/>
      <c r="C178" s="583"/>
      <c r="D178" s="582"/>
      <c r="E178" s="583"/>
      <c r="F178" s="582"/>
      <c r="G178" s="582"/>
      <c r="H178" s="582"/>
      <c r="I178" s="582"/>
      <c r="J178" s="581"/>
    </row>
    <row r="179" spans="1:10" x14ac:dyDescent="0.2">
      <c r="A179" s="583"/>
      <c r="B179" s="583"/>
      <c r="C179" s="583"/>
      <c r="D179" s="582"/>
      <c r="E179" s="583"/>
      <c r="F179" s="582"/>
      <c r="G179" s="582"/>
      <c r="H179" s="582"/>
      <c r="I179" s="582"/>
      <c r="J179" s="581"/>
    </row>
    <row r="180" spans="1:10" x14ac:dyDescent="0.2">
      <c r="A180" s="583"/>
      <c r="B180" s="583"/>
      <c r="C180" s="583"/>
      <c r="D180" s="582"/>
      <c r="E180" s="583"/>
      <c r="F180" s="582"/>
      <c r="G180" s="582"/>
      <c r="H180" s="582"/>
      <c r="I180" s="582"/>
      <c r="J180" s="581"/>
    </row>
    <row r="181" spans="1:10" x14ac:dyDescent="0.2">
      <c r="A181" s="583"/>
      <c r="B181" s="583"/>
      <c r="C181" s="583"/>
      <c r="D181" s="582"/>
      <c r="E181" s="583"/>
      <c r="F181" s="582"/>
      <c r="G181" s="582"/>
      <c r="H181" s="582"/>
      <c r="I181" s="582"/>
      <c r="J181" s="581"/>
    </row>
    <row r="182" spans="1:10" x14ac:dyDescent="0.2">
      <c r="A182" s="583"/>
      <c r="B182" s="583"/>
      <c r="C182" s="583"/>
      <c r="D182" s="582"/>
      <c r="E182" s="583"/>
      <c r="F182" s="582"/>
      <c r="G182" s="582"/>
      <c r="H182" s="582"/>
      <c r="I182" s="582"/>
      <c r="J182" s="581"/>
    </row>
    <row r="183" spans="1:10" x14ac:dyDescent="0.2">
      <c r="A183" s="583"/>
      <c r="B183" s="583"/>
      <c r="C183" s="583"/>
      <c r="D183" s="582"/>
      <c r="E183" s="583"/>
      <c r="F183" s="582"/>
      <c r="G183" s="582"/>
      <c r="H183" s="582"/>
      <c r="I183" s="582"/>
      <c r="J183" s="581"/>
    </row>
    <row r="184" spans="1:10" x14ac:dyDescent="0.2">
      <c r="A184" s="583"/>
      <c r="B184" s="583"/>
      <c r="C184" s="583"/>
      <c r="D184" s="582"/>
      <c r="E184" s="583"/>
      <c r="F184" s="582"/>
      <c r="G184" s="582"/>
      <c r="H184" s="582"/>
      <c r="I184" s="582"/>
      <c r="J184" s="581"/>
    </row>
    <row r="185" spans="1:10" x14ac:dyDescent="0.2">
      <c r="A185" s="583"/>
      <c r="B185" s="583"/>
      <c r="C185" s="583"/>
      <c r="D185" s="582"/>
      <c r="E185" s="583"/>
      <c r="F185" s="582"/>
      <c r="G185" s="582"/>
      <c r="H185" s="582"/>
      <c r="I185" s="582"/>
      <c r="J185" s="581"/>
    </row>
    <row r="186" spans="1:10" x14ac:dyDescent="0.2">
      <c r="A186" s="583"/>
      <c r="B186" s="583"/>
      <c r="C186" s="583"/>
      <c r="D186" s="582"/>
      <c r="E186" s="583"/>
      <c r="F186" s="582"/>
      <c r="G186" s="582"/>
      <c r="H186" s="582"/>
      <c r="I186" s="582"/>
      <c r="J186" s="581"/>
    </row>
    <row r="187" spans="1:10" x14ac:dyDescent="0.2">
      <c r="A187" s="583"/>
      <c r="B187" s="583"/>
      <c r="C187" s="583"/>
      <c r="D187" s="582"/>
      <c r="E187" s="583"/>
      <c r="F187" s="582"/>
      <c r="G187" s="582"/>
      <c r="H187" s="582"/>
      <c r="I187" s="582"/>
      <c r="J187" s="581"/>
    </row>
    <row r="188" spans="1:10" x14ac:dyDescent="0.2">
      <c r="A188" s="583"/>
      <c r="B188" s="583"/>
      <c r="C188" s="583"/>
      <c r="D188" s="582"/>
      <c r="E188" s="583"/>
      <c r="F188" s="582"/>
      <c r="G188" s="582"/>
      <c r="H188" s="582"/>
      <c r="I188" s="582"/>
      <c r="J188" s="581"/>
    </row>
    <row r="189" spans="1:10" x14ac:dyDescent="0.2">
      <c r="A189" s="583"/>
      <c r="B189" s="583"/>
      <c r="C189" s="583"/>
      <c r="D189" s="582"/>
      <c r="E189" s="583"/>
      <c r="F189" s="582"/>
      <c r="G189" s="582"/>
      <c r="H189" s="582"/>
      <c r="I189" s="582"/>
      <c r="J189" s="581"/>
    </row>
    <row r="190" spans="1:10" x14ac:dyDescent="0.2">
      <c r="A190" s="583"/>
      <c r="B190" s="583"/>
      <c r="C190" s="583"/>
      <c r="D190" s="582"/>
      <c r="E190" s="583"/>
      <c r="F190" s="582"/>
      <c r="G190" s="582"/>
      <c r="H190" s="582"/>
      <c r="I190" s="582"/>
      <c r="J190" s="581"/>
    </row>
    <row r="191" spans="1:10" x14ac:dyDescent="0.2">
      <c r="A191" s="583"/>
      <c r="B191" s="583"/>
      <c r="C191" s="583"/>
      <c r="D191" s="582"/>
      <c r="E191" s="583"/>
      <c r="F191" s="582"/>
      <c r="G191" s="582"/>
      <c r="H191" s="582"/>
      <c r="I191" s="582"/>
      <c r="J191" s="581"/>
    </row>
    <row r="192" spans="1:10" x14ac:dyDescent="0.2">
      <c r="A192" s="583"/>
      <c r="B192" s="583"/>
      <c r="C192" s="583"/>
      <c r="D192" s="582"/>
      <c r="E192" s="583"/>
      <c r="F192" s="582"/>
      <c r="G192" s="582"/>
      <c r="H192" s="582"/>
      <c r="I192" s="582"/>
      <c r="J192" s="581"/>
    </row>
    <row r="193" spans="1:10" x14ac:dyDescent="0.2">
      <c r="A193" s="583"/>
      <c r="B193" s="583"/>
      <c r="C193" s="583"/>
      <c r="D193" s="582"/>
      <c r="E193" s="583"/>
      <c r="F193" s="582"/>
      <c r="G193" s="582"/>
      <c r="H193" s="582"/>
      <c r="I193" s="582"/>
      <c r="J193" s="581"/>
    </row>
    <row r="194" spans="1:10" x14ac:dyDescent="0.2">
      <c r="A194" s="583"/>
      <c r="B194" s="583"/>
      <c r="C194" s="583"/>
      <c r="D194" s="582"/>
      <c r="E194" s="583"/>
      <c r="F194" s="582"/>
      <c r="G194" s="582"/>
      <c r="H194" s="582"/>
      <c r="I194" s="582"/>
      <c r="J194" s="581"/>
    </row>
    <row r="195" spans="1:10" x14ac:dyDescent="0.2">
      <c r="A195" s="583"/>
      <c r="B195" s="583"/>
      <c r="C195" s="583"/>
      <c r="D195" s="582"/>
      <c r="E195" s="583"/>
      <c r="F195" s="582"/>
      <c r="G195" s="582"/>
      <c r="H195" s="582"/>
      <c r="I195" s="582"/>
      <c r="J195" s="581"/>
    </row>
    <row r="196" spans="1:10" x14ac:dyDescent="0.2">
      <c r="A196" s="583"/>
      <c r="B196" s="583"/>
      <c r="C196" s="583"/>
      <c r="D196" s="582"/>
      <c r="E196" s="583"/>
      <c r="F196" s="582"/>
      <c r="G196" s="582"/>
      <c r="H196" s="582"/>
      <c r="I196" s="582"/>
      <c r="J196" s="581"/>
    </row>
    <row r="197" spans="1:10" x14ac:dyDescent="0.2">
      <c r="A197" s="583"/>
      <c r="B197" s="583"/>
      <c r="C197" s="583"/>
      <c r="D197" s="582"/>
      <c r="E197" s="583"/>
      <c r="F197" s="582"/>
      <c r="G197" s="582"/>
      <c r="H197" s="582"/>
      <c r="I197" s="582"/>
      <c r="J197" s="581"/>
    </row>
    <row r="198" spans="1:10" x14ac:dyDescent="0.2">
      <c r="A198" s="583"/>
      <c r="B198" s="583"/>
      <c r="C198" s="583"/>
      <c r="D198" s="582"/>
      <c r="E198" s="583"/>
      <c r="F198" s="582"/>
      <c r="G198" s="582"/>
      <c r="H198" s="582"/>
      <c r="I198" s="582"/>
      <c r="J198" s="581"/>
    </row>
    <row r="199" spans="1:10" x14ac:dyDescent="0.2">
      <c r="A199" s="583"/>
      <c r="B199" s="583"/>
      <c r="C199" s="583"/>
      <c r="D199" s="582"/>
      <c r="E199" s="583"/>
      <c r="F199" s="582"/>
      <c r="G199" s="582"/>
      <c r="H199" s="582"/>
      <c r="I199" s="582"/>
      <c r="J199" s="581"/>
    </row>
    <row r="200" spans="1:10" x14ac:dyDescent="0.2">
      <c r="A200" s="583"/>
      <c r="B200" s="583"/>
      <c r="C200" s="583"/>
      <c r="D200" s="582"/>
      <c r="E200" s="583"/>
      <c r="F200" s="582"/>
      <c r="G200" s="582"/>
      <c r="H200" s="582"/>
      <c r="I200" s="582"/>
      <c r="J200" s="581"/>
    </row>
    <row r="201" spans="1:10" x14ac:dyDescent="0.2">
      <c r="A201" s="583"/>
      <c r="B201" s="583"/>
      <c r="C201" s="583"/>
      <c r="D201" s="582"/>
      <c r="E201" s="583"/>
      <c r="F201" s="582"/>
      <c r="G201" s="582"/>
      <c r="H201" s="582"/>
      <c r="I201" s="582"/>
      <c r="J201" s="581"/>
    </row>
    <row r="202" spans="1:10" x14ac:dyDescent="0.2">
      <c r="A202" s="583"/>
      <c r="B202" s="583"/>
      <c r="C202" s="583"/>
      <c r="D202" s="582"/>
      <c r="E202" s="583"/>
      <c r="F202" s="582"/>
      <c r="G202" s="582"/>
      <c r="H202" s="582"/>
      <c r="I202" s="582"/>
      <c r="J202" s="581"/>
    </row>
    <row r="203" spans="1:10" x14ac:dyDescent="0.2">
      <c r="A203" s="583"/>
      <c r="B203" s="583"/>
      <c r="C203" s="583"/>
      <c r="D203" s="582"/>
      <c r="E203" s="583"/>
      <c r="F203" s="582"/>
      <c r="G203" s="582"/>
      <c r="H203" s="582"/>
      <c r="I203" s="582"/>
      <c r="J203" s="581"/>
    </row>
    <row r="204" spans="1:10" x14ac:dyDescent="0.2">
      <c r="A204" s="583"/>
      <c r="B204" s="583"/>
      <c r="C204" s="583"/>
      <c r="D204" s="582"/>
      <c r="E204" s="583"/>
      <c r="F204" s="582"/>
      <c r="G204" s="582"/>
      <c r="H204" s="582"/>
      <c r="I204" s="582"/>
      <c r="J204" s="581"/>
    </row>
    <row r="205" spans="1:10" x14ac:dyDescent="0.2">
      <c r="A205" s="583"/>
      <c r="B205" s="583"/>
      <c r="C205" s="583"/>
      <c r="D205" s="582"/>
      <c r="E205" s="583"/>
      <c r="F205" s="582"/>
      <c r="G205" s="582"/>
      <c r="H205" s="582"/>
      <c r="I205" s="582"/>
      <c r="J205" s="581"/>
    </row>
    <row r="206" spans="1:10" x14ac:dyDescent="0.2">
      <c r="A206" s="583"/>
      <c r="B206" s="583"/>
      <c r="C206" s="583"/>
      <c r="D206" s="582"/>
      <c r="E206" s="583"/>
      <c r="F206" s="582"/>
      <c r="G206" s="582"/>
      <c r="H206" s="582"/>
      <c r="I206" s="582"/>
      <c r="J206" s="581"/>
    </row>
    <row r="207" spans="1:10" x14ac:dyDescent="0.2">
      <c r="A207" s="583"/>
      <c r="B207" s="583"/>
      <c r="C207" s="583"/>
      <c r="D207" s="582"/>
      <c r="E207" s="583"/>
      <c r="F207" s="582"/>
      <c r="G207" s="582"/>
      <c r="H207" s="582"/>
      <c r="I207" s="582"/>
      <c r="J207" s="581"/>
    </row>
    <row r="208" spans="1:10" x14ac:dyDescent="0.2">
      <c r="A208" s="583"/>
      <c r="B208" s="583"/>
      <c r="C208" s="583"/>
      <c r="D208" s="582"/>
      <c r="E208" s="583"/>
      <c r="F208" s="582"/>
      <c r="G208" s="582"/>
      <c r="H208" s="582"/>
      <c r="I208" s="582"/>
      <c r="J208" s="581"/>
    </row>
    <row r="209" spans="1:10" x14ac:dyDescent="0.2">
      <c r="A209" s="583"/>
      <c r="B209" s="583"/>
      <c r="C209" s="583"/>
      <c r="D209" s="582"/>
      <c r="E209" s="583"/>
      <c r="F209" s="582"/>
      <c r="G209" s="582"/>
      <c r="H209" s="582"/>
      <c r="I209" s="582"/>
      <c r="J209" s="581"/>
    </row>
    <row r="210" spans="1:10" x14ac:dyDescent="0.2">
      <c r="A210" s="583"/>
      <c r="B210" s="583"/>
      <c r="C210" s="583"/>
      <c r="D210" s="582"/>
      <c r="E210" s="583"/>
      <c r="F210" s="582"/>
      <c r="G210" s="582"/>
      <c r="H210" s="582"/>
      <c r="I210" s="582"/>
      <c r="J210" s="581"/>
    </row>
    <row r="211" spans="1:10" x14ac:dyDescent="0.2">
      <c r="A211" s="583"/>
      <c r="B211" s="583"/>
      <c r="C211" s="583"/>
      <c r="D211" s="582"/>
      <c r="E211" s="583"/>
      <c r="F211" s="582"/>
      <c r="G211" s="582"/>
      <c r="H211" s="582"/>
      <c r="I211" s="582"/>
      <c r="J211" s="581"/>
    </row>
    <row r="212" spans="1:10" x14ac:dyDescent="0.2">
      <c r="A212" s="583"/>
      <c r="B212" s="583"/>
      <c r="C212" s="583"/>
      <c r="D212" s="582"/>
      <c r="E212" s="583"/>
      <c r="F212" s="582"/>
      <c r="G212" s="582"/>
      <c r="H212" s="582"/>
      <c r="I212" s="582"/>
      <c r="J212" s="581"/>
    </row>
    <row r="213" spans="1:10" x14ac:dyDescent="0.2">
      <c r="A213" s="583"/>
      <c r="B213" s="583"/>
      <c r="C213" s="583"/>
      <c r="D213" s="582"/>
      <c r="E213" s="583"/>
      <c r="F213" s="582"/>
      <c r="G213" s="582"/>
      <c r="H213" s="582"/>
      <c r="I213" s="582"/>
      <c r="J213" s="581"/>
    </row>
    <row r="214" spans="1:10" x14ac:dyDescent="0.2">
      <c r="A214" s="583"/>
      <c r="B214" s="583"/>
      <c r="C214" s="583"/>
      <c r="D214" s="582"/>
      <c r="E214" s="583"/>
      <c r="F214" s="582"/>
      <c r="G214" s="582"/>
      <c r="H214" s="582"/>
      <c r="I214" s="582"/>
      <c r="J214" s="581"/>
    </row>
    <row r="215" spans="1:10" x14ac:dyDescent="0.2">
      <c r="A215" s="583"/>
      <c r="B215" s="583"/>
      <c r="C215" s="583"/>
      <c r="D215" s="582"/>
      <c r="E215" s="583"/>
      <c r="F215" s="582"/>
      <c r="G215" s="582"/>
      <c r="H215" s="582"/>
      <c r="I215" s="582"/>
      <c r="J215" s="581"/>
    </row>
    <row r="216" spans="1:10" x14ac:dyDescent="0.2">
      <c r="A216" s="583"/>
      <c r="B216" s="583"/>
      <c r="C216" s="583"/>
      <c r="D216" s="582"/>
      <c r="E216" s="583"/>
      <c r="F216" s="582"/>
      <c r="G216" s="582"/>
      <c r="H216" s="582"/>
      <c r="I216" s="582"/>
      <c r="J216" s="581"/>
    </row>
    <row r="217" spans="1:10" x14ac:dyDescent="0.2">
      <c r="A217" s="583"/>
      <c r="B217" s="583"/>
      <c r="C217" s="583"/>
      <c r="D217" s="582"/>
      <c r="E217" s="583"/>
      <c r="F217" s="582"/>
      <c r="G217" s="582"/>
      <c r="H217" s="582"/>
      <c r="I217" s="582"/>
      <c r="J217" s="581"/>
    </row>
    <row r="218" spans="1:10" x14ac:dyDescent="0.2">
      <c r="A218" s="583"/>
      <c r="B218" s="583"/>
      <c r="C218" s="583"/>
      <c r="D218" s="582"/>
      <c r="E218" s="583"/>
      <c r="F218" s="582"/>
      <c r="G218" s="582"/>
      <c r="H218" s="582"/>
      <c r="I218" s="582"/>
      <c r="J218" s="581"/>
    </row>
    <row r="219" spans="1:10" x14ac:dyDescent="0.2">
      <c r="A219" s="583"/>
      <c r="B219" s="583"/>
      <c r="C219" s="583"/>
      <c r="D219" s="582"/>
      <c r="E219" s="583"/>
      <c r="F219" s="582"/>
      <c r="G219" s="582"/>
      <c r="H219" s="582"/>
      <c r="I219" s="582"/>
      <c r="J219" s="581"/>
    </row>
    <row r="220" spans="1:10" x14ac:dyDescent="0.2">
      <c r="A220" s="583"/>
      <c r="B220" s="583"/>
      <c r="C220" s="583"/>
      <c r="D220" s="582"/>
      <c r="E220" s="583"/>
      <c r="F220" s="582"/>
      <c r="G220" s="582"/>
      <c r="H220" s="582"/>
      <c r="I220" s="582"/>
      <c r="J220" s="581"/>
    </row>
    <row r="221" spans="1:10" x14ac:dyDescent="0.2">
      <c r="A221" s="583"/>
      <c r="B221" s="583"/>
      <c r="C221" s="583"/>
      <c r="D221" s="582"/>
      <c r="E221" s="583"/>
      <c r="F221" s="582"/>
      <c r="G221" s="582"/>
      <c r="H221" s="582"/>
      <c r="I221" s="582"/>
      <c r="J221" s="581"/>
    </row>
    <row r="222" spans="1:10" x14ac:dyDescent="0.2">
      <c r="A222" s="583"/>
      <c r="B222" s="583"/>
      <c r="C222" s="583"/>
      <c r="D222" s="582"/>
      <c r="E222" s="583"/>
      <c r="F222" s="582"/>
      <c r="G222" s="582"/>
      <c r="H222" s="582"/>
      <c r="I222" s="582"/>
      <c r="J222" s="581"/>
    </row>
    <row r="223" spans="1:10" x14ac:dyDescent="0.2">
      <c r="A223" s="583"/>
      <c r="B223" s="583"/>
      <c r="C223" s="583"/>
      <c r="D223" s="582"/>
      <c r="E223" s="583"/>
      <c r="F223" s="582"/>
      <c r="G223" s="582"/>
      <c r="H223" s="582"/>
      <c r="I223" s="582"/>
      <c r="J223" s="581"/>
    </row>
    <row r="224" spans="1:10" x14ac:dyDescent="0.2">
      <c r="A224" s="583"/>
      <c r="B224" s="583"/>
      <c r="C224" s="583"/>
      <c r="D224" s="582"/>
      <c r="E224" s="583"/>
      <c r="F224" s="582"/>
      <c r="G224" s="582"/>
      <c r="H224" s="582"/>
      <c r="I224" s="582"/>
      <c r="J224" s="581"/>
    </row>
    <row r="225" spans="1:10" x14ac:dyDescent="0.2">
      <c r="A225" s="583"/>
      <c r="B225" s="583"/>
      <c r="C225" s="583"/>
      <c r="D225" s="582"/>
      <c r="E225" s="583"/>
      <c r="F225" s="582"/>
      <c r="G225" s="582"/>
      <c r="H225" s="582"/>
      <c r="I225" s="582"/>
      <c r="J225" s="581"/>
    </row>
    <row r="226" spans="1:10" x14ac:dyDescent="0.2">
      <c r="A226" s="583"/>
      <c r="B226" s="583"/>
      <c r="C226" s="583"/>
      <c r="D226" s="582"/>
      <c r="E226" s="583"/>
      <c r="F226" s="582"/>
      <c r="G226" s="582"/>
      <c r="H226" s="582"/>
      <c r="I226" s="582"/>
      <c r="J226" s="581"/>
    </row>
    <row r="227" spans="1:10" x14ac:dyDescent="0.2">
      <c r="A227" s="583"/>
      <c r="B227" s="583"/>
      <c r="C227" s="583"/>
      <c r="D227" s="582"/>
      <c r="E227" s="583"/>
      <c r="F227" s="582"/>
      <c r="G227" s="582"/>
      <c r="H227" s="582"/>
      <c r="I227" s="582"/>
      <c r="J227" s="581"/>
    </row>
    <row r="228" spans="1:10" x14ac:dyDescent="0.2">
      <c r="A228" s="583"/>
      <c r="B228" s="583"/>
      <c r="C228" s="583"/>
      <c r="D228" s="582"/>
      <c r="E228" s="583"/>
      <c r="F228" s="582"/>
      <c r="G228" s="582"/>
      <c r="H228" s="582"/>
      <c r="I228" s="582"/>
      <c r="J228" s="581"/>
    </row>
    <row r="229" spans="1:10" x14ac:dyDescent="0.2">
      <c r="A229" s="583"/>
      <c r="B229" s="583"/>
      <c r="C229" s="583"/>
      <c r="D229" s="582"/>
      <c r="E229" s="583"/>
      <c r="F229" s="582"/>
      <c r="G229" s="582"/>
      <c r="H229" s="582"/>
      <c r="I229" s="582"/>
      <c r="J229" s="581"/>
    </row>
    <row r="230" spans="1:10" x14ac:dyDescent="0.2">
      <c r="A230" s="583"/>
      <c r="B230" s="583"/>
      <c r="C230" s="583"/>
      <c r="D230" s="582"/>
      <c r="E230" s="583"/>
      <c r="F230" s="582"/>
      <c r="G230" s="582"/>
      <c r="H230" s="582"/>
      <c r="I230" s="582"/>
      <c r="J230" s="581"/>
    </row>
    <row r="231" spans="1:10" x14ac:dyDescent="0.2">
      <c r="A231" s="583"/>
      <c r="B231" s="583"/>
      <c r="C231" s="583"/>
      <c r="D231" s="582"/>
      <c r="E231" s="583"/>
      <c r="F231" s="582"/>
      <c r="G231" s="582"/>
      <c r="H231" s="582"/>
      <c r="I231" s="582"/>
      <c r="J231" s="581"/>
    </row>
    <row r="232" spans="1:10" x14ac:dyDescent="0.2">
      <c r="A232" s="583"/>
      <c r="B232" s="583"/>
      <c r="C232" s="583"/>
      <c r="D232" s="582"/>
      <c r="E232" s="583"/>
      <c r="F232" s="582"/>
      <c r="G232" s="582"/>
      <c r="H232" s="582"/>
      <c r="I232" s="582"/>
      <c r="J232" s="581"/>
    </row>
    <row r="233" spans="1:10" x14ac:dyDescent="0.2">
      <c r="A233" s="583"/>
      <c r="B233" s="583"/>
      <c r="C233" s="583"/>
      <c r="D233" s="582"/>
      <c r="E233" s="583"/>
      <c r="F233" s="582"/>
      <c r="G233" s="582"/>
      <c r="H233" s="582"/>
      <c r="I233" s="582"/>
      <c r="J233" s="581"/>
    </row>
    <row r="234" spans="1:10" x14ac:dyDescent="0.2">
      <c r="A234" s="583"/>
      <c r="B234" s="583"/>
      <c r="C234" s="583"/>
      <c r="D234" s="582"/>
      <c r="E234" s="583"/>
      <c r="F234" s="582"/>
      <c r="G234" s="582"/>
      <c r="H234" s="582"/>
      <c r="I234" s="582"/>
      <c r="J234" s="581"/>
    </row>
    <row r="235" spans="1:10" x14ac:dyDescent="0.2">
      <c r="A235" s="583"/>
      <c r="B235" s="583"/>
      <c r="C235" s="583"/>
      <c r="D235" s="582"/>
      <c r="E235" s="583"/>
      <c r="F235" s="582"/>
      <c r="G235" s="582"/>
      <c r="H235" s="582"/>
      <c r="I235" s="582"/>
      <c r="J235" s="581"/>
    </row>
    <row r="236" spans="1:10" x14ac:dyDescent="0.2">
      <c r="A236" s="583"/>
      <c r="B236" s="583"/>
      <c r="C236" s="583"/>
      <c r="D236" s="582"/>
      <c r="E236" s="583"/>
      <c r="F236" s="582"/>
      <c r="G236" s="582"/>
      <c r="H236" s="582"/>
      <c r="I236" s="582"/>
      <c r="J236" s="581"/>
    </row>
    <row r="237" spans="1:10" x14ac:dyDescent="0.2">
      <c r="A237" s="583"/>
      <c r="B237" s="583"/>
      <c r="C237" s="583"/>
      <c r="D237" s="582"/>
      <c r="E237" s="583"/>
      <c r="F237" s="582"/>
      <c r="G237" s="582"/>
      <c r="H237" s="582"/>
      <c r="I237" s="582"/>
      <c r="J237" s="581"/>
    </row>
    <row r="238" spans="1:10" x14ac:dyDescent="0.2">
      <c r="A238" s="583"/>
      <c r="B238" s="583"/>
      <c r="C238" s="583"/>
      <c r="D238" s="582"/>
      <c r="E238" s="583"/>
      <c r="F238" s="582"/>
      <c r="G238" s="582"/>
      <c r="H238" s="582"/>
      <c r="I238" s="582"/>
      <c r="J238" s="581"/>
    </row>
    <row r="239" spans="1:10" x14ac:dyDescent="0.2">
      <c r="A239" s="583"/>
      <c r="B239" s="583"/>
      <c r="C239" s="583"/>
      <c r="D239" s="582"/>
      <c r="E239" s="583"/>
      <c r="F239" s="582"/>
      <c r="G239" s="582"/>
      <c r="H239" s="582"/>
      <c r="I239" s="582"/>
      <c r="J239" s="581"/>
    </row>
    <row r="240" spans="1:10" x14ac:dyDescent="0.2">
      <c r="A240" s="583"/>
      <c r="B240" s="583"/>
      <c r="C240" s="583"/>
      <c r="D240" s="582"/>
      <c r="E240" s="583"/>
      <c r="F240" s="582"/>
      <c r="G240" s="582"/>
      <c r="H240" s="582"/>
      <c r="I240" s="582"/>
      <c r="J240" s="581"/>
    </row>
    <row r="241" spans="1:10" x14ac:dyDescent="0.2">
      <c r="A241" s="583"/>
      <c r="B241" s="583"/>
      <c r="C241" s="583"/>
      <c r="D241" s="582"/>
      <c r="E241" s="583"/>
      <c r="F241" s="582"/>
      <c r="G241" s="582"/>
      <c r="H241" s="582"/>
      <c r="I241" s="582"/>
      <c r="J241" s="581"/>
    </row>
    <row r="242" spans="1:10" x14ac:dyDescent="0.2">
      <c r="A242" s="583"/>
      <c r="B242" s="583"/>
      <c r="C242" s="583"/>
      <c r="D242" s="582"/>
      <c r="E242" s="583"/>
      <c r="F242" s="582"/>
      <c r="G242" s="582"/>
      <c r="H242" s="582"/>
      <c r="I242" s="582"/>
      <c r="J242" s="581"/>
    </row>
    <row r="243" spans="1:10" x14ac:dyDescent="0.2">
      <c r="A243" s="583"/>
      <c r="B243" s="583"/>
      <c r="C243" s="583"/>
      <c r="D243" s="582"/>
      <c r="E243" s="583"/>
      <c r="F243" s="582"/>
      <c r="G243" s="582"/>
      <c r="H243" s="582"/>
      <c r="I243" s="582"/>
      <c r="J243" s="581"/>
    </row>
    <row r="244" spans="1:10" x14ac:dyDescent="0.2">
      <c r="A244" s="583"/>
      <c r="B244" s="583"/>
      <c r="C244" s="583"/>
      <c r="D244" s="582"/>
      <c r="E244" s="583"/>
      <c r="F244" s="582"/>
      <c r="G244" s="582"/>
      <c r="H244" s="582"/>
      <c r="I244" s="582"/>
      <c r="J244" s="581"/>
    </row>
    <row r="245" spans="1:10" x14ac:dyDescent="0.2">
      <c r="A245" s="583"/>
      <c r="B245" s="583"/>
      <c r="C245" s="583"/>
      <c r="D245" s="582"/>
      <c r="E245" s="583"/>
      <c r="F245" s="582"/>
      <c r="G245" s="582"/>
      <c r="H245" s="582"/>
      <c r="I245" s="582"/>
      <c r="J245" s="581"/>
    </row>
    <row r="246" spans="1:10" x14ac:dyDescent="0.2">
      <c r="A246" s="583"/>
      <c r="B246" s="583"/>
      <c r="C246" s="583"/>
      <c r="D246" s="582"/>
      <c r="E246" s="583"/>
      <c r="F246" s="582"/>
      <c r="G246" s="582"/>
      <c r="H246" s="582"/>
      <c r="I246" s="582"/>
      <c r="J246" s="581"/>
    </row>
    <row r="247" spans="1:10" x14ac:dyDescent="0.2">
      <c r="A247" s="583"/>
      <c r="B247" s="583"/>
      <c r="C247" s="583"/>
      <c r="D247" s="582"/>
      <c r="E247" s="583"/>
      <c r="F247" s="582"/>
      <c r="G247" s="582"/>
      <c r="H247" s="582"/>
      <c r="I247" s="582"/>
      <c r="J247" s="581"/>
    </row>
    <row r="248" spans="1:10" x14ac:dyDescent="0.2">
      <c r="A248" s="583"/>
      <c r="B248" s="583"/>
      <c r="C248" s="583"/>
      <c r="D248" s="582"/>
      <c r="E248" s="583"/>
      <c r="F248" s="582"/>
      <c r="G248" s="582"/>
      <c r="H248" s="582"/>
      <c r="I248" s="582"/>
      <c r="J248" s="581"/>
    </row>
    <row r="249" spans="1:10" x14ac:dyDescent="0.2">
      <c r="A249" s="583"/>
      <c r="B249" s="583"/>
      <c r="C249" s="583"/>
      <c r="D249" s="582"/>
      <c r="E249" s="583"/>
      <c r="F249" s="582"/>
      <c r="G249" s="582"/>
      <c r="H249" s="582"/>
      <c r="I249" s="582"/>
      <c r="J249" s="581"/>
    </row>
    <row r="250" spans="1:10" x14ac:dyDescent="0.2">
      <c r="A250" s="583"/>
      <c r="B250" s="583"/>
      <c r="C250" s="583"/>
      <c r="D250" s="582"/>
      <c r="E250" s="583"/>
      <c r="F250" s="582"/>
      <c r="G250" s="582"/>
      <c r="H250" s="582"/>
      <c r="I250" s="582"/>
      <c r="J250" s="581"/>
    </row>
    <row r="251" spans="1:10" x14ac:dyDescent="0.2">
      <c r="A251" s="583"/>
      <c r="B251" s="583"/>
      <c r="C251" s="583"/>
      <c r="D251" s="582"/>
      <c r="E251" s="583"/>
      <c r="F251" s="582"/>
      <c r="G251" s="582"/>
      <c r="H251" s="582"/>
      <c r="I251" s="582"/>
      <c r="J251" s="581"/>
    </row>
    <row r="252" spans="1:10" x14ac:dyDescent="0.2">
      <c r="A252" s="583"/>
      <c r="B252" s="583"/>
      <c r="C252" s="583"/>
      <c r="D252" s="582"/>
      <c r="E252" s="583"/>
      <c r="F252" s="582"/>
      <c r="G252" s="582"/>
      <c r="H252" s="582"/>
      <c r="I252" s="582"/>
      <c r="J252" s="581"/>
    </row>
    <row r="253" spans="1:10" x14ac:dyDescent="0.2">
      <c r="A253" s="583"/>
      <c r="B253" s="583"/>
      <c r="C253" s="583"/>
      <c r="D253" s="582"/>
      <c r="E253" s="583"/>
      <c r="F253" s="582"/>
      <c r="G253" s="582"/>
      <c r="H253" s="582"/>
      <c r="I253" s="582"/>
      <c r="J253" s="581"/>
    </row>
    <row r="254" spans="1:10" x14ac:dyDescent="0.2">
      <c r="A254" s="583"/>
      <c r="B254" s="583"/>
      <c r="C254" s="583"/>
      <c r="D254" s="582"/>
      <c r="E254" s="583"/>
      <c r="F254" s="582"/>
      <c r="G254" s="582"/>
      <c r="H254" s="582"/>
      <c r="I254" s="582"/>
      <c r="J254" s="581"/>
    </row>
    <row r="255" spans="1:10" x14ac:dyDescent="0.2">
      <c r="A255" s="583"/>
      <c r="B255" s="583"/>
      <c r="C255" s="583"/>
      <c r="D255" s="582"/>
      <c r="E255" s="583"/>
      <c r="F255" s="582"/>
      <c r="G255" s="582"/>
      <c r="H255" s="582"/>
      <c r="I255" s="582"/>
      <c r="J255" s="581"/>
    </row>
    <row r="256" spans="1:10" x14ac:dyDescent="0.2">
      <c r="A256" s="583"/>
      <c r="B256" s="583"/>
      <c r="C256" s="583"/>
      <c r="D256" s="582"/>
      <c r="E256" s="583"/>
      <c r="F256" s="582"/>
      <c r="G256" s="582"/>
      <c r="H256" s="582"/>
      <c r="I256" s="582"/>
      <c r="J256" s="581"/>
    </row>
    <row r="257" spans="1:10" x14ac:dyDescent="0.2">
      <c r="A257" s="583"/>
      <c r="B257" s="583"/>
      <c r="C257" s="583"/>
      <c r="D257" s="582"/>
      <c r="E257" s="583"/>
      <c r="F257" s="582"/>
      <c r="G257" s="582"/>
      <c r="H257" s="582"/>
      <c r="I257" s="582"/>
      <c r="J257" s="581"/>
    </row>
    <row r="258" spans="1:10" x14ac:dyDescent="0.2">
      <c r="A258" s="583"/>
      <c r="B258" s="583"/>
      <c r="C258" s="583"/>
      <c r="D258" s="582"/>
      <c r="E258" s="583"/>
      <c r="F258" s="582"/>
      <c r="G258" s="582"/>
      <c r="H258" s="582"/>
      <c r="I258" s="582"/>
      <c r="J258" s="581"/>
    </row>
    <row r="259" spans="1:10" x14ac:dyDescent="0.2">
      <c r="A259" s="583"/>
      <c r="B259" s="583"/>
      <c r="C259" s="583"/>
      <c r="D259" s="582"/>
      <c r="E259" s="583"/>
      <c r="F259" s="582"/>
      <c r="G259" s="582"/>
      <c r="H259" s="582"/>
      <c r="I259" s="582"/>
      <c r="J259" s="581"/>
    </row>
    <row r="260" spans="1:10" x14ac:dyDescent="0.2">
      <c r="A260" s="583"/>
      <c r="B260" s="583"/>
      <c r="C260" s="583"/>
      <c r="D260" s="582"/>
      <c r="E260" s="583"/>
      <c r="F260" s="582"/>
      <c r="G260" s="582"/>
      <c r="H260" s="582"/>
      <c r="I260" s="582"/>
      <c r="J260" s="581"/>
    </row>
    <row r="261" spans="1:10" x14ac:dyDescent="0.2">
      <c r="A261" s="583"/>
      <c r="B261" s="583"/>
      <c r="C261" s="583"/>
      <c r="D261" s="582"/>
      <c r="E261" s="583"/>
      <c r="F261" s="582"/>
      <c r="G261" s="582"/>
      <c r="H261" s="582"/>
      <c r="I261" s="582"/>
      <c r="J261" s="581"/>
    </row>
    <row r="262" spans="1:10" x14ac:dyDescent="0.2">
      <c r="A262" s="583"/>
      <c r="B262" s="583"/>
      <c r="C262" s="583"/>
      <c r="D262" s="582"/>
      <c r="E262" s="583"/>
      <c r="F262" s="582"/>
      <c r="G262" s="582"/>
      <c r="H262" s="582"/>
      <c r="I262" s="582"/>
      <c r="J262" s="581"/>
    </row>
    <row r="263" spans="1:10" x14ac:dyDescent="0.2">
      <c r="A263" s="583"/>
      <c r="B263" s="583"/>
      <c r="C263" s="583"/>
      <c r="D263" s="582"/>
      <c r="E263" s="583"/>
      <c r="F263" s="582"/>
      <c r="G263" s="582"/>
      <c r="H263" s="582"/>
      <c r="I263" s="582"/>
      <c r="J263" s="581"/>
    </row>
    <row r="264" spans="1:10" x14ac:dyDescent="0.2">
      <c r="A264" s="583"/>
      <c r="B264" s="583"/>
      <c r="C264" s="583"/>
      <c r="D264" s="582"/>
      <c r="E264" s="583"/>
      <c r="F264" s="582"/>
      <c r="G264" s="582"/>
      <c r="H264" s="582"/>
      <c r="I264" s="582"/>
      <c r="J264" s="581"/>
    </row>
    <row r="265" spans="1:10" x14ac:dyDescent="0.2">
      <c r="A265" s="583"/>
      <c r="B265" s="583"/>
      <c r="C265" s="583"/>
      <c r="D265" s="582"/>
      <c r="E265" s="583"/>
      <c r="F265" s="582"/>
      <c r="G265" s="582"/>
      <c r="H265" s="582"/>
      <c r="I265" s="582"/>
      <c r="J265" s="581"/>
    </row>
    <row r="266" spans="1:10" x14ac:dyDescent="0.2">
      <c r="A266" s="583"/>
      <c r="B266" s="583"/>
      <c r="C266" s="583"/>
      <c r="D266" s="582"/>
      <c r="E266" s="583"/>
      <c r="F266" s="582"/>
      <c r="G266" s="582"/>
      <c r="H266" s="582"/>
      <c r="I266" s="582"/>
      <c r="J266" s="581"/>
    </row>
    <row r="267" spans="1:10" x14ac:dyDescent="0.2">
      <c r="A267" s="583"/>
      <c r="B267" s="583"/>
      <c r="C267" s="583"/>
      <c r="D267" s="582"/>
      <c r="E267" s="583"/>
      <c r="F267" s="582"/>
      <c r="G267" s="582"/>
      <c r="H267" s="582"/>
      <c r="I267" s="582"/>
      <c r="J267" s="581"/>
    </row>
    <row r="268" spans="1:10" x14ac:dyDescent="0.2">
      <c r="A268" s="583"/>
      <c r="B268" s="583"/>
      <c r="C268" s="583"/>
      <c r="D268" s="582"/>
      <c r="E268" s="583"/>
      <c r="F268" s="582"/>
      <c r="G268" s="582"/>
      <c r="H268" s="582"/>
      <c r="I268" s="582"/>
      <c r="J268" s="581"/>
    </row>
    <row r="269" spans="1:10" x14ac:dyDescent="0.2">
      <c r="A269" s="583"/>
      <c r="B269" s="583"/>
      <c r="C269" s="583"/>
      <c r="D269" s="582"/>
      <c r="E269" s="583"/>
      <c r="F269" s="582"/>
      <c r="G269" s="582"/>
      <c r="H269" s="582"/>
      <c r="I269" s="582"/>
      <c r="J269" s="581"/>
    </row>
    <row r="270" spans="1:10" x14ac:dyDescent="0.2">
      <c r="A270" s="583"/>
      <c r="B270" s="583"/>
      <c r="C270" s="583"/>
      <c r="D270" s="582"/>
      <c r="E270" s="583"/>
      <c r="F270" s="582"/>
      <c r="G270" s="582"/>
      <c r="H270" s="582"/>
      <c r="I270" s="582"/>
      <c r="J270" s="581"/>
    </row>
    <row r="271" spans="1:10" x14ac:dyDescent="0.2">
      <c r="A271" s="583"/>
      <c r="B271" s="583"/>
      <c r="C271" s="583"/>
      <c r="D271" s="582"/>
      <c r="E271" s="583"/>
      <c r="F271" s="582"/>
      <c r="G271" s="582"/>
      <c r="H271" s="582"/>
      <c r="I271" s="582"/>
      <c r="J271" s="581"/>
    </row>
    <row r="272" spans="1:10" x14ac:dyDescent="0.2">
      <c r="A272" s="583"/>
      <c r="B272" s="583"/>
      <c r="C272" s="583"/>
      <c r="D272" s="582"/>
      <c r="E272" s="583"/>
      <c r="F272" s="582"/>
      <c r="G272" s="582"/>
      <c r="H272" s="582"/>
      <c r="I272" s="582"/>
      <c r="J272" s="581"/>
    </row>
    <row r="273" spans="1:10" x14ac:dyDescent="0.2">
      <c r="A273" s="583"/>
      <c r="B273" s="583"/>
      <c r="C273" s="583"/>
      <c r="D273" s="582"/>
      <c r="E273" s="583"/>
      <c r="F273" s="582"/>
      <c r="G273" s="582"/>
      <c r="H273" s="582"/>
      <c r="I273" s="582"/>
      <c r="J273" s="581"/>
    </row>
    <row r="274" spans="1:10" x14ac:dyDescent="0.2">
      <c r="A274" s="583"/>
      <c r="B274" s="583"/>
      <c r="C274" s="583"/>
      <c r="D274" s="582"/>
      <c r="E274" s="583"/>
      <c r="F274" s="582"/>
      <c r="G274" s="582"/>
      <c r="H274" s="582"/>
      <c r="I274" s="582"/>
      <c r="J274" s="581"/>
    </row>
    <row r="275" spans="1:10" x14ac:dyDescent="0.2">
      <c r="A275" s="583"/>
      <c r="B275" s="583"/>
      <c r="C275" s="583"/>
      <c r="D275" s="582"/>
      <c r="E275" s="583"/>
      <c r="F275" s="582"/>
      <c r="G275" s="582"/>
      <c r="H275" s="582"/>
      <c r="I275" s="582"/>
      <c r="J275" s="581"/>
    </row>
    <row r="276" spans="1:10" x14ac:dyDescent="0.2">
      <c r="A276" s="583"/>
      <c r="B276" s="583"/>
      <c r="C276" s="583"/>
      <c r="D276" s="582"/>
      <c r="E276" s="583"/>
      <c r="F276" s="582"/>
      <c r="G276" s="582"/>
      <c r="H276" s="582"/>
      <c r="I276" s="582"/>
      <c r="J276" s="581"/>
    </row>
    <row r="277" spans="1:10" x14ac:dyDescent="0.2">
      <c r="A277" s="583"/>
      <c r="B277" s="583"/>
      <c r="C277" s="583"/>
      <c r="D277" s="582"/>
      <c r="E277" s="583"/>
      <c r="F277" s="582"/>
      <c r="G277" s="582"/>
      <c r="H277" s="582"/>
      <c r="I277" s="582"/>
      <c r="J277" s="581"/>
    </row>
    <row r="278" spans="1:10" x14ac:dyDescent="0.2">
      <c r="A278" s="583"/>
      <c r="B278" s="583"/>
      <c r="C278" s="583"/>
      <c r="D278" s="582"/>
      <c r="E278" s="583"/>
      <c r="F278" s="582"/>
      <c r="G278" s="582"/>
      <c r="H278" s="582"/>
      <c r="I278" s="582"/>
      <c r="J278" s="581"/>
    </row>
    <row r="279" spans="1:10" x14ac:dyDescent="0.2">
      <c r="A279" s="583"/>
      <c r="B279" s="583"/>
      <c r="C279" s="583"/>
      <c r="D279" s="582"/>
      <c r="E279" s="583"/>
      <c r="F279" s="582"/>
      <c r="G279" s="582"/>
      <c r="H279" s="582"/>
      <c r="I279" s="582"/>
      <c r="J279" s="581"/>
    </row>
    <row r="280" spans="1:10" x14ac:dyDescent="0.2">
      <c r="A280" s="583"/>
      <c r="B280" s="583"/>
      <c r="C280" s="583"/>
      <c r="D280" s="582"/>
      <c r="E280" s="583"/>
      <c r="F280" s="582"/>
      <c r="G280" s="582"/>
      <c r="H280" s="582"/>
      <c r="I280" s="582"/>
      <c r="J280" s="581"/>
    </row>
    <row r="281" spans="1:10" x14ac:dyDescent="0.2">
      <c r="A281" s="583"/>
      <c r="B281" s="583"/>
      <c r="C281" s="583"/>
      <c r="D281" s="582"/>
      <c r="E281" s="583"/>
      <c r="F281" s="582"/>
      <c r="G281" s="582"/>
      <c r="H281" s="582"/>
      <c r="I281" s="582"/>
      <c r="J281" s="581"/>
    </row>
    <row r="282" spans="1:10" x14ac:dyDescent="0.2">
      <c r="A282" s="583"/>
      <c r="B282" s="583"/>
      <c r="C282" s="583"/>
      <c r="D282" s="582"/>
      <c r="E282" s="583"/>
      <c r="F282" s="582"/>
      <c r="G282" s="582"/>
      <c r="H282" s="582"/>
      <c r="I282" s="582"/>
      <c r="J282" s="581"/>
    </row>
    <row r="283" spans="1:10" x14ac:dyDescent="0.2">
      <c r="A283" s="583"/>
      <c r="B283" s="583"/>
      <c r="C283" s="583"/>
      <c r="D283" s="582"/>
      <c r="E283" s="583"/>
      <c r="F283" s="582"/>
      <c r="G283" s="582"/>
      <c r="H283" s="582"/>
      <c r="I283" s="582"/>
      <c r="J283" s="581"/>
    </row>
    <row r="284" spans="1:10" x14ac:dyDescent="0.2">
      <c r="A284" s="583"/>
      <c r="B284" s="583"/>
      <c r="C284" s="583"/>
      <c r="D284" s="582"/>
      <c r="E284" s="583"/>
      <c r="F284" s="582"/>
      <c r="G284" s="582"/>
      <c r="H284" s="582"/>
      <c r="I284" s="582"/>
      <c r="J284" s="581"/>
    </row>
    <row r="285" spans="1:10" x14ac:dyDescent="0.2">
      <c r="A285" s="583"/>
      <c r="B285" s="583"/>
      <c r="C285" s="583"/>
      <c r="D285" s="582"/>
      <c r="E285" s="583"/>
      <c r="F285" s="582"/>
      <c r="G285" s="582"/>
      <c r="H285" s="582"/>
      <c r="I285" s="582"/>
      <c r="J285" s="581"/>
    </row>
    <row r="286" spans="1:10" x14ac:dyDescent="0.2">
      <c r="A286" s="583"/>
      <c r="B286" s="583"/>
      <c r="C286" s="583"/>
      <c r="D286" s="582"/>
      <c r="E286" s="583"/>
      <c r="F286" s="582"/>
      <c r="G286" s="582"/>
      <c r="H286" s="582"/>
      <c r="I286" s="582"/>
      <c r="J286" s="581"/>
    </row>
    <row r="287" spans="1:10" x14ac:dyDescent="0.2">
      <c r="A287" s="583"/>
      <c r="B287" s="583"/>
      <c r="C287" s="583"/>
      <c r="D287" s="582"/>
      <c r="E287" s="583"/>
      <c r="F287" s="582"/>
      <c r="G287" s="582"/>
      <c r="H287" s="582"/>
      <c r="I287" s="582"/>
      <c r="J287" s="581"/>
    </row>
    <row r="288" spans="1:10" x14ac:dyDescent="0.2">
      <c r="A288" s="583"/>
      <c r="B288" s="583"/>
      <c r="C288" s="583"/>
      <c r="D288" s="582"/>
      <c r="E288" s="583"/>
      <c r="F288" s="582"/>
      <c r="G288" s="582"/>
      <c r="H288" s="582"/>
      <c r="I288" s="582"/>
      <c r="J288" s="581"/>
    </row>
    <row r="289" spans="1:10" x14ac:dyDescent="0.2">
      <c r="A289" s="583"/>
      <c r="B289" s="583"/>
      <c r="C289" s="583"/>
      <c r="D289" s="582"/>
      <c r="E289" s="583"/>
      <c r="F289" s="582"/>
      <c r="G289" s="582"/>
      <c r="H289" s="582"/>
      <c r="I289" s="582"/>
      <c r="J289" s="581"/>
    </row>
    <row r="290" spans="1:10" x14ac:dyDescent="0.2">
      <c r="A290" s="583"/>
      <c r="B290" s="583"/>
      <c r="C290" s="583"/>
      <c r="D290" s="582"/>
      <c r="E290" s="583"/>
      <c r="F290" s="582"/>
      <c r="G290" s="582"/>
      <c r="H290" s="582"/>
      <c r="I290" s="582"/>
      <c r="J290" s="581"/>
    </row>
    <row r="291" spans="1:10" x14ac:dyDescent="0.2">
      <c r="A291" s="583"/>
      <c r="B291" s="583"/>
      <c r="C291" s="583"/>
      <c r="D291" s="582"/>
      <c r="E291" s="583"/>
      <c r="F291" s="582"/>
      <c r="G291" s="582"/>
      <c r="H291" s="582"/>
      <c r="I291" s="582"/>
      <c r="J291" s="581"/>
    </row>
    <row r="292" spans="1:10" x14ac:dyDescent="0.2">
      <c r="A292" s="583"/>
      <c r="B292" s="583"/>
      <c r="C292" s="583"/>
      <c r="D292" s="582"/>
      <c r="E292" s="583"/>
      <c r="F292" s="582"/>
      <c r="G292" s="582"/>
      <c r="H292" s="582"/>
      <c r="I292" s="582"/>
      <c r="J292" s="581"/>
    </row>
    <row r="293" spans="1:10" x14ac:dyDescent="0.2">
      <c r="A293" s="583"/>
      <c r="B293" s="583"/>
      <c r="C293" s="583"/>
      <c r="D293" s="582"/>
      <c r="E293" s="583"/>
      <c r="F293" s="582"/>
      <c r="G293" s="582"/>
      <c r="H293" s="582"/>
      <c r="I293" s="582"/>
      <c r="J293" s="581"/>
    </row>
    <row r="294" spans="1:10" x14ac:dyDescent="0.2">
      <c r="A294" s="583"/>
      <c r="B294" s="583"/>
      <c r="C294" s="583"/>
      <c r="D294" s="582"/>
      <c r="E294" s="583"/>
      <c r="F294" s="582"/>
      <c r="G294" s="582"/>
      <c r="H294" s="582"/>
      <c r="I294" s="582"/>
      <c r="J294" s="581"/>
    </row>
    <row r="295" spans="1:10" x14ac:dyDescent="0.2">
      <c r="A295" s="583"/>
      <c r="B295" s="583"/>
      <c r="C295" s="583"/>
      <c r="D295" s="582"/>
      <c r="E295" s="583"/>
      <c r="F295" s="582"/>
      <c r="G295" s="582"/>
      <c r="H295" s="582"/>
      <c r="I295" s="582"/>
      <c r="J295" s="581"/>
    </row>
    <row r="296" spans="1:10" x14ac:dyDescent="0.2">
      <c r="A296" s="583"/>
      <c r="B296" s="583"/>
      <c r="C296" s="583"/>
      <c r="D296" s="582"/>
      <c r="E296" s="583"/>
      <c r="F296" s="582"/>
      <c r="G296" s="582"/>
      <c r="H296" s="582"/>
      <c r="I296" s="582"/>
      <c r="J296" s="581"/>
    </row>
    <row r="297" spans="1:10" x14ac:dyDescent="0.2">
      <c r="A297" s="583"/>
      <c r="B297" s="583"/>
      <c r="C297" s="583"/>
      <c r="D297" s="582"/>
      <c r="E297" s="583"/>
      <c r="F297" s="582"/>
      <c r="G297" s="582"/>
      <c r="H297" s="582"/>
      <c r="I297" s="582"/>
      <c r="J297" s="581"/>
    </row>
    <row r="298" spans="1:10" x14ac:dyDescent="0.2">
      <c r="A298" s="583"/>
      <c r="B298" s="583"/>
      <c r="C298" s="583"/>
      <c r="D298" s="582"/>
      <c r="E298" s="583"/>
      <c r="F298" s="582"/>
      <c r="G298" s="582"/>
      <c r="H298" s="582"/>
      <c r="I298" s="582"/>
      <c r="J298" s="581"/>
    </row>
    <row r="299" spans="1:10" x14ac:dyDescent="0.2">
      <c r="A299" s="583"/>
      <c r="B299" s="583"/>
      <c r="C299" s="583"/>
      <c r="D299" s="582"/>
      <c r="E299" s="583"/>
      <c r="F299" s="582"/>
      <c r="G299" s="582"/>
      <c r="H299" s="582"/>
      <c r="I299" s="582"/>
      <c r="J299" s="581"/>
    </row>
    <row r="300" spans="1:10" x14ac:dyDescent="0.2">
      <c r="A300" s="583"/>
      <c r="B300" s="583"/>
      <c r="C300" s="583"/>
      <c r="D300" s="582"/>
      <c r="E300" s="583"/>
      <c r="F300" s="582"/>
      <c r="G300" s="582"/>
      <c r="H300" s="582"/>
      <c r="I300" s="582"/>
      <c r="J300" s="581"/>
    </row>
    <row r="301" spans="1:10" x14ac:dyDescent="0.2">
      <c r="A301" s="583"/>
      <c r="B301" s="583"/>
      <c r="C301" s="583"/>
      <c r="D301" s="582"/>
      <c r="E301" s="583"/>
      <c r="F301" s="582"/>
      <c r="G301" s="582"/>
      <c r="H301" s="582"/>
      <c r="I301" s="582"/>
      <c r="J301" s="581"/>
    </row>
    <row r="302" spans="1:10" x14ac:dyDescent="0.2">
      <c r="A302" s="583"/>
      <c r="B302" s="583"/>
      <c r="C302" s="583"/>
      <c r="D302" s="582"/>
      <c r="E302" s="583"/>
      <c r="F302" s="582"/>
      <c r="G302" s="582"/>
      <c r="H302" s="582"/>
      <c r="I302" s="582"/>
      <c r="J302" s="581"/>
    </row>
    <row r="303" spans="1:10" x14ac:dyDescent="0.2">
      <c r="A303" s="583"/>
      <c r="B303" s="583"/>
      <c r="C303" s="583"/>
      <c r="D303" s="582"/>
      <c r="E303" s="583"/>
      <c r="F303" s="582"/>
      <c r="G303" s="582"/>
      <c r="H303" s="582"/>
      <c r="I303" s="582"/>
      <c r="J303" s="581"/>
    </row>
    <row r="304" spans="1:10" x14ac:dyDescent="0.2">
      <c r="A304" s="583"/>
      <c r="B304" s="583"/>
      <c r="C304" s="583"/>
      <c r="D304" s="582"/>
      <c r="E304" s="583"/>
      <c r="F304" s="582"/>
      <c r="G304" s="582"/>
      <c r="H304" s="582"/>
      <c r="I304" s="582"/>
      <c r="J304" s="581"/>
    </row>
    <row r="305" spans="1:10" x14ac:dyDescent="0.2">
      <c r="A305" s="583"/>
      <c r="B305" s="583"/>
      <c r="C305" s="583"/>
      <c r="D305" s="582"/>
      <c r="E305" s="583"/>
      <c r="F305" s="582"/>
      <c r="G305" s="582"/>
      <c r="H305" s="582"/>
      <c r="I305" s="582"/>
      <c r="J305" s="581"/>
    </row>
    <row r="306" spans="1:10" x14ac:dyDescent="0.2">
      <c r="A306" s="583"/>
      <c r="B306" s="583"/>
      <c r="C306" s="583"/>
      <c r="D306" s="582"/>
      <c r="E306" s="583"/>
      <c r="F306" s="582"/>
      <c r="G306" s="582"/>
      <c r="H306" s="582"/>
      <c r="I306" s="582"/>
      <c r="J306" s="581"/>
    </row>
    <row r="307" spans="1:10" x14ac:dyDescent="0.2">
      <c r="A307" s="583"/>
      <c r="B307" s="583"/>
      <c r="C307" s="583"/>
      <c r="D307" s="582"/>
      <c r="E307" s="583"/>
      <c r="F307" s="582"/>
      <c r="G307" s="582"/>
      <c r="H307" s="582"/>
      <c r="I307" s="582"/>
      <c r="J307" s="581"/>
    </row>
    <row r="308" spans="1:10" x14ac:dyDescent="0.2">
      <c r="A308" s="583"/>
      <c r="B308" s="583"/>
      <c r="C308" s="583"/>
      <c r="D308" s="582"/>
      <c r="E308" s="583"/>
      <c r="F308" s="582"/>
      <c r="G308" s="582"/>
      <c r="H308" s="582"/>
      <c r="I308" s="582"/>
      <c r="J308" s="581"/>
    </row>
    <row r="309" spans="1:10" x14ac:dyDescent="0.2">
      <c r="A309" s="583"/>
      <c r="B309" s="583"/>
      <c r="C309" s="583"/>
      <c r="D309" s="582"/>
      <c r="E309" s="583"/>
      <c r="F309" s="582"/>
      <c r="G309" s="582"/>
      <c r="H309" s="582"/>
      <c r="I309" s="582"/>
      <c r="J309" s="581"/>
    </row>
    <row r="310" spans="1:10" x14ac:dyDescent="0.2">
      <c r="A310" s="583"/>
      <c r="B310" s="583"/>
      <c r="C310" s="583"/>
      <c r="D310" s="582"/>
      <c r="E310" s="583"/>
      <c r="F310" s="582"/>
      <c r="G310" s="582"/>
      <c r="H310" s="582"/>
      <c r="I310" s="582"/>
      <c r="J310" s="581"/>
    </row>
    <row r="311" spans="1:10" x14ac:dyDescent="0.2">
      <c r="A311" s="583"/>
      <c r="B311" s="583"/>
      <c r="C311" s="583"/>
      <c r="D311" s="582"/>
      <c r="E311" s="583"/>
      <c r="F311" s="582"/>
      <c r="G311" s="582"/>
      <c r="H311" s="582"/>
      <c r="I311" s="582"/>
      <c r="J311" s="581"/>
    </row>
    <row r="312" spans="1:10" x14ac:dyDescent="0.2">
      <c r="A312" s="583"/>
      <c r="B312" s="583"/>
      <c r="C312" s="583"/>
      <c r="D312" s="582"/>
      <c r="E312" s="583"/>
      <c r="F312" s="582"/>
      <c r="G312" s="582"/>
      <c r="H312" s="582"/>
      <c r="I312" s="582"/>
      <c r="J312" s="581"/>
    </row>
    <row r="313" spans="1:10" x14ac:dyDescent="0.2">
      <c r="A313" s="583"/>
      <c r="B313" s="583"/>
      <c r="C313" s="583"/>
      <c r="D313" s="582"/>
      <c r="E313" s="583"/>
      <c r="F313" s="582"/>
      <c r="G313" s="582"/>
      <c r="H313" s="582"/>
      <c r="I313" s="582"/>
      <c r="J313" s="581"/>
    </row>
    <row r="314" spans="1:10" x14ac:dyDescent="0.2">
      <c r="A314" s="583"/>
      <c r="B314" s="583"/>
      <c r="C314" s="583"/>
      <c r="D314" s="582"/>
      <c r="E314" s="583"/>
      <c r="F314" s="582"/>
      <c r="G314" s="582"/>
      <c r="H314" s="582"/>
      <c r="I314" s="582"/>
      <c r="J314" s="581"/>
    </row>
    <row r="315" spans="1:10" x14ac:dyDescent="0.2">
      <c r="A315" s="583"/>
      <c r="B315" s="583"/>
      <c r="C315" s="583"/>
      <c r="D315" s="582"/>
      <c r="E315" s="583"/>
      <c r="F315" s="582"/>
      <c r="G315" s="582"/>
      <c r="H315" s="582"/>
      <c r="I315" s="582"/>
      <c r="J315" s="581"/>
    </row>
    <row r="316" spans="1:10" x14ac:dyDescent="0.2">
      <c r="A316" s="583"/>
      <c r="B316" s="583"/>
      <c r="C316" s="583"/>
      <c r="D316" s="582"/>
      <c r="E316" s="583"/>
      <c r="F316" s="582"/>
      <c r="G316" s="582"/>
      <c r="H316" s="582"/>
      <c r="I316" s="582"/>
      <c r="J316" s="581"/>
    </row>
    <row r="317" spans="1:10" x14ac:dyDescent="0.2">
      <c r="A317" s="583"/>
      <c r="B317" s="583"/>
      <c r="C317" s="583"/>
      <c r="D317" s="582"/>
      <c r="E317" s="583"/>
      <c r="F317" s="582"/>
      <c r="G317" s="582"/>
      <c r="H317" s="582"/>
      <c r="I317" s="582"/>
      <c r="J317" s="581"/>
    </row>
    <row r="318" spans="1:10" x14ac:dyDescent="0.2">
      <c r="A318" s="583"/>
      <c r="B318" s="583"/>
      <c r="C318" s="583"/>
      <c r="D318" s="582"/>
      <c r="E318" s="583"/>
      <c r="F318" s="582"/>
      <c r="G318" s="582"/>
      <c r="H318" s="582"/>
      <c r="I318" s="582"/>
      <c r="J318" s="581"/>
    </row>
    <row r="319" spans="1:10" x14ac:dyDescent="0.2">
      <c r="A319" s="583"/>
      <c r="B319" s="583"/>
      <c r="C319" s="583"/>
      <c r="D319" s="582"/>
      <c r="E319" s="583"/>
      <c r="F319" s="582"/>
      <c r="G319" s="582"/>
      <c r="H319" s="582"/>
      <c r="I319" s="582"/>
      <c r="J319" s="581"/>
    </row>
    <row r="320" spans="1:10" x14ac:dyDescent="0.2">
      <c r="A320" s="583"/>
      <c r="B320" s="583"/>
      <c r="C320" s="583"/>
      <c r="D320" s="582"/>
      <c r="E320" s="583"/>
      <c r="F320" s="582"/>
      <c r="G320" s="582"/>
      <c r="H320" s="582"/>
      <c r="I320" s="582"/>
      <c r="J320" s="581"/>
    </row>
    <row r="321" spans="1:10" x14ac:dyDescent="0.2">
      <c r="A321" s="583"/>
      <c r="B321" s="583"/>
      <c r="C321" s="583"/>
      <c r="D321" s="582"/>
      <c r="E321" s="583"/>
      <c r="F321" s="582"/>
      <c r="G321" s="582"/>
      <c r="H321" s="582"/>
      <c r="I321" s="582"/>
      <c r="J321" s="581"/>
    </row>
    <row r="322" spans="1:10" x14ac:dyDescent="0.2">
      <c r="A322" s="583"/>
      <c r="B322" s="583"/>
      <c r="C322" s="583"/>
      <c r="D322" s="582"/>
      <c r="E322" s="583"/>
      <c r="F322" s="582"/>
      <c r="G322" s="582"/>
      <c r="H322" s="582"/>
      <c r="I322" s="582"/>
      <c r="J322" s="581"/>
    </row>
    <row r="323" spans="1:10" x14ac:dyDescent="0.2">
      <c r="A323" s="583"/>
      <c r="B323" s="583"/>
      <c r="C323" s="583"/>
      <c r="D323" s="582"/>
      <c r="E323" s="583"/>
      <c r="F323" s="582"/>
      <c r="G323" s="582"/>
      <c r="H323" s="582"/>
      <c r="I323" s="582"/>
      <c r="J323" s="581"/>
    </row>
    <row r="324" spans="1:10" x14ac:dyDescent="0.2">
      <c r="A324" s="583"/>
      <c r="B324" s="583"/>
      <c r="C324" s="583"/>
      <c r="D324" s="582"/>
      <c r="E324" s="583"/>
      <c r="F324" s="582"/>
      <c r="G324" s="582"/>
      <c r="H324" s="582"/>
      <c r="I324" s="582"/>
      <c r="J324" s="581"/>
    </row>
    <row r="325" spans="1:10" x14ac:dyDescent="0.2">
      <c r="A325" s="583"/>
      <c r="B325" s="583"/>
      <c r="C325" s="583"/>
      <c r="D325" s="582"/>
      <c r="E325" s="583"/>
      <c r="F325" s="582"/>
      <c r="G325" s="582"/>
      <c r="H325" s="582"/>
      <c r="I325" s="582"/>
      <c r="J325" s="581"/>
    </row>
    <row r="326" spans="1:10" x14ac:dyDescent="0.2">
      <c r="A326" s="583"/>
      <c r="B326" s="583"/>
      <c r="C326" s="583"/>
      <c r="D326" s="582"/>
      <c r="E326" s="583"/>
      <c r="F326" s="582"/>
      <c r="G326" s="582"/>
      <c r="H326" s="582"/>
      <c r="I326" s="582"/>
      <c r="J326" s="581"/>
    </row>
    <row r="327" spans="1:10" x14ac:dyDescent="0.2">
      <c r="A327" s="583"/>
      <c r="B327" s="583"/>
      <c r="C327" s="583"/>
      <c r="D327" s="582"/>
      <c r="E327" s="583"/>
      <c r="F327" s="582"/>
      <c r="G327" s="582"/>
      <c r="H327" s="582"/>
      <c r="I327" s="582"/>
      <c r="J327" s="581"/>
    </row>
    <row r="328" spans="1:10" x14ac:dyDescent="0.2">
      <c r="A328" s="583"/>
      <c r="B328" s="583"/>
      <c r="C328" s="583"/>
      <c r="D328" s="582"/>
      <c r="E328" s="583"/>
      <c r="F328" s="582"/>
      <c r="G328" s="582"/>
      <c r="H328" s="582"/>
      <c r="I328" s="582"/>
      <c r="J328" s="581"/>
    </row>
    <row r="329" spans="1:10" x14ac:dyDescent="0.2">
      <c r="A329" s="583"/>
      <c r="B329" s="583"/>
      <c r="C329" s="583"/>
      <c r="D329" s="582"/>
      <c r="E329" s="583"/>
      <c r="F329" s="582"/>
      <c r="G329" s="582"/>
      <c r="H329" s="582"/>
      <c r="I329" s="582"/>
      <c r="J329" s="581"/>
    </row>
    <row r="330" spans="1:10" x14ac:dyDescent="0.2">
      <c r="A330" s="583"/>
      <c r="B330" s="583"/>
      <c r="C330" s="583"/>
      <c r="D330" s="582"/>
      <c r="E330" s="583"/>
      <c r="F330" s="582"/>
      <c r="G330" s="582"/>
      <c r="H330" s="582"/>
      <c r="I330" s="582"/>
      <c r="J330" s="581"/>
    </row>
    <row r="331" spans="1:10" x14ac:dyDescent="0.2">
      <c r="A331" s="583"/>
      <c r="B331" s="583"/>
      <c r="C331" s="583"/>
      <c r="D331" s="582"/>
      <c r="E331" s="583"/>
      <c r="F331" s="582"/>
      <c r="G331" s="582"/>
      <c r="H331" s="582"/>
      <c r="I331" s="582"/>
      <c r="J331" s="581"/>
    </row>
    <row r="332" spans="1:10" x14ac:dyDescent="0.2">
      <c r="A332" s="583"/>
      <c r="B332" s="583"/>
      <c r="C332" s="583"/>
      <c r="D332" s="582"/>
      <c r="E332" s="583"/>
      <c r="F332" s="582"/>
      <c r="G332" s="582"/>
      <c r="H332" s="582"/>
      <c r="I332" s="582"/>
      <c r="J332" s="581"/>
    </row>
    <row r="333" spans="1:10" x14ac:dyDescent="0.2">
      <c r="A333" s="583"/>
      <c r="B333" s="583"/>
      <c r="C333" s="583"/>
      <c r="D333" s="582"/>
      <c r="E333" s="583"/>
      <c r="F333" s="582"/>
      <c r="G333" s="582"/>
      <c r="H333" s="582"/>
      <c r="I333" s="582"/>
      <c r="J333" s="581"/>
    </row>
    <row r="334" spans="1:10" x14ac:dyDescent="0.2">
      <c r="A334" s="583"/>
      <c r="B334" s="583"/>
      <c r="C334" s="583"/>
      <c r="D334" s="582"/>
      <c r="E334" s="583"/>
      <c r="F334" s="582"/>
      <c r="G334" s="582"/>
      <c r="H334" s="582"/>
      <c r="I334" s="582"/>
      <c r="J334" s="581"/>
    </row>
    <row r="335" spans="1:10" x14ac:dyDescent="0.2">
      <c r="A335" s="583"/>
      <c r="B335" s="583"/>
      <c r="C335" s="583"/>
      <c r="D335" s="582"/>
      <c r="E335" s="583"/>
      <c r="F335" s="582"/>
      <c r="G335" s="582"/>
      <c r="H335" s="582"/>
      <c r="I335" s="582"/>
      <c r="J335" s="581"/>
    </row>
    <row r="336" spans="1:10" x14ac:dyDescent="0.2">
      <c r="A336" s="583"/>
      <c r="B336" s="583"/>
      <c r="C336" s="583"/>
      <c r="D336" s="582"/>
      <c r="E336" s="583"/>
      <c r="F336" s="582"/>
      <c r="G336" s="582"/>
      <c r="H336" s="582"/>
      <c r="I336" s="582"/>
      <c r="J336" s="581"/>
    </row>
    <row r="337" spans="1:10" x14ac:dyDescent="0.2">
      <c r="A337" s="583"/>
      <c r="B337" s="583"/>
      <c r="C337" s="583"/>
      <c r="D337" s="582"/>
      <c r="E337" s="583"/>
      <c r="F337" s="582"/>
      <c r="G337" s="582"/>
      <c r="H337" s="582"/>
      <c r="I337" s="582"/>
      <c r="J337" s="581"/>
    </row>
    <row r="338" spans="1:10" x14ac:dyDescent="0.2">
      <c r="A338" s="583"/>
      <c r="B338" s="583"/>
      <c r="C338" s="583"/>
      <c r="D338" s="582"/>
      <c r="E338" s="583"/>
      <c r="F338" s="582"/>
      <c r="G338" s="582"/>
      <c r="H338" s="582"/>
      <c r="I338" s="582"/>
      <c r="J338" s="581"/>
    </row>
    <row r="339" spans="1:10" x14ac:dyDescent="0.2">
      <c r="A339" s="583"/>
      <c r="B339" s="583"/>
      <c r="C339" s="583"/>
      <c r="D339" s="582"/>
      <c r="E339" s="583"/>
      <c r="F339" s="582"/>
      <c r="G339" s="582"/>
      <c r="H339" s="582"/>
      <c r="I339" s="582"/>
      <c r="J339" s="581"/>
    </row>
    <row r="340" spans="1:10" x14ac:dyDescent="0.2">
      <c r="A340" s="583"/>
      <c r="B340" s="583"/>
      <c r="C340" s="583"/>
      <c r="D340" s="582"/>
      <c r="E340" s="583"/>
      <c r="F340" s="582"/>
      <c r="G340" s="582"/>
      <c r="H340" s="582"/>
      <c r="I340" s="582"/>
      <c r="J340" s="581"/>
    </row>
    <row r="341" spans="1:10" x14ac:dyDescent="0.2">
      <c r="A341" s="583"/>
      <c r="B341" s="583"/>
      <c r="C341" s="583"/>
      <c r="D341" s="582"/>
      <c r="E341" s="583"/>
      <c r="F341" s="582"/>
      <c r="G341" s="582"/>
      <c r="H341" s="582"/>
      <c r="I341" s="582"/>
      <c r="J341" s="581"/>
    </row>
    <row r="342" spans="1:10" x14ac:dyDescent="0.2">
      <c r="A342" s="583"/>
      <c r="B342" s="583"/>
      <c r="C342" s="583"/>
      <c r="D342" s="582"/>
      <c r="E342" s="583"/>
      <c r="F342" s="582"/>
      <c r="G342" s="582"/>
      <c r="H342" s="582"/>
      <c r="I342" s="582"/>
      <c r="J342" s="581"/>
    </row>
    <row r="343" spans="1:10" x14ac:dyDescent="0.2">
      <c r="A343" s="583"/>
      <c r="B343" s="583"/>
      <c r="C343" s="583"/>
      <c r="D343" s="582"/>
      <c r="E343" s="583"/>
      <c r="F343" s="582"/>
      <c r="G343" s="582"/>
      <c r="H343" s="582"/>
      <c r="I343" s="582"/>
      <c r="J343" s="581"/>
    </row>
    <row r="344" spans="1:10" x14ac:dyDescent="0.2">
      <c r="A344" s="583"/>
      <c r="B344" s="583"/>
      <c r="C344" s="583"/>
      <c r="D344" s="582"/>
      <c r="E344" s="583"/>
      <c r="F344" s="582"/>
      <c r="G344" s="582"/>
      <c r="H344" s="582"/>
      <c r="I344" s="582"/>
      <c r="J344" s="581"/>
    </row>
    <row r="345" spans="1:10" x14ac:dyDescent="0.2">
      <c r="A345" s="583"/>
      <c r="B345" s="583"/>
      <c r="C345" s="583"/>
      <c r="D345" s="582"/>
      <c r="E345" s="583"/>
      <c r="F345" s="582"/>
      <c r="G345" s="582"/>
      <c r="H345" s="582"/>
      <c r="I345" s="582"/>
      <c r="J345" s="581"/>
    </row>
    <row r="346" spans="1:10" x14ac:dyDescent="0.2">
      <c r="A346" s="583"/>
      <c r="B346" s="583"/>
      <c r="C346" s="583"/>
      <c r="D346" s="582"/>
      <c r="E346" s="583"/>
      <c r="F346" s="582"/>
      <c r="G346" s="582"/>
      <c r="H346" s="582"/>
      <c r="I346" s="582"/>
      <c r="J346" s="581"/>
    </row>
    <row r="347" spans="1:10" x14ac:dyDescent="0.2">
      <c r="A347" s="583"/>
      <c r="B347" s="583"/>
      <c r="C347" s="583"/>
      <c r="D347" s="582"/>
      <c r="E347" s="583"/>
      <c r="F347" s="582"/>
      <c r="G347" s="582"/>
      <c r="H347" s="582"/>
      <c r="I347" s="582"/>
      <c r="J347" s="581"/>
    </row>
    <row r="348" spans="1:10" x14ac:dyDescent="0.2">
      <c r="A348" s="583"/>
      <c r="B348" s="583"/>
      <c r="C348" s="583"/>
      <c r="D348" s="582"/>
      <c r="E348" s="583"/>
      <c r="F348" s="582"/>
      <c r="G348" s="582"/>
      <c r="H348" s="582"/>
      <c r="I348" s="582"/>
      <c r="J348" s="581"/>
    </row>
    <row r="349" spans="1:10" x14ac:dyDescent="0.2">
      <c r="A349" s="583"/>
      <c r="B349" s="583"/>
      <c r="C349" s="583"/>
      <c r="D349" s="582"/>
      <c r="E349" s="583"/>
      <c r="F349" s="582"/>
      <c r="G349" s="582"/>
      <c r="H349" s="582"/>
      <c r="I349" s="582"/>
      <c r="J349" s="581"/>
    </row>
    <row r="350" spans="1:10" x14ac:dyDescent="0.2">
      <c r="A350" s="583"/>
      <c r="B350" s="583"/>
      <c r="C350" s="583"/>
      <c r="D350" s="582"/>
      <c r="E350" s="583"/>
      <c r="F350" s="582"/>
      <c r="G350" s="582"/>
      <c r="H350" s="582"/>
      <c r="I350" s="582"/>
      <c r="J350" s="581"/>
    </row>
    <row r="351" spans="1:10" x14ac:dyDescent="0.2">
      <c r="A351" s="583"/>
      <c r="B351" s="583"/>
      <c r="C351" s="583"/>
      <c r="D351" s="582"/>
      <c r="E351" s="583"/>
      <c r="F351" s="582"/>
      <c r="G351" s="582"/>
      <c r="H351" s="582"/>
      <c r="I351" s="582"/>
      <c r="J351" s="581"/>
    </row>
    <row r="352" spans="1:10" x14ac:dyDescent="0.2">
      <c r="A352" s="583"/>
      <c r="B352" s="583"/>
      <c r="C352" s="583"/>
      <c r="D352" s="582"/>
      <c r="E352" s="583"/>
      <c r="F352" s="582"/>
      <c r="G352" s="582"/>
      <c r="H352" s="582"/>
      <c r="I352" s="582"/>
      <c r="J352" s="581"/>
    </row>
    <row r="353" spans="1:10" x14ac:dyDescent="0.2">
      <c r="A353" s="583"/>
      <c r="B353" s="583"/>
      <c r="C353" s="583"/>
      <c r="D353" s="582"/>
      <c r="E353" s="583"/>
      <c r="F353" s="582"/>
      <c r="G353" s="582"/>
      <c r="H353" s="582"/>
      <c r="I353" s="582"/>
      <c r="J353" s="581"/>
    </row>
    <row r="354" spans="1:10" x14ac:dyDescent="0.2">
      <c r="A354" s="583"/>
      <c r="B354" s="583"/>
      <c r="C354" s="583"/>
      <c r="D354" s="582"/>
      <c r="E354" s="583"/>
      <c r="F354" s="582"/>
      <c r="G354" s="582"/>
      <c r="H354" s="582"/>
      <c r="I354" s="582"/>
      <c r="J354" s="581"/>
    </row>
    <row r="355" spans="1:10" x14ac:dyDescent="0.2">
      <c r="A355" s="583"/>
      <c r="B355" s="583"/>
      <c r="C355" s="583"/>
      <c r="D355" s="582"/>
      <c r="E355" s="583"/>
      <c r="F355" s="582"/>
      <c r="G355" s="582"/>
      <c r="H355" s="582"/>
      <c r="I355" s="582"/>
      <c r="J355" s="581"/>
    </row>
    <row r="356" spans="1:10" x14ac:dyDescent="0.2">
      <c r="A356" s="583"/>
      <c r="B356" s="583"/>
      <c r="C356" s="583"/>
      <c r="D356" s="582"/>
      <c r="E356" s="583"/>
      <c r="F356" s="582"/>
      <c r="G356" s="582"/>
      <c r="H356" s="582"/>
      <c r="I356" s="582"/>
      <c r="J356" s="581"/>
    </row>
    <row r="357" spans="1:10" x14ac:dyDescent="0.2">
      <c r="A357" s="583"/>
      <c r="B357" s="583"/>
      <c r="C357" s="583"/>
      <c r="D357" s="582"/>
      <c r="E357" s="583"/>
      <c r="F357" s="582"/>
      <c r="G357" s="582"/>
      <c r="H357" s="582"/>
      <c r="I357" s="582"/>
      <c r="J357" s="581"/>
    </row>
    <row r="358" spans="1:10" x14ac:dyDescent="0.2">
      <c r="A358" s="583"/>
      <c r="B358" s="583"/>
      <c r="C358" s="583"/>
      <c r="D358" s="582"/>
      <c r="E358" s="583"/>
      <c r="F358" s="582"/>
      <c r="G358" s="582"/>
      <c r="H358" s="582"/>
      <c r="I358" s="582"/>
      <c r="J358" s="581"/>
    </row>
    <row r="359" spans="1:10" x14ac:dyDescent="0.2">
      <c r="A359" s="583"/>
      <c r="B359" s="583"/>
      <c r="C359" s="583"/>
      <c r="D359" s="582"/>
      <c r="E359" s="583"/>
      <c r="F359" s="582"/>
      <c r="G359" s="582"/>
      <c r="H359" s="582"/>
      <c r="I359" s="582"/>
      <c r="J359" s="581"/>
    </row>
    <row r="360" spans="1:10" x14ac:dyDescent="0.2">
      <c r="A360" s="583"/>
      <c r="B360" s="583"/>
      <c r="C360" s="583"/>
      <c r="D360" s="582"/>
      <c r="E360" s="583"/>
      <c r="F360" s="582"/>
      <c r="G360" s="582"/>
      <c r="H360" s="582"/>
      <c r="I360" s="582"/>
      <c r="J360" s="581"/>
    </row>
    <row r="361" spans="1:10" x14ac:dyDescent="0.2">
      <c r="A361" s="583"/>
      <c r="B361" s="583"/>
      <c r="C361" s="583"/>
      <c r="D361" s="582"/>
      <c r="E361" s="583"/>
      <c r="F361" s="582"/>
      <c r="G361" s="582"/>
      <c r="H361" s="582"/>
      <c r="I361" s="582"/>
      <c r="J361" s="581"/>
    </row>
    <row r="362" spans="1:10" x14ac:dyDescent="0.2">
      <c r="A362" s="583"/>
      <c r="B362" s="583"/>
      <c r="C362" s="583"/>
      <c r="D362" s="582"/>
      <c r="E362" s="583"/>
      <c r="F362" s="582"/>
      <c r="G362" s="582"/>
      <c r="H362" s="582"/>
      <c r="I362" s="582"/>
      <c r="J362" s="581"/>
    </row>
    <row r="363" spans="1:10" x14ac:dyDescent="0.2">
      <c r="A363" s="583"/>
      <c r="B363" s="583"/>
      <c r="C363" s="583"/>
      <c r="D363" s="582"/>
      <c r="E363" s="583"/>
      <c r="F363" s="582"/>
      <c r="G363" s="582"/>
      <c r="H363" s="582"/>
      <c r="I363" s="582"/>
      <c r="J363" s="581"/>
    </row>
    <row r="364" spans="1:10" x14ac:dyDescent="0.2">
      <c r="A364" s="583"/>
      <c r="B364" s="583"/>
      <c r="C364" s="583"/>
      <c r="D364" s="582"/>
      <c r="E364" s="583"/>
      <c r="F364" s="582"/>
      <c r="G364" s="582"/>
      <c r="H364" s="582"/>
      <c r="I364" s="582"/>
      <c r="J364" s="581"/>
    </row>
    <row r="365" spans="1:10" x14ac:dyDescent="0.2">
      <c r="A365" s="583"/>
      <c r="B365" s="583"/>
      <c r="C365" s="583"/>
      <c r="D365" s="582"/>
      <c r="E365" s="583"/>
      <c r="F365" s="582"/>
      <c r="G365" s="582"/>
      <c r="H365" s="582"/>
      <c r="I365" s="582"/>
      <c r="J365" s="581"/>
    </row>
    <row r="366" spans="1:10" x14ac:dyDescent="0.2">
      <c r="A366" s="583"/>
      <c r="B366" s="583"/>
      <c r="C366" s="583"/>
      <c r="D366" s="582"/>
      <c r="E366" s="583"/>
      <c r="F366" s="582"/>
      <c r="G366" s="582"/>
      <c r="H366" s="582"/>
      <c r="I366" s="582"/>
      <c r="J366" s="581"/>
    </row>
    <row r="367" spans="1:10" x14ac:dyDescent="0.2">
      <c r="A367" s="583"/>
      <c r="B367" s="583"/>
      <c r="C367" s="583"/>
      <c r="D367" s="582"/>
      <c r="E367" s="583"/>
      <c r="F367" s="582"/>
      <c r="G367" s="582"/>
      <c r="H367" s="582"/>
      <c r="I367" s="582"/>
      <c r="J367" s="581"/>
    </row>
    <row r="368" spans="1:10" x14ac:dyDescent="0.2">
      <c r="A368" s="583"/>
      <c r="B368" s="583"/>
      <c r="C368" s="583"/>
      <c r="D368" s="582"/>
      <c r="E368" s="583"/>
      <c r="F368" s="582"/>
      <c r="G368" s="582"/>
      <c r="H368" s="582"/>
      <c r="I368" s="582"/>
      <c r="J368" s="581"/>
    </row>
    <row r="369" spans="1:10" x14ac:dyDescent="0.2">
      <c r="A369" s="583"/>
      <c r="B369" s="583"/>
      <c r="C369" s="583"/>
      <c r="D369" s="582"/>
      <c r="E369" s="583"/>
      <c r="F369" s="582"/>
      <c r="G369" s="582"/>
      <c r="H369" s="582"/>
      <c r="I369" s="582"/>
      <c r="J369" s="581"/>
    </row>
    <row r="370" spans="1:10" x14ac:dyDescent="0.2">
      <c r="A370" s="583"/>
      <c r="B370" s="583"/>
      <c r="C370" s="583"/>
      <c r="D370" s="582"/>
      <c r="E370" s="583"/>
      <c r="F370" s="582"/>
      <c r="G370" s="582"/>
      <c r="H370" s="582"/>
      <c r="I370" s="582"/>
      <c r="J370" s="581"/>
    </row>
    <row r="371" spans="1:10" x14ac:dyDescent="0.2">
      <c r="A371" s="583"/>
      <c r="B371" s="583"/>
      <c r="C371" s="583"/>
      <c r="D371" s="582"/>
      <c r="E371" s="583"/>
      <c r="F371" s="582"/>
      <c r="G371" s="582"/>
      <c r="H371" s="582"/>
      <c r="I371" s="582"/>
      <c r="J371" s="581"/>
    </row>
    <row r="372" spans="1:10" x14ac:dyDescent="0.2">
      <c r="A372" s="583"/>
      <c r="B372" s="583"/>
      <c r="C372" s="583"/>
      <c r="D372" s="582"/>
      <c r="E372" s="583"/>
      <c r="F372" s="582"/>
      <c r="G372" s="582"/>
      <c r="H372" s="582"/>
      <c r="I372" s="582"/>
      <c r="J372" s="581"/>
    </row>
    <row r="373" spans="1:10" x14ac:dyDescent="0.2">
      <c r="A373" s="583"/>
      <c r="B373" s="583"/>
      <c r="C373" s="583"/>
      <c r="D373" s="582"/>
      <c r="E373" s="583"/>
      <c r="F373" s="582"/>
      <c r="G373" s="582"/>
      <c r="H373" s="582"/>
      <c r="I373" s="582"/>
      <c r="J373" s="581"/>
    </row>
    <row r="374" spans="1:10" x14ac:dyDescent="0.2">
      <c r="A374" s="583"/>
      <c r="B374" s="583"/>
      <c r="C374" s="583"/>
      <c r="D374" s="582"/>
      <c r="E374" s="583"/>
      <c r="F374" s="582"/>
      <c r="G374" s="582"/>
      <c r="H374" s="582"/>
      <c r="I374" s="582"/>
      <c r="J374" s="581"/>
    </row>
    <row r="375" spans="1:10" x14ac:dyDescent="0.2">
      <c r="A375" s="583"/>
      <c r="B375" s="583"/>
      <c r="C375" s="583"/>
      <c r="D375" s="582"/>
      <c r="E375" s="583"/>
      <c r="F375" s="582"/>
      <c r="G375" s="582"/>
      <c r="H375" s="582"/>
      <c r="I375" s="582"/>
      <c r="J375" s="581"/>
    </row>
    <row r="376" spans="1:10" x14ac:dyDescent="0.2">
      <c r="A376" s="583"/>
      <c r="B376" s="583"/>
      <c r="C376" s="583"/>
      <c r="D376" s="582"/>
      <c r="E376" s="583"/>
      <c r="F376" s="582"/>
      <c r="G376" s="582"/>
      <c r="H376" s="582"/>
      <c r="I376" s="582"/>
      <c r="J376" s="581"/>
    </row>
    <row r="377" spans="1:10" x14ac:dyDescent="0.2">
      <c r="A377" s="583"/>
      <c r="B377" s="583"/>
      <c r="C377" s="583"/>
      <c r="D377" s="582"/>
      <c r="E377" s="583"/>
      <c r="F377" s="582"/>
      <c r="G377" s="582"/>
      <c r="H377" s="582"/>
      <c r="I377" s="582"/>
      <c r="J377" s="581"/>
    </row>
    <row r="378" spans="1:10" x14ac:dyDescent="0.2">
      <c r="A378" s="583"/>
      <c r="B378" s="583"/>
      <c r="C378" s="583"/>
      <c r="D378" s="582"/>
      <c r="E378" s="583"/>
      <c r="F378" s="582"/>
      <c r="G378" s="582"/>
      <c r="H378" s="582"/>
      <c r="I378" s="582"/>
      <c r="J378" s="581"/>
    </row>
    <row r="379" spans="1:10" x14ac:dyDescent="0.2">
      <c r="A379" s="583"/>
      <c r="B379" s="583"/>
      <c r="C379" s="583"/>
      <c r="D379" s="582"/>
      <c r="E379" s="583"/>
      <c r="F379" s="582"/>
      <c r="G379" s="582"/>
      <c r="H379" s="582"/>
      <c r="I379" s="582"/>
      <c r="J379" s="581"/>
    </row>
    <row r="380" spans="1:10" x14ac:dyDescent="0.2">
      <c r="A380" s="583"/>
      <c r="B380" s="583"/>
      <c r="C380" s="583"/>
      <c r="D380" s="582"/>
      <c r="E380" s="583"/>
      <c r="F380" s="582"/>
      <c r="G380" s="582"/>
      <c r="H380" s="582"/>
      <c r="I380" s="582"/>
      <c r="J380" s="581"/>
    </row>
    <row r="381" spans="1:10" x14ac:dyDescent="0.2">
      <c r="A381" s="583"/>
      <c r="B381" s="583"/>
      <c r="C381" s="583"/>
      <c r="D381" s="582"/>
      <c r="E381" s="583"/>
      <c r="F381" s="582"/>
      <c r="G381" s="582"/>
      <c r="H381" s="582"/>
      <c r="I381" s="582"/>
      <c r="J381" s="581"/>
    </row>
    <row r="382" spans="1:10" x14ac:dyDescent="0.2">
      <c r="A382" s="583"/>
      <c r="B382" s="583"/>
      <c r="C382" s="583"/>
      <c r="D382" s="582"/>
      <c r="E382" s="583"/>
      <c r="F382" s="582"/>
      <c r="G382" s="582"/>
      <c r="H382" s="582"/>
      <c r="I382" s="582"/>
      <c r="J382" s="581"/>
    </row>
    <row r="383" spans="1:10" x14ac:dyDescent="0.2">
      <c r="A383" s="583"/>
      <c r="B383" s="583"/>
      <c r="C383" s="583"/>
      <c r="D383" s="582"/>
      <c r="E383" s="583"/>
      <c r="F383" s="582"/>
      <c r="G383" s="582"/>
      <c r="H383" s="582"/>
      <c r="I383" s="582"/>
      <c r="J383" s="581"/>
    </row>
    <row r="384" spans="1:10" x14ac:dyDescent="0.2">
      <c r="A384" s="583"/>
      <c r="B384" s="583"/>
      <c r="C384" s="583"/>
      <c r="D384" s="582"/>
      <c r="E384" s="583"/>
      <c r="F384" s="582"/>
      <c r="G384" s="582"/>
      <c r="H384" s="582"/>
      <c r="I384" s="582"/>
      <c r="J384" s="581"/>
    </row>
    <row r="385" spans="1:10" x14ac:dyDescent="0.2">
      <c r="A385" s="583"/>
      <c r="B385" s="583"/>
      <c r="C385" s="583"/>
      <c r="D385" s="582"/>
      <c r="E385" s="583"/>
      <c r="F385" s="582"/>
      <c r="G385" s="582"/>
      <c r="H385" s="582"/>
      <c r="I385" s="582"/>
      <c r="J385" s="581"/>
    </row>
    <row r="386" spans="1:10" x14ac:dyDescent="0.2">
      <c r="A386" s="583"/>
      <c r="B386" s="583"/>
      <c r="C386" s="583"/>
      <c r="D386" s="582"/>
      <c r="E386" s="583"/>
      <c r="F386" s="582"/>
      <c r="G386" s="582"/>
      <c r="H386" s="582"/>
      <c r="I386" s="582"/>
      <c r="J386" s="581"/>
    </row>
    <row r="387" spans="1:10" x14ac:dyDescent="0.2">
      <c r="A387" s="583"/>
      <c r="B387" s="583"/>
      <c r="C387" s="583"/>
      <c r="D387" s="582"/>
      <c r="E387" s="583"/>
      <c r="F387" s="582"/>
      <c r="G387" s="582"/>
      <c r="H387" s="582"/>
      <c r="I387" s="582"/>
      <c r="J387" s="581"/>
    </row>
    <row r="388" spans="1:10" x14ac:dyDescent="0.2">
      <c r="A388" s="583"/>
      <c r="B388" s="583"/>
      <c r="C388" s="583"/>
      <c r="D388" s="582"/>
      <c r="E388" s="583"/>
      <c r="F388" s="582"/>
      <c r="G388" s="582"/>
      <c r="H388" s="582"/>
      <c r="I388" s="582"/>
      <c r="J388" s="581"/>
    </row>
    <row r="389" spans="1:10" x14ac:dyDescent="0.2">
      <c r="A389" s="583"/>
      <c r="B389" s="583"/>
      <c r="C389" s="583"/>
      <c r="D389" s="582"/>
      <c r="E389" s="583"/>
      <c r="F389" s="582"/>
      <c r="G389" s="582"/>
      <c r="H389" s="582"/>
      <c r="I389" s="582"/>
      <c r="J389" s="581"/>
    </row>
    <row r="390" spans="1:10" x14ac:dyDescent="0.2">
      <c r="A390" s="583"/>
      <c r="B390" s="583"/>
      <c r="C390" s="583"/>
      <c r="D390" s="582"/>
      <c r="E390" s="583"/>
      <c r="F390" s="582"/>
      <c r="G390" s="582"/>
      <c r="H390" s="582"/>
      <c r="I390" s="582"/>
      <c r="J390" s="581"/>
    </row>
    <row r="391" spans="1:10" x14ac:dyDescent="0.2">
      <c r="A391" s="583"/>
      <c r="B391" s="583"/>
      <c r="C391" s="583"/>
      <c r="D391" s="582"/>
      <c r="E391" s="583"/>
      <c r="F391" s="582"/>
      <c r="G391" s="582"/>
      <c r="H391" s="582"/>
      <c r="I391" s="582"/>
      <c r="J391" s="581"/>
    </row>
    <row r="392" spans="1:10" x14ac:dyDescent="0.2">
      <c r="A392" s="583"/>
      <c r="B392" s="583"/>
      <c r="C392" s="583"/>
      <c r="D392" s="582"/>
      <c r="E392" s="583"/>
      <c r="F392" s="582"/>
      <c r="G392" s="582"/>
      <c r="H392" s="582"/>
      <c r="I392" s="582"/>
      <c r="J392" s="581"/>
    </row>
    <row r="393" spans="1:10" x14ac:dyDescent="0.2">
      <c r="A393" s="583"/>
      <c r="B393" s="583"/>
      <c r="C393" s="583"/>
      <c r="D393" s="582"/>
      <c r="E393" s="583"/>
      <c r="F393" s="582"/>
      <c r="G393" s="582"/>
      <c r="H393" s="582"/>
      <c r="I393" s="582"/>
      <c r="J393" s="581"/>
    </row>
    <row r="394" spans="1:10" x14ac:dyDescent="0.2">
      <c r="A394" s="583"/>
      <c r="B394" s="583"/>
      <c r="C394" s="583"/>
      <c r="D394" s="582"/>
      <c r="E394" s="583"/>
      <c r="F394" s="582"/>
      <c r="G394" s="582"/>
      <c r="H394" s="582"/>
      <c r="I394" s="582"/>
      <c r="J394" s="581"/>
    </row>
    <row r="395" spans="1:10" x14ac:dyDescent="0.2">
      <c r="A395" s="583"/>
      <c r="B395" s="583"/>
      <c r="C395" s="583"/>
      <c r="D395" s="582"/>
      <c r="E395" s="583"/>
      <c r="F395" s="582"/>
      <c r="G395" s="582"/>
      <c r="H395" s="582"/>
      <c r="I395" s="582"/>
      <c r="J395" s="581"/>
    </row>
    <row r="396" spans="1:10" x14ac:dyDescent="0.2">
      <c r="A396" s="583"/>
      <c r="B396" s="583"/>
      <c r="C396" s="583"/>
      <c r="D396" s="582"/>
      <c r="E396" s="583"/>
      <c r="F396" s="582"/>
      <c r="G396" s="582"/>
      <c r="H396" s="582"/>
      <c r="I396" s="582"/>
      <c r="J396" s="581"/>
    </row>
    <row r="397" spans="1:10" x14ac:dyDescent="0.2">
      <c r="A397" s="583"/>
      <c r="B397" s="583"/>
      <c r="C397" s="583"/>
      <c r="D397" s="582"/>
      <c r="E397" s="583"/>
      <c r="F397" s="582"/>
      <c r="G397" s="582"/>
      <c r="H397" s="582"/>
      <c r="I397" s="582"/>
      <c r="J397" s="581"/>
    </row>
    <row r="398" spans="1:10" x14ac:dyDescent="0.2">
      <c r="A398" s="583"/>
      <c r="B398" s="583"/>
      <c r="C398" s="583"/>
      <c r="D398" s="582"/>
      <c r="E398" s="583"/>
      <c r="F398" s="582"/>
      <c r="G398" s="582"/>
      <c r="H398" s="582"/>
      <c r="I398" s="582"/>
      <c r="J398" s="581"/>
    </row>
    <row r="399" spans="1:10" x14ac:dyDescent="0.2">
      <c r="A399" s="583"/>
      <c r="B399" s="583"/>
      <c r="C399" s="583"/>
      <c r="D399" s="582"/>
      <c r="E399" s="583"/>
      <c r="F399" s="582"/>
      <c r="G399" s="582"/>
      <c r="H399" s="582"/>
      <c r="I399" s="582"/>
      <c r="J399" s="581"/>
    </row>
    <row r="400" spans="1:10" x14ac:dyDescent="0.2">
      <c r="A400" s="583"/>
      <c r="B400" s="583"/>
      <c r="C400" s="583"/>
      <c r="D400" s="582"/>
      <c r="E400" s="583"/>
      <c r="F400" s="582"/>
      <c r="G400" s="582"/>
      <c r="H400" s="582"/>
      <c r="I400" s="582"/>
      <c r="J400" s="581"/>
    </row>
    <row r="401" spans="1:10" x14ac:dyDescent="0.2">
      <c r="A401" s="583"/>
      <c r="B401" s="583"/>
      <c r="C401" s="583"/>
      <c r="D401" s="582"/>
      <c r="E401" s="583"/>
      <c r="F401" s="582"/>
      <c r="G401" s="582"/>
      <c r="H401" s="582"/>
      <c r="I401" s="582"/>
      <c r="J401" s="581"/>
    </row>
    <row r="402" spans="1:10" x14ac:dyDescent="0.2">
      <c r="A402" s="583"/>
      <c r="B402" s="583"/>
      <c r="C402" s="583"/>
      <c r="D402" s="582"/>
      <c r="E402" s="583"/>
      <c r="F402" s="582"/>
      <c r="G402" s="582"/>
      <c r="H402" s="582"/>
      <c r="I402" s="582"/>
      <c r="J402" s="581"/>
    </row>
    <row r="403" spans="1:10" x14ac:dyDescent="0.2">
      <c r="A403" s="583"/>
      <c r="B403" s="583"/>
      <c r="C403" s="583"/>
      <c r="D403" s="582"/>
      <c r="E403" s="583"/>
      <c r="F403" s="582"/>
      <c r="G403" s="582"/>
      <c r="H403" s="582"/>
      <c r="I403" s="582"/>
      <c r="J403" s="581"/>
    </row>
    <row r="404" spans="1:10" x14ac:dyDescent="0.2">
      <c r="A404" s="583"/>
      <c r="B404" s="583"/>
      <c r="C404" s="583"/>
      <c r="D404" s="582"/>
      <c r="E404" s="583"/>
      <c r="F404" s="582"/>
      <c r="G404" s="582"/>
      <c r="H404" s="582"/>
      <c r="I404" s="582"/>
      <c r="J404" s="581"/>
    </row>
    <row r="405" spans="1:10" x14ac:dyDescent="0.2">
      <c r="A405" s="583"/>
      <c r="B405" s="583"/>
      <c r="C405" s="583"/>
      <c r="D405" s="582"/>
      <c r="E405" s="583"/>
      <c r="F405" s="582"/>
      <c r="G405" s="582"/>
      <c r="H405" s="582"/>
      <c r="I405" s="582"/>
      <c r="J405" s="581"/>
    </row>
    <row r="406" spans="1:10" x14ac:dyDescent="0.2">
      <c r="A406" s="583"/>
      <c r="B406" s="583"/>
      <c r="C406" s="583"/>
      <c r="D406" s="582"/>
      <c r="E406" s="583"/>
      <c r="F406" s="582"/>
      <c r="G406" s="582"/>
      <c r="H406" s="582"/>
      <c r="I406" s="582"/>
      <c r="J406" s="581"/>
    </row>
    <row r="407" spans="1:10" x14ac:dyDescent="0.2">
      <c r="A407" s="583"/>
      <c r="B407" s="583"/>
      <c r="C407" s="583"/>
      <c r="D407" s="582"/>
      <c r="E407" s="583"/>
      <c r="F407" s="582"/>
      <c r="G407" s="582"/>
      <c r="H407" s="582"/>
      <c r="I407" s="582"/>
      <c r="J407" s="581"/>
    </row>
    <row r="408" spans="1:10" x14ac:dyDescent="0.2">
      <c r="A408" s="583"/>
      <c r="B408" s="583"/>
      <c r="C408" s="583"/>
      <c r="D408" s="582"/>
      <c r="E408" s="583"/>
      <c r="F408" s="582"/>
      <c r="G408" s="582"/>
      <c r="H408" s="582"/>
      <c r="I408" s="582"/>
      <c r="J408" s="581"/>
    </row>
    <row r="409" spans="1:10" x14ac:dyDescent="0.2">
      <c r="A409" s="583"/>
      <c r="B409" s="583"/>
      <c r="C409" s="583"/>
      <c r="D409" s="582"/>
      <c r="E409" s="583"/>
      <c r="F409" s="582"/>
      <c r="G409" s="582"/>
      <c r="H409" s="582"/>
      <c r="I409" s="582"/>
      <c r="J409" s="581"/>
    </row>
    <row r="410" spans="1:10" x14ac:dyDescent="0.2">
      <c r="A410" s="583"/>
      <c r="B410" s="583"/>
      <c r="C410" s="583"/>
      <c r="D410" s="582"/>
      <c r="E410" s="583"/>
      <c r="F410" s="582"/>
      <c r="G410" s="582"/>
      <c r="H410" s="582"/>
      <c r="I410" s="582"/>
      <c r="J410" s="581"/>
    </row>
    <row r="411" spans="1:10" x14ac:dyDescent="0.2">
      <c r="A411" s="583"/>
      <c r="B411" s="583"/>
      <c r="C411" s="583"/>
      <c r="D411" s="582"/>
      <c r="E411" s="583"/>
      <c r="F411" s="582"/>
      <c r="G411" s="582"/>
      <c r="H411" s="582"/>
      <c r="I411" s="582"/>
      <c r="J411" s="581"/>
    </row>
    <row r="412" spans="1:10" x14ac:dyDescent="0.2">
      <c r="A412" s="583"/>
      <c r="B412" s="583"/>
      <c r="C412" s="583"/>
      <c r="D412" s="582"/>
      <c r="E412" s="583"/>
      <c r="F412" s="582"/>
      <c r="G412" s="582"/>
      <c r="H412" s="582"/>
      <c r="I412" s="582"/>
      <c r="J412" s="581"/>
    </row>
    <row r="413" spans="1:10" x14ac:dyDescent="0.2">
      <c r="A413" s="583"/>
      <c r="B413" s="583"/>
      <c r="C413" s="583"/>
      <c r="D413" s="582"/>
      <c r="E413" s="583"/>
      <c r="F413" s="582"/>
      <c r="G413" s="582"/>
      <c r="H413" s="582"/>
      <c r="I413" s="582"/>
      <c r="J413" s="581"/>
    </row>
    <row r="414" spans="1:10" x14ac:dyDescent="0.2">
      <c r="A414" s="583"/>
      <c r="B414" s="583"/>
      <c r="C414" s="583"/>
      <c r="D414" s="582"/>
      <c r="E414" s="583"/>
      <c r="F414" s="582"/>
      <c r="G414" s="582"/>
      <c r="H414" s="582"/>
      <c r="I414" s="582"/>
      <c r="J414" s="581"/>
    </row>
    <row r="415" spans="1:10" x14ac:dyDescent="0.2">
      <c r="A415" s="583"/>
      <c r="B415" s="583"/>
      <c r="C415" s="583"/>
      <c r="D415" s="582"/>
      <c r="E415" s="583"/>
      <c r="F415" s="582"/>
      <c r="G415" s="582"/>
      <c r="H415" s="582"/>
      <c r="I415" s="582"/>
      <c r="J415" s="581"/>
    </row>
    <row r="416" spans="1:10" x14ac:dyDescent="0.2">
      <c r="A416" s="583"/>
      <c r="B416" s="583"/>
      <c r="C416" s="583"/>
      <c r="D416" s="582"/>
      <c r="E416" s="583"/>
      <c r="F416" s="582"/>
      <c r="G416" s="582"/>
      <c r="H416" s="582"/>
      <c r="I416" s="582"/>
      <c r="J416" s="581"/>
    </row>
    <row r="417" spans="1:10" x14ac:dyDescent="0.2">
      <c r="A417" s="583"/>
      <c r="B417" s="583"/>
      <c r="C417" s="583"/>
      <c r="D417" s="582"/>
      <c r="E417" s="583"/>
      <c r="F417" s="582"/>
      <c r="G417" s="582"/>
      <c r="H417" s="582"/>
      <c r="I417" s="582"/>
      <c r="J417" s="581"/>
    </row>
    <row r="418" spans="1:10" x14ac:dyDescent="0.2">
      <c r="A418" s="583"/>
      <c r="B418" s="583"/>
      <c r="C418" s="583"/>
      <c r="D418" s="582"/>
      <c r="E418" s="583"/>
      <c r="F418" s="582"/>
      <c r="G418" s="582"/>
      <c r="H418" s="582"/>
      <c r="I418" s="582"/>
      <c r="J418" s="581"/>
    </row>
    <row r="419" spans="1:10" x14ac:dyDescent="0.2">
      <c r="A419" s="583"/>
      <c r="B419" s="583"/>
      <c r="C419" s="583"/>
      <c r="D419" s="582"/>
      <c r="E419" s="583"/>
      <c r="F419" s="582"/>
      <c r="G419" s="582"/>
      <c r="H419" s="582"/>
      <c r="I419" s="582"/>
      <c r="J419" s="581"/>
    </row>
    <row r="420" spans="1:10" x14ac:dyDescent="0.2">
      <c r="A420" s="583"/>
      <c r="B420" s="583"/>
      <c r="C420" s="583"/>
      <c r="D420" s="582"/>
      <c r="E420" s="583"/>
      <c r="F420" s="582"/>
      <c r="G420" s="582"/>
      <c r="H420" s="582"/>
      <c r="I420" s="582"/>
      <c r="J420" s="581"/>
    </row>
    <row r="421" spans="1:10" x14ac:dyDescent="0.2">
      <c r="A421" s="583"/>
      <c r="B421" s="583"/>
      <c r="C421" s="583"/>
      <c r="D421" s="582"/>
      <c r="E421" s="583"/>
      <c r="F421" s="582"/>
      <c r="G421" s="582"/>
      <c r="H421" s="582"/>
      <c r="I421" s="582"/>
      <c r="J421" s="581"/>
    </row>
    <row r="422" spans="1:10" x14ac:dyDescent="0.2">
      <c r="A422" s="583"/>
      <c r="B422" s="583"/>
      <c r="C422" s="583"/>
      <c r="D422" s="582"/>
      <c r="E422" s="583"/>
      <c r="F422" s="582"/>
      <c r="G422" s="582"/>
      <c r="H422" s="582"/>
      <c r="I422" s="582"/>
      <c r="J422" s="581"/>
    </row>
    <row r="423" spans="1:10" x14ac:dyDescent="0.2">
      <c r="A423" s="583"/>
      <c r="B423" s="583"/>
      <c r="C423" s="583"/>
      <c r="D423" s="582"/>
      <c r="E423" s="583"/>
      <c r="F423" s="582"/>
      <c r="G423" s="582"/>
      <c r="H423" s="582"/>
      <c r="I423" s="582"/>
      <c r="J423" s="581"/>
    </row>
    <row r="424" spans="1:10" x14ac:dyDescent="0.2">
      <c r="A424" s="583"/>
      <c r="B424" s="583"/>
      <c r="C424" s="583"/>
      <c r="D424" s="582"/>
      <c r="E424" s="583"/>
      <c r="F424" s="582"/>
      <c r="G424" s="582"/>
      <c r="H424" s="582"/>
      <c r="I424" s="582"/>
      <c r="J424" s="581"/>
    </row>
    <row r="425" spans="1:10" x14ac:dyDescent="0.2">
      <c r="A425" s="583"/>
      <c r="B425" s="583"/>
      <c r="C425" s="583"/>
      <c r="D425" s="582"/>
      <c r="E425" s="583"/>
      <c r="F425" s="582"/>
      <c r="G425" s="582"/>
      <c r="H425" s="582"/>
      <c r="I425" s="582"/>
      <c r="J425" s="581"/>
    </row>
    <row r="426" spans="1:10" x14ac:dyDescent="0.2">
      <c r="A426" s="583"/>
      <c r="B426" s="583"/>
      <c r="C426" s="583"/>
      <c r="D426" s="582"/>
      <c r="E426" s="583"/>
      <c r="F426" s="582"/>
      <c r="G426" s="582"/>
      <c r="H426" s="582"/>
      <c r="I426" s="582"/>
      <c r="J426" s="581"/>
    </row>
    <row r="427" spans="1:10" x14ac:dyDescent="0.2">
      <c r="A427" s="583"/>
      <c r="B427" s="583"/>
      <c r="C427" s="583"/>
      <c r="D427" s="582"/>
      <c r="E427" s="583"/>
      <c r="F427" s="582"/>
      <c r="G427" s="582"/>
      <c r="H427" s="582"/>
      <c r="I427" s="582"/>
      <c r="J427" s="581"/>
    </row>
    <row r="428" spans="1:10" x14ac:dyDescent="0.2">
      <c r="A428" s="583"/>
      <c r="B428" s="583"/>
      <c r="C428" s="583"/>
      <c r="D428" s="582"/>
      <c r="E428" s="583"/>
      <c r="F428" s="582"/>
      <c r="G428" s="582"/>
      <c r="H428" s="582"/>
      <c r="I428" s="582"/>
      <c r="J428" s="581"/>
    </row>
    <row r="429" spans="1:10" x14ac:dyDescent="0.2">
      <c r="A429" s="583"/>
      <c r="B429" s="583"/>
      <c r="C429" s="583"/>
      <c r="D429" s="582"/>
      <c r="E429" s="583"/>
      <c r="F429" s="582"/>
      <c r="G429" s="582"/>
      <c r="H429" s="582"/>
      <c r="I429" s="582"/>
      <c r="J429" s="581"/>
    </row>
    <row r="430" spans="1:10" x14ac:dyDescent="0.2">
      <c r="A430" s="583"/>
      <c r="B430" s="583"/>
      <c r="C430" s="583"/>
      <c r="D430" s="582"/>
      <c r="E430" s="583"/>
      <c r="F430" s="582"/>
      <c r="G430" s="582"/>
      <c r="H430" s="582"/>
      <c r="I430" s="582"/>
      <c r="J430" s="581"/>
    </row>
    <row r="431" spans="1:10" x14ac:dyDescent="0.2">
      <c r="A431" s="583"/>
      <c r="B431" s="583"/>
      <c r="C431" s="583"/>
      <c r="D431" s="582"/>
      <c r="E431" s="583"/>
      <c r="F431" s="582"/>
      <c r="G431" s="582"/>
      <c r="H431" s="582"/>
      <c r="I431" s="582"/>
      <c r="J431" s="581"/>
    </row>
    <row r="432" spans="1:10" x14ac:dyDescent="0.2">
      <c r="A432" s="583"/>
      <c r="B432" s="583"/>
      <c r="C432" s="583"/>
      <c r="D432" s="582"/>
      <c r="E432" s="583"/>
      <c r="F432" s="582"/>
      <c r="G432" s="582"/>
      <c r="H432" s="582"/>
      <c r="I432" s="582"/>
      <c r="J432" s="581"/>
    </row>
    <row r="433" spans="1:10" x14ac:dyDescent="0.2">
      <c r="A433" s="583"/>
      <c r="B433" s="583"/>
      <c r="C433" s="583"/>
      <c r="D433" s="582"/>
      <c r="E433" s="583"/>
      <c r="F433" s="582"/>
      <c r="G433" s="582"/>
      <c r="H433" s="582"/>
      <c r="I433" s="582"/>
      <c r="J433" s="581"/>
    </row>
    <row r="434" spans="1:10" x14ac:dyDescent="0.2">
      <c r="A434" s="583"/>
      <c r="B434" s="583"/>
      <c r="C434" s="583"/>
      <c r="D434" s="582"/>
      <c r="E434" s="583"/>
      <c r="F434" s="582"/>
      <c r="G434" s="582"/>
      <c r="H434" s="582"/>
      <c r="I434" s="582"/>
      <c r="J434" s="581"/>
    </row>
    <row r="435" spans="1:10" x14ac:dyDescent="0.2">
      <c r="A435" s="583"/>
      <c r="B435" s="583"/>
      <c r="C435" s="583"/>
      <c r="D435" s="582"/>
      <c r="E435" s="583"/>
      <c r="F435" s="582"/>
      <c r="G435" s="582"/>
      <c r="H435" s="582"/>
      <c r="I435" s="582"/>
      <c r="J435" s="581"/>
    </row>
    <row r="436" spans="1:10" x14ac:dyDescent="0.2">
      <c r="A436" s="583"/>
      <c r="B436" s="583"/>
      <c r="C436" s="583"/>
      <c r="D436" s="582"/>
      <c r="E436" s="583"/>
      <c r="F436" s="582"/>
      <c r="G436" s="582"/>
      <c r="H436" s="582"/>
      <c r="I436" s="582"/>
      <c r="J436" s="581"/>
    </row>
    <row r="437" spans="1:10" x14ac:dyDescent="0.2">
      <c r="A437" s="583"/>
      <c r="B437" s="583"/>
      <c r="C437" s="583"/>
      <c r="D437" s="582"/>
      <c r="E437" s="583"/>
      <c r="F437" s="582"/>
      <c r="G437" s="582"/>
      <c r="H437" s="582"/>
      <c r="I437" s="582"/>
      <c r="J437" s="581"/>
    </row>
    <row r="438" spans="1:10" x14ac:dyDescent="0.2">
      <c r="A438" s="583"/>
      <c r="B438" s="583"/>
      <c r="C438" s="583"/>
      <c r="D438" s="582"/>
      <c r="E438" s="583"/>
      <c r="F438" s="582"/>
      <c r="G438" s="582"/>
      <c r="H438" s="582"/>
      <c r="I438" s="582"/>
      <c r="J438" s="581"/>
    </row>
    <row r="439" spans="1:10" x14ac:dyDescent="0.2">
      <c r="A439" s="583"/>
      <c r="B439" s="583"/>
      <c r="C439" s="583"/>
      <c r="D439" s="582"/>
      <c r="E439" s="583"/>
      <c r="F439" s="582"/>
      <c r="G439" s="582"/>
      <c r="H439" s="582"/>
      <c r="I439" s="582"/>
      <c r="J439" s="581"/>
    </row>
    <row r="440" spans="1:10" x14ac:dyDescent="0.2">
      <c r="A440" s="583"/>
      <c r="B440" s="583"/>
      <c r="C440" s="583"/>
      <c r="D440" s="582"/>
      <c r="E440" s="583"/>
      <c r="F440" s="582"/>
      <c r="G440" s="582"/>
      <c r="H440" s="582"/>
      <c r="I440" s="582"/>
      <c r="J440" s="581"/>
    </row>
    <row r="441" spans="1:10" x14ac:dyDescent="0.2">
      <c r="A441" s="583"/>
      <c r="B441" s="583"/>
      <c r="C441" s="583"/>
      <c r="D441" s="582"/>
      <c r="E441" s="583"/>
      <c r="F441" s="582"/>
      <c r="G441" s="582"/>
      <c r="H441" s="582"/>
      <c r="I441" s="582"/>
      <c r="J441" s="581"/>
    </row>
    <row r="442" spans="1:10" x14ac:dyDescent="0.2">
      <c r="A442" s="583"/>
      <c r="B442" s="583"/>
      <c r="C442" s="583"/>
      <c r="D442" s="582"/>
      <c r="E442" s="583"/>
      <c r="F442" s="582"/>
      <c r="G442" s="582"/>
      <c r="H442" s="582"/>
      <c r="I442" s="582"/>
      <c r="J442" s="581"/>
    </row>
    <row r="443" spans="1:10" x14ac:dyDescent="0.2">
      <c r="A443" s="583"/>
      <c r="B443" s="583"/>
      <c r="C443" s="583"/>
      <c r="D443" s="582"/>
      <c r="E443" s="583"/>
      <c r="F443" s="582"/>
      <c r="G443" s="582"/>
      <c r="H443" s="582"/>
      <c r="I443" s="582"/>
      <c r="J443" s="581"/>
    </row>
    <row r="444" spans="1:10" x14ac:dyDescent="0.2">
      <c r="A444" s="583"/>
      <c r="B444" s="583"/>
      <c r="C444" s="583"/>
      <c r="D444" s="582"/>
      <c r="E444" s="583"/>
      <c r="F444" s="582"/>
      <c r="G444" s="582"/>
      <c r="H444" s="582"/>
      <c r="I444" s="582"/>
      <c r="J444" s="581"/>
    </row>
    <row r="445" spans="1:10" x14ac:dyDescent="0.2">
      <c r="A445" s="583"/>
      <c r="B445" s="583"/>
      <c r="C445" s="583"/>
      <c r="D445" s="582"/>
      <c r="E445" s="583"/>
      <c r="F445" s="582"/>
      <c r="G445" s="582"/>
      <c r="H445" s="582"/>
      <c r="I445" s="582"/>
      <c r="J445" s="581"/>
    </row>
    <row r="446" spans="1:10" x14ac:dyDescent="0.2">
      <c r="A446" s="583"/>
      <c r="B446" s="583"/>
      <c r="C446" s="583"/>
      <c r="D446" s="582"/>
      <c r="E446" s="583"/>
      <c r="F446" s="582"/>
      <c r="G446" s="582"/>
      <c r="H446" s="582"/>
      <c r="I446" s="582"/>
      <c r="J446" s="581"/>
    </row>
    <row r="447" spans="1:10" x14ac:dyDescent="0.2">
      <c r="A447" s="583"/>
      <c r="B447" s="583"/>
      <c r="C447" s="583"/>
      <c r="D447" s="582"/>
      <c r="E447" s="583"/>
      <c r="F447" s="582"/>
      <c r="G447" s="582"/>
      <c r="H447" s="582"/>
      <c r="I447" s="582"/>
      <c r="J447" s="581"/>
    </row>
    <row r="448" spans="1:10" x14ac:dyDescent="0.2">
      <c r="A448" s="583"/>
      <c r="B448" s="583"/>
      <c r="C448" s="583"/>
      <c r="D448" s="582"/>
      <c r="E448" s="583"/>
      <c r="F448" s="582"/>
      <c r="G448" s="582"/>
      <c r="H448" s="582"/>
      <c r="I448" s="582"/>
      <c r="J448" s="581"/>
    </row>
    <row r="449" spans="1:10" x14ac:dyDescent="0.2">
      <c r="A449" s="583"/>
      <c r="B449" s="583"/>
      <c r="C449" s="583"/>
      <c r="D449" s="582"/>
      <c r="E449" s="583"/>
      <c r="F449" s="582"/>
      <c r="G449" s="582"/>
      <c r="H449" s="582"/>
      <c r="I449" s="582"/>
      <c r="J449" s="581"/>
    </row>
    <row r="450" spans="1:10" x14ac:dyDescent="0.2">
      <c r="A450" s="583"/>
      <c r="B450" s="583"/>
      <c r="C450" s="583"/>
      <c r="D450" s="582"/>
      <c r="E450" s="583"/>
      <c r="F450" s="582"/>
      <c r="G450" s="582"/>
      <c r="H450" s="582"/>
      <c r="I450" s="582"/>
      <c r="J450" s="581"/>
    </row>
    <row r="451" spans="1:10" x14ac:dyDescent="0.2">
      <c r="A451" s="583"/>
      <c r="B451" s="583"/>
      <c r="C451" s="583"/>
      <c r="D451" s="582"/>
      <c r="E451" s="583"/>
      <c r="F451" s="582"/>
      <c r="G451" s="582"/>
      <c r="H451" s="582"/>
      <c r="I451" s="582"/>
      <c r="J451" s="581"/>
    </row>
    <row r="452" spans="1:10" x14ac:dyDescent="0.2">
      <c r="A452" s="583"/>
      <c r="B452" s="583"/>
      <c r="C452" s="583"/>
      <c r="D452" s="582"/>
      <c r="E452" s="583"/>
      <c r="F452" s="582"/>
      <c r="G452" s="582"/>
      <c r="H452" s="582"/>
      <c r="I452" s="582"/>
      <c r="J452" s="581"/>
    </row>
    <row r="453" spans="1:10" x14ac:dyDescent="0.2">
      <c r="A453" s="583"/>
      <c r="B453" s="583"/>
      <c r="C453" s="583"/>
      <c r="D453" s="582"/>
      <c r="E453" s="583"/>
      <c r="F453" s="582"/>
      <c r="G453" s="582"/>
      <c r="H453" s="582"/>
      <c r="I453" s="582"/>
      <c r="J453" s="581"/>
    </row>
    <row r="454" spans="1:10" x14ac:dyDescent="0.2">
      <c r="A454" s="583"/>
      <c r="B454" s="583"/>
      <c r="C454" s="583"/>
      <c r="D454" s="582"/>
      <c r="E454" s="583"/>
      <c r="F454" s="582"/>
      <c r="G454" s="582"/>
      <c r="H454" s="582"/>
      <c r="I454" s="582"/>
      <c r="J454" s="581"/>
    </row>
    <row r="455" spans="1:10" x14ac:dyDescent="0.2">
      <c r="A455" s="583"/>
      <c r="B455" s="583"/>
      <c r="C455" s="583"/>
      <c r="D455" s="582"/>
      <c r="E455" s="583"/>
      <c r="F455" s="582"/>
      <c r="G455" s="582"/>
      <c r="H455" s="582"/>
      <c r="I455" s="582"/>
      <c r="J455" s="581"/>
    </row>
    <row r="456" spans="1:10" x14ac:dyDescent="0.2">
      <c r="A456" s="583"/>
      <c r="B456" s="583"/>
      <c r="C456" s="583"/>
      <c r="D456" s="582"/>
      <c r="E456" s="583"/>
      <c r="F456" s="582"/>
      <c r="G456" s="582"/>
      <c r="H456" s="582"/>
      <c r="I456" s="582"/>
      <c r="J456" s="581"/>
    </row>
    <row r="457" spans="1:10" x14ac:dyDescent="0.2">
      <c r="A457" s="583"/>
      <c r="B457" s="583"/>
      <c r="C457" s="583"/>
      <c r="D457" s="582"/>
      <c r="E457" s="583"/>
      <c r="F457" s="582"/>
      <c r="G457" s="582"/>
      <c r="H457" s="582"/>
      <c r="I457" s="582"/>
      <c r="J457" s="581"/>
    </row>
    <row r="458" spans="1:10" x14ac:dyDescent="0.2">
      <c r="A458" s="583"/>
      <c r="B458" s="583"/>
      <c r="C458" s="583"/>
      <c r="D458" s="582"/>
      <c r="E458" s="583"/>
      <c r="F458" s="582"/>
      <c r="G458" s="582"/>
      <c r="H458" s="582"/>
      <c r="I458" s="582"/>
      <c r="J458" s="581"/>
    </row>
    <row r="459" spans="1:10" x14ac:dyDescent="0.2">
      <c r="A459" s="583"/>
      <c r="B459" s="583"/>
      <c r="C459" s="583"/>
      <c r="D459" s="582"/>
      <c r="E459" s="583"/>
      <c r="F459" s="582"/>
      <c r="G459" s="582"/>
      <c r="H459" s="582"/>
      <c r="I459" s="582"/>
      <c r="J459" s="581"/>
    </row>
    <row r="460" spans="1:10" x14ac:dyDescent="0.2">
      <c r="A460" s="583"/>
      <c r="B460" s="583"/>
      <c r="C460" s="583"/>
      <c r="D460" s="582"/>
      <c r="E460" s="583"/>
      <c r="F460" s="582"/>
      <c r="G460" s="582"/>
      <c r="H460" s="582"/>
      <c r="I460" s="582"/>
      <c r="J460" s="581"/>
    </row>
    <row r="461" spans="1:10" x14ac:dyDescent="0.2">
      <c r="A461" s="583"/>
      <c r="B461" s="583"/>
      <c r="C461" s="583"/>
      <c r="D461" s="582"/>
      <c r="E461" s="583"/>
      <c r="F461" s="582"/>
      <c r="G461" s="582"/>
      <c r="H461" s="582"/>
      <c r="I461" s="582"/>
      <c r="J461" s="581"/>
    </row>
    <row r="462" spans="1:10" x14ac:dyDescent="0.2">
      <c r="A462" s="583"/>
      <c r="B462" s="583"/>
      <c r="C462" s="583"/>
      <c r="D462" s="582"/>
      <c r="E462" s="583"/>
      <c r="F462" s="582"/>
      <c r="G462" s="582"/>
      <c r="H462" s="582"/>
      <c r="I462" s="582"/>
      <c r="J462" s="581"/>
    </row>
    <row r="463" spans="1:10" x14ac:dyDescent="0.2">
      <c r="A463" s="583"/>
      <c r="B463" s="583"/>
      <c r="C463" s="583"/>
      <c r="D463" s="582"/>
      <c r="E463" s="583"/>
      <c r="F463" s="582"/>
      <c r="G463" s="582"/>
      <c r="H463" s="582"/>
      <c r="I463" s="582"/>
      <c r="J463" s="581"/>
    </row>
    <row r="464" spans="1:10" x14ac:dyDescent="0.2">
      <c r="A464" s="583"/>
      <c r="B464" s="583"/>
      <c r="C464" s="583"/>
      <c r="D464" s="582"/>
      <c r="E464" s="583"/>
      <c r="F464" s="582"/>
      <c r="G464" s="582"/>
      <c r="H464" s="582"/>
      <c r="I464" s="582"/>
      <c r="J464" s="581"/>
    </row>
    <row r="465" spans="1:10" x14ac:dyDescent="0.2">
      <c r="A465" s="583"/>
      <c r="B465" s="583"/>
      <c r="C465" s="583"/>
      <c r="D465" s="582"/>
      <c r="E465" s="583"/>
      <c r="F465" s="582"/>
      <c r="G465" s="582"/>
      <c r="H465" s="582"/>
      <c r="I465" s="582"/>
      <c r="J465" s="581"/>
    </row>
    <row r="466" spans="1:10" x14ac:dyDescent="0.2">
      <c r="A466" s="583"/>
      <c r="B466" s="583"/>
      <c r="C466" s="583"/>
      <c r="D466" s="582"/>
      <c r="E466" s="583"/>
      <c r="F466" s="582"/>
      <c r="G466" s="582"/>
      <c r="H466" s="582"/>
      <c r="I466" s="582"/>
      <c r="J466" s="581"/>
    </row>
    <row r="467" spans="1:10" x14ac:dyDescent="0.2">
      <c r="A467" s="583"/>
      <c r="B467" s="583"/>
      <c r="C467" s="583"/>
      <c r="D467" s="582"/>
      <c r="E467" s="583"/>
      <c r="F467" s="582"/>
      <c r="G467" s="582"/>
      <c r="H467" s="582"/>
      <c r="I467" s="582"/>
      <c r="J467" s="581"/>
    </row>
    <row r="468" spans="1:10" x14ac:dyDescent="0.2">
      <c r="A468" s="583"/>
      <c r="B468" s="583"/>
      <c r="C468" s="583"/>
      <c r="D468" s="582"/>
      <c r="E468" s="583"/>
      <c r="F468" s="582"/>
      <c r="G468" s="582"/>
      <c r="H468" s="582"/>
      <c r="I468" s="582"/>
      <c r="J468" s="581"/>
    </row>
    <row r="469" spans="1:10" x14ac:dyDescent="0.2">
      <c r="A469" s="583"/>
      <c r="B469" s="583"/>
      <c r="C469" s="583"/>
      <c r="D469" s="582"/>
      <c r="E469" s="583"/>
      <c r="F469" s="582"/>
      <c r="G469" s="582"/>
      <c r="H469" s="582"/>
      <c r="I469" s="582"/>
      <c r="J469" s="581"/>
    </row>
    <row r="470" spans="1:10" x14ac:dyDescent="0.2">
      <c r="A470" s="583"/>
      <c r="B470" s="583"/>
      <c r="C470" s="583"/>
      <c r="D470" s="582"/>
      <c r="E470" s="583"/>
      <c r="F470" s="582"/>
      <c r="G470" s="582"/>
      <c r="H470" s="582"/>
      <c r="I470" s="582"/>
      <c r="J470" s="581"/>
    </row>
    <row r="471" spans="1:10" x14ac:dyDescent="0.2">
      <c r="A471" s="583"/>
      <c r="B471" s="583"/>
      <c r="C471" s="583"/>
      <c r="D471" s="582"/>
      <c r="E471" s="583"/>
      <c r="F471" s="582"/>
      <c r="G471" s="582"/>
      <c r="H471" s="582"/>
      <c r="I471" s="582"/>
      <c r="J471" s="581"/>
    </row>
    <row r="472" spans="1:10" x14ac:dyDescent="0.2">
      <c r="A472" s="583"/>
      <c r="B472" s="583"/>
      <c r="C472" s="583"/>
      <c r="D472" s="582"/>
      <c r="E472" s="583"/>
      <c r="F472" s="582"/>
      <c r="G472" s="582"/>
      <c r="H472" s="582"/>
      <c r="I472" s="582"/>
      <c r="J472" s="581"/>
    </row>
    <row r="473" spans="1:10" x14ac:dyDescent="0.2">
      <c r="A473" s="583"/>
      <c r="B473" s="583"/>
      <c r="C473" s="583"/>
      <c r="D473" s="582"/>
      <c r="E473" s="583"/>
      <c r="F473" s="582"/>
      <c r="G473" s="582"/>
      <c r="H473" s="582"/>
      <c r="I473" s="582"/>
      <c r="J473" s="581"/>
    </row>
    <row r="474" spans="1:10" x14ac:dyDescent="0.2">
      <c r="A474" s="583"/>
      <c r="B474" s="583"/>
      <c r="C474" s="583"/>
      <c r="D474" s="582"/>
      <c r="E474" s="583"/>
      <c r="F474" s="582"/>
      <c r="G474" s="582"/>
      <c r="H474" s="582"/>
      <c r="I474" s="582"/>
      <c r="J474" s="581"/>
    </row>
    <row r="475" spans="1:10" x14ac:dyDescent="0.2">
      <c r="A475" s="583"/>
      <c r="B475" s="583"/>
      <c r="C475" s="583"/>
      <c r="D475" s="582"/>
      <c r="E475" s="583"/>
      <c r="F475" s="582"/>
      <c r="G475" s="582"/>
      <c r="H475" s="582"/>
      <c r="I475" s="582"/>
      <c r="J475" s="581"/>
    </row>
    <row r="476" spans="1:10" x14ac:dyDescent="0.2">
      <c r="A476" s="583"/>
      <c r="B476" s="583"/>
      <c r="C476" s="583"/>
      <c r="D476" s="582"/>
      <c r="E476" s="583"/>
      <c r="F476" s="582"/>
      <c r="G476" s="582"/>
      <c r="H476" s="582"/>
      <c r="I476" s="582"/>
      <c r="J476" s="581"/>
    </row>
    <row r="477" spans="1:10" x14ac:dyDescent="0.2">
      <c r="A477" s="583"/>
      <c r="B477" s="583"/>
      <c r="C477" s="583"/>
      <c r="D477" s="582"/>
      <c r="E477" s="583"/>
      <c r="F477" s="582"/>
      <c r="G477" s="582"/>
      <c r="H477" s="582"/>
      <c r="I477" s="582"/>
      <c r="J477" s="581"/>
    </row>
    <row r="478" spans="1:10" x14ac:dyDescent="0.2">
      <c r="A478" s="583"/>
      <c r="B478" s="583"/>
      <c r="C478" s="583"/>
      <c r="D478" s="582"/>
      <c r="E478" s="583"/>
      <c r="F478" s="582"/>
      <c r="G478" s="582"/>
      <c r="H478" s="582"/>
      <c r="I478" s="582"/>
      <c r="J478" s="581"/>
    </row>
    <row r="479" spans="1:10" x14ac:dyDescent="0.2">
      <c r="A479" s="583"/>
      <c r="B479" s="583"/>
      <c r="C479" s="583"/>
      <c r="D479" s="582"/>
      <c r="E479" s="583"/>
      <c r="F479" s="582"/>
      <c r="G479" s="582"/>
      <c r="H479" s="582"/>
      <c r="I479" s="582"/>
      <c r="J479" s="581"/>
    </row>
    <row r="480" spans="1:10" x14ac:dyDescent="0.2">
      <c r="A480" s="583"/>
      <c r="B480" s="583"/>
      <c r="C480" s="583"/>
      <c r="D480" s="582"/>
      <c r="E480" s="583"/>
      <c r="F480" s="582"/>
      <c r="G480" s="582"/>
      <c r="H480" s="582"/>
      <c r="I480" s="582"/>
      <c r="J480" s="581"/>
    </row>
    <row r="481" spans="1:10" x14ac:dyDescent="0.2">
      <c r="A481" s="583"/>
      <c r="B481" s="583"/>
      <c r="C481" s="583"/>
      <c r="D481" s="582"/>
      <c r="E481" s="583"/>
      <c r="F481" s="582"/>
      <c r="G481" s="582"/>
      <c r="H481" s="582"/>
      <c r="I481" s="582"/>
      <c r="J481" s="581"/>
    </row>
    <row r="482" spans="1:10" x14ac:dyDescent="0.2">
      <c r="A482" s="583"/>
      <c r="B482" s="583"/>
      <c r="C482" s="583"/>
      <c r="D482" s="582"/>
      <c r="E482" s="583"/>
      <c r="F482" s="582"/>
      <c r="G482" s="582"/>
      <c r="H482" s="582"/>
      <c r="I482" s="582"/>
      <c r="J482" s="581"/>
    </row>
    <row r="483" spans="1:10" x14ac:dyDescent="0.2">
      <c r="A483" s="583"/>
      <c r="B483" s="583"/>
      <c r="C483" s="583"/>
      <c r="D483" s="582"/>
      <c r="E483" s="583"/>
      <c r="F483" s="582"/>
      <c r="G483" s="582"/>
      <c r="H483" s="582"/>
      <c r="I483" s="582"/>
      <c r="J483" s="581"/>
    </row>
    <row r="484" spans="1:10" x14ac:dyDescent="0.2">
      <c r="A484" s="583"/>
      <c r="B484" s="583"/>
      <c r="C484" s="583"/>
      <c r="D484" s="582"/>
      <c r="E484" s="583"/>
      <c r="F484" s="582"/>
      <c r="G484" s="582"/>
      <c r="H484" s="582"/>
      <c r="I484" s="582"/>
      <c r="J484" s="581"/>
    </row>
    <row r="485" spans="1:10" x14ac:dyDescent="0.2">
      <c r="A485" s="583"/>
      <c r="B485" s="583"/>
      <c r="C485" s="583"/>
      <c r="D485" s="582"/>
      <c r="E485" s="583"/>
      <c r="F485" s="582"/>
      <c r="G485" s="582"/>
      <c r="H485" s="582"/>
      <c r="I485" s="582"/>
      <c r="J485" s="581"/>
    </row>
    <row r="486" spans="1:10" x14ac:dyDescent="0.2">
      <c r="A486" s="583"/>
      <c r="B486" s="583"/>
      <c r="C486" s="583"/>
      <c r="D486" s="582"/>
      <c r="E486" s="583"/>
      <c r="F486" s="582"/>
      <c r="G486" s="582"/>
      <c r="H486" s="582"/>
      <c r="I486" s="582"/>
      <c r="J486" s="581"/>
    </row>
    <row r="487" spans="1:10" x14ac:dyDescent="0.2">
      <c r="A487" s="583"/>
      <c r="B487" s="583"/>
      <c r="C487" s="583"/>
      <c r="D487" s="582"/>
      <c r="E487" s="583"/>
      <c r="F487" s="582"/>
      <c r="G487" s="582"/>
      <c r="H487" s="582"/>
      <c r="I487" s="582"/>
      <c r="J487" s="581"/>
    </row>
    <row r="488" spans="1:10" x14ac:dyDescent="0.2">
      <c r="A488" s="583"/>
      <c r="B488" s="583"/>
      <c r="C488" s="583"/>
      <c r="D488" s="582"/>
      <c r="E488" s="583"/>
      <c r="F488" s="582"/>
      <c r="G488" s="582"/>
      <c r="H488" s="582"/>
      <c r="I488" s="582"/>
      <c r="J488" s="581"/>
    </row>
    <row r="489" spans="1:10" x14ac:dyDescent="0.2">
      <c r="A489" s="583"/>
      <c r="B489" s="583"/>
      <c r="C489" s="583"/>
      <c r="D489" s="582"/>
      <c r="E489" s="583"/>
      <c r="F489" s="582"/>
      <c r="G489" s="582"/>
      <c r="H489" s="582"/>
      <c r="I489" s="582"/>
      <c r="J489" s="581"/>
    </row>
    <row r="490" spans="1:10" x14ac:dyDescent="0.2">
      <c r="A490" s="583"/>
      <c r="B490" s="583"/>
      <c r="C490" s="583"/>
      <c r="D490" s="582"/>
      <c r="E490" s="583"/>
      <c r="F490" s="582"/>
      <c r="G490" s="582"/>
      <c r="H490" s="582"/>
      <c r="I490" s="582"/>
      <c r="J490" s="581"/>
    </row>
    <row r="491" spans="1:10" x14ac:dyDescent="0.2">
      <c r="A491" s="583"/>
      <c r="B491" s="583"/>
      <c r="C491" s="583"/>
      <c r="D491" s="582"/>
      <c r="E491" s="583"/>
      <c r="F491" s="582"/>
      <c r="G491" s="582"/>
      <c r="H491" s="582"/>
      <c r="I491" s="582"/>
      <c r="J491" s="581"/>
    </row>
    <row r="492" spans="1:10" x14ac:dyDescent="0.2">
      <c r="A492" s="583"/>
      <c r="B492" s="583"/>
      <c r="C492" s="583"/>
      <c r="D492" s="582"/>
      <c r="E492" s="583"/>
      <c r="F492" s="582"/>
      <c r="G492" s="582"/>
      <c r="H492" s="582"/>
      <c r="I492" s="582"/>
      <c r="J492" s="581"/>
    </row>
    <row r="493" spans="1:10" x14ac:dyDescent="0.2">
      <c r="A493" s="583"/>
      <c r="B493" s="583"/>
      <c r="C493" s="583"/>
      <c r="D493" s="582"/>
      <c r="E493" s="583"/>
      <c r="F493" s="582"/>
      <c r="G493" s="582"/>
      <c r="H493" s="582"/>
      <c r="I493" s="582"/>
      <c r="J493" s="581"/>
    </row>
    <row r="494" spans="1:10" x14ac:dyDescent="0.2">
      <c r="A494" s="583"/>
      <c r="B494" s="583"/>
      <c r="C494" s="583"/>
      <c r="D494" s="582"/>
      <c r="E494" s="583"/>
      <c r="F494" s="582"/>
      <c r="G494" s="582"/>
      <c r="H494" s="582"/>
      <c r="I494" s="582"/>
      <c r="J494" s="581"/>
    </row>
    <row r="495" spans="1:10" x14ac:dyDescent="0.2">
      <c r="A495" s="583"/>
      <c r="B495" s="583"/>
      <c r="C495" s="583"/>
      <c r="D495" s="582"/>
      <c r="E495" s="583"/>
      <c r="F495" s="582"/>
      <c r="G495" s="582"/>
      <c r="H495" s="582"/>
      <c r="I495" s="582"/>
      <c r="J495" s="581"/>
    </row>
    <row r="496" spans="1:10" x14ac:dyDescent="0.2">
      <c r="A496" s="583"/>
      <c r="B496" s="583"/>
      <c r="C496" s="583"/>
      <c r="D496" s="582"/>
      <c r="E496" s="583"/>
      <c r="F496" s="582"/>
      <c r="G496" s="582"/>
      <c r="H496" s="582"/>
      <c r="I496" s="582"/>
      <c r="J496" s="581"/>
    </row>
    <row r="497" spans="1:10" x14ac:dyDescent="0.2">
      <c r="A497" s="583"/>
      <c r="B497" s="583"/>
      <c r="C497" s="583"/>
      <c r="D497" s="582"/>
      <c r="E497" s="583"/>
      <c r="F497" s="582"/>
      <c r="G497" s="582"/>
      <c r="H497" s="582"/>
      <c r="I497" s="582"/>
      <c r="J497" s="581"/>
    </row>
    <row r="498" spans="1:10" x14ac:dyDescent="0.2">
      <c r="A498" s="583"/>
      <c r="B498" s="583"/>
      <c r="C498" s="583"/>
      <c r="D498" s="582"/>
      <c r="E498" s="583"/>
      <c r="F498" s="582"/>
      <c r="G498" s="582"/>
      <c r="H498" s="582"/>
      <c r="I498" s="582"/>
      <c r="J498" s="581"/>
    </row>
    <row r="499" spans="1:10" x14ac:dyDescent="0.2">
      <c r="A499" s="583"/>
      <c r="B499" s="583"/>
      <c r="C499" s="583"/>
      <c r="D499" s="582"/>
      <c r="E499" s="583"/>
      <c r="F499" s="582"/>
      <c r="G499" s="582"/>
      <c r="H499" s="582"/>
      <c r="I499" s="582"/>
      <c r="J499" s="581"/>
    </row>
    <row r="500" spans="1:10" x14ac:dyDescent="0.2">
      <c r="A500" s="583"/>
      <c r="B500" s="583"/>
      <c r="C500" s="583"/>
      <c r="D500" s="582"/>
      <c r="E500" s="583"/>
      <c r="F500" s="582"/>
      <c r="G500" s="582"/>
      <c r="H500" s="582"/>
      <c r="I500" s="582"/>
      <c r="J500" s="581"/>
    </row>
    <row r="501" spans="1:10" x14ac:dyDescent="0.2">
      <c r="A501" s="583"/>
      <c r="B501" s="583"/>
      <c r="C501" s="583"/>
      <c r="D501" s="582"/>
      <c r="E501" s="583"/>
      <c r="F501" s="582"/>
      <c r="G501" s="582"/>
      <c r="H501" s="582"/>
      <c r="I501" s="582"/>
      <c r="J501" s="581"/>
    </row>
    <row r="502" spans="1:10" x14ac:dyDescent="0.2">
      <c r="A502" s="583"/>
      <c r="B502" s="583"/>
      <c r="C502" s="583"/>
      <c r="D502" s="582"/>
      <c r="E502" s="583"/>
      <c r="F502" s="582"/>
      <c r="G502" s="582"/>
      <c r="H502" s="582"/>
      <c r="I502" s="582"/>
      <c r="J502" s="581"/>
    </row>
    <row r="503" spans="1:10" x14ac:dyDescent="0.2">
      <c r="A503" s="583"/>
      <c r="B503" s="583"/>
      <c r="C503" s="583"/>
      <c r="D503" s="582"/>
      <c r="E503" s="583"/>
      <c r="F503" s="582"/>
      <c r="G503" s="582"/>
      <c r="H503" s="582"/>
      <c r="I503" s="582"/>
      <c r="J503" s="581"/>
    </row>
    <row r="504" spans="1:10" x14ac:dyDescent="0.2">
      <c r="A504" s="583"/>
      <c r="B504" s="583"/>
      <c r="C504" s="583"/>
      <c r="D504" s="582"/>
      <c r="E504" s="583"/>
      <c r="F504" s="582"/>
      <c r="G504" s="582"/>
      <c r="H504" s="582"/>
      <c r="I504" s="582"/>
      <c r="J504" s="581"/>
    </row>
    <row r="505" spans="1:10" x14ac:dyDescent="0.2">
      <c r="A505" s="583"/>
      <c r="B505" s="583"/>
      <c r="C505" s="583"/>
      <c r="D505" s="582"/>
      <c r="E505" s="583"/>
      <c r="F505" s="582"/>
      <c r="G505" s="582"/>
      <c r="H505" s="582"/>
      <c r="I505" s="582"/>
      <c r="J505" s="581"/>
    </row>
    <row r="506" spans="1:10" x14ac:dyDescent="0.2">
      <c r="A506" s="583"/>
      <c r="B506" s="583"/>
      <c r="C506" s="583"/>
      <c r="D506" s="582"/>
      <c r="E506" s="583"/>
      <c r="F506" s="582"/>
      <c r="G506" s="582"/>
      <c r="H506" s="582"/>
      <c r="I506" s="582"/>
      <c r="J506" s="581"/>
    </row>
    <row r="507" spans="1:10" x14ac:dyDescent="0.2">
      <c r="A507" s="583"/>
      <c r="B507" s="583"/>
      <c r="C507" s="583"/>
      <c r="D507" s="582"/>
      <c r="E507" s="583"/>
      <c r="F507" s="582"/>
      <c r="G507" s="582"/>
      <c r="H507" s="582"/>
      <c r="I507" s="582"/>
      <c r="J507" s="581"/>
    </row>
    <row r="508" spans="1:10" x14ac:dyDescent="0.2">
      <c r="A508" s="583"/>
      <c r="B508" s="583"/>
      <c r="C508" s="583"/>
      <c r="D508" s="582"/>
      <c r="E508" s="583"/>
      <c r="F508" s="582"/>
      <c r="G508" s="582"/>
      <c r="H508" s="582"/>
      <c r="I508" s="582"/>
      <c r="J508" s="581"/>
    </row>
    <row r="509" spans="1:10" x14ac:dyDescent="0.2">
      <c r="A509" s="583"/>
      <c r="B509" s="583"/>
      <c r="C509" s="583"/>
      <c r="D509" s="582"/>
      <c r="E509" s="583"/>
      <c r="F509" s="582"/>
      <c r="G509" s="582"/>
      <c r="H509" s="582"/>
      <c r="I509" s="582"/>
      <c r="J509" s="581"/>
    </row>
    <row r="510" spans="1:10" x14ac:dyDescent="0.2">
      <c r="A510" s="583"/>
      <c r="B510" s="583"/>
      <c r="C510" s="583"/>
      <c r="D510" s="582"/>
      <c r="E510" s="583"/>
      <c r="F510" s="582"/>
      <c r="G510" s="582"/>
      <c r="H510" s="582"/>
      <c r="I510" s="582"/>
      <c r="J510" s="581"/>
    </row>
    <row r="511" spans="1:10" x14ac:dyDescent="0.2">
      <c r="A511" s="583"/>
      <c r="B511" s="583"/>
      <c r="C511" s="583"/>
      <c r="D511" s="582"/>
      <c r="E511" s="583"/>
      <c r="F511" s="582"/>
      <c r="G511" s="582"/>
      <c r="H511" s="582"/>
      <c r="I511" s="582"/>
      <c r="J511" s="581"/>
    </row>
    <row r="512" spans="1:10" x14ac:dyDescent="0.2">
      <c r="A512" s="583"/>
      <c r="B512" s="583"/>
      <c r="C512" s="583"/>
      <c r="D512" s="582"/>
      <c r="E512" s="583"/>
      <c r="F512" s="582"/>
      <c r="G512" s="582"/>
      <c r="H512" s="582"/>
      <c r="I512" s="582"/>
      <c r="J512" s="581"/>
    </row>
    <row r="513" spans="1:10" x14ac:dyDescent="0.2">
      <c r="A513" s="583"/>
      <c r="B513" s="583"/>
      <c r="C513" s="583"/>
      <c r="D513" s="582"/>
      <c r="E513" s="583"/>
      <c r="F513" s="582"/>
      <c r="G513" s="582"/>
      <c r="H513" s="582"/>
      <c r="I513" s="582"/>
      <c r="J513" s="581"/>
    </row>
    <row r="514" spans="1:10" x14ac:dyDescent="0.2">
      <c r="A514" s="583"/>
      <c r="B514" s="583"/>
      <c r="C514" s="583"/>
      <c r="D514" s="582"/>
      <c r="E514" s="583"/>
      <c r="F514" s="582"/>
      <c r="G514" s="582"/>
      <c r="H514" s="582"/>
      <c r="I514" s="582"/>
      <c r="J514" s="581"/>
    </row>
    <row r="515" spans="1:10" x14ac:dyDescent="0.2">
      <c r="A515" s="583"/>
      <c r="B515" s="583"/>
      <c r="C515" s="583"/>
      <c r="D515" s="582"/>
      <c r="E515" s="583"/>
      <c r="F515" s="582"/>
      <c r="G515" s="582"/>
      <c r="H515" s="582"/>
      <c r="I515" s="582"/>
      <c r="J515" s="581"/>
    </row>
    <row r="516" spans="1:10" x14ac:dyDescent="0.2">
      <c r="A516" s="583"/>
      <c r="B516" s="583"/>
      <c r="C516" s="583"/>
      <c r="D516" s="582"/>
      <c r="E516" s="583"/>
      <c r="F516" s="582"/>
      <c r="G516" s="582"/>
      <c r="H516" s="582"/>
      <c r="I516" s="582"/>
      <c r="J516" s="581"/>
    </row>
    <row r="517" spans="1:10" x14ac:dyDescent="0.2">
      <c r="A517" s="583"/>
      <c r="B517" s="583"/>
      <c r="C517" s="583"/>
      <c r="D517" s="582"/>
      <c r="E517" s="583"/>
      <c r="F517" s="582"/>
      <c r="G517" s="582"/>
      <c r="H517" s="582"/>
      <c r="I517" s="582"/>
      <c r="J517" s="581"/>
    </row>
    <row r="518" spans="1:10" x14ac:dyDescent="0.2">
      <c r="A518" s="583"/>
      <c r="B518" s="583"/>
      <c r="C518" s="583"/>
      <c r="D518" s="582"/>
      <c r="E518" s="583"/>
      <c r="F518" s="582"/>
      <c r="G518" s="582"/>
      <c r="H518" s="582"/>
      <c r="I518" s="582"/>
      <c r="J518" s="581"/>
    </row>
    <row r="519" spans="1:10" x14ac:dyDescent="0.2">
      <c r="A519" s="583"/>
      <c r="B519" s="583"/>
      <c r="C519" s="583"/>
      <c r="D519" s="582"/>
      <c r="E519" s="583"/>
      <c r="F519" s="582"/>
      <c r="G519" s="582"/>
      <c r="H519" s="582"/>
      <c r="I519" s="582"/>
      <c r="J519" s="581"/>
    </row>
    <row r="520" spans="1:10" x14ac:dyDescent="0.2">
      <c r="A520" s="583"/>
      <c r="B520" s="583"/>
      <c r="C520" s="583"/>
      <c r="D520" s="582"/>
      <c r="E520" s="583"/>
      <c r="F520" s="582"/>
      <c r="G520" s="582"/>
      <c r="H520" s="582"/>
      <c r="I520" s="582"/>
      <c r="J520" s="581"/>
    </row>
    <row r="521" spans="1:10" x14ac:dyDescent="0.2">
      <c r="A521" s="583"/>
      <c r="B521" s="583"/>
      <c r="C521" s="583"/>
      <c r="D521" s="582"/>
      <c r="E521" s="583"/>
      <c r="F521" s="582"/>
      <c r="G521" s="582"/>
      <c r="H521" s="582"/>
      <c r="I521" s="582"/>
      <c r="J521" s="581"/>
    </row>
    <row r="522" spans="1:10" x14ac:dyDescent="0.2">
      <c r="A522" s="583"/>
      <c r="B522" s="583"/>
      <c r="C522" s="583"/>
      <c r="D522" s="582"/>
      <c r="E522" s="583"/>
      <c r="F522" s="582"/>
      <c r="G522" s="582"/>
      <c r="H522" s="582"/>
      <c r="I522" s="582"/>
      <c r="J522" s="581"/>
    </row>
    <row r="523" spans="1:10" x14ac:dyDescent="0.2">
      <c r="A523" s="583"/>
      <c r="B523" s="583"/>
      <c r="C523" s="583"/>
      <c r="D523" s="582"/>
      <c r="E523" s="583"/>
      <c r="F523" s="582"/>
      <c r="G523" s="582"/>
      <c r="H523" s="582"/>
      <c r="I523" s="582"/>
      <c r="J523" s="581"/>
    </row>
    <row r="524" spans="1:10" x14ac:dyDescent="0.2">
      <c r="A524" s="583"/>
      <c r="B524" s="583"/>
      <c r="C524" s="583"/>
      <c r="D524" s="582"/>
      <c r="E524" s="583"/>
      <c r="F524" s="582"/>
      <c r="G524" s="582"/>
      <c r="H524" s="582"/>
      <c r="I524" s="582"/>
      <c r="J524" s="581"/>
    </row>
    <row r="525" spans="1:10" x14ac:dyDescent="0.2">
      <c r="A525" s="583"/>
      <c r="B525" s="583"/>
      <c r="C525" s="583"/>
      <c r="D525" s="582"/>
      <c r="E525" s="583"/>
      <c r="F525" s="582"/>
      <c r="G525" s="582"/>
      <c r="H525" s="582"/>
      <c r="I525" s="582"/>
      <c r="J525" s="581"/>
    </row>
    <row r="526" spans="1:10" x14ac:dyDescent="0.2">
      <c r="A526" s="583"/>
      <c r="B526" s="583"/>
      <c r="C526" s="583"/>
      <c r="D526" s="582"/>
      <c r="E526" s="583"/>
      <c r="F526" s="582"/>
      <c r="G526" s="582"/>
      <c r="H526" s="582"/>
      <c r="I526" s="582"/>
      <c r="J526" s="581"/>
    </row>
    <row r="527" spans="1:10" x14ac:dyDescent="0.2">
      <c r="A527" s="583"/>
      <c r="B527" s="583"/>
      <c r="C527" s="583"/>
      <c r="D527" s="582"/>
      <c r="E527" s="583"/>
      <c r="F527" s="582"/>
      <c r="G527" s="582"/>
      <c r="H527" s="582"/>
      <c r="I527" s="582"/>
      <c r="J527" s="581"/>
    </row>
    <row r="528" spans="1:10" x14ac:dyDescent="0.2">
      <c r="A528" s="583"/>
      <c r="B528" s="583"/>
      <c r="C528" s="583"/>
      <c r="D528" s="582"/>
      <c r="E528" s="583"/>
      <c r="F528" s="582"/>
      <c r="G528" s="582"/>
      <c r="H528" s="582"/>
      <c r="I528" s="582"/>
      <c r="J528" s="581"/>
    </row>
    <row r="529" spans="1:10" x14ac:dyDescent="0.2">
      <c r="A529" s="583"/>
      <c r="B529" s="583"/>
      <c r="C529" s="583"/>
      <c r="D529" s="582"/>
      <c r="E529" s="583"/>
      <c r="F529" s="582"/>
      <c r="G529" s="582"/>
      <c r="H529" s="582"/>
      <c r="I529" s="582"/>
      <c r="J529" s="581"/>
    </row>
    <row r="530" spans="1:10" x14ac:dyDescent="0.2">
      <c r="A530" s="583"/>
      <c r="B530" s="583"/>
      <c r="C530" s="583"/>
      <c r="D530" s="582"/>
      <c r="E530" s="583"/>
      <c r="F530" s="582"/>
      <c r="G530" s="582"/>
      <c r="H530" s="582"/>
      <c r="I530" s="582"/>
      <c r="J530" s="581"/>
    </row>
    <row r="531" spans="1:10" x14ac:dyDescent="0.2">
      <c r="A531" s="583"/>
      <c r="B531" s="583"/>
      <c r="C531" s="583"/>
      <c r="D531" s="582"/>
      <c r="E531" s="583"/>
      <c r="F531" s="582"/>
      <c r="G531" s="582"/>
      <c r="H531" s="582"/>
      <c r="I531" s="582"/>
      <c r="J531" s="581"/>
    </row>
    <row r="532" spans="1:10" x14ac:dyDescent="0.2">
      <c r="A532" s="583"/>
      <c r="B532" s="583"/>
      <c r="C532" s="583"/>
      <c r="D532" s="582"/>
      <c r="E532" s="583"/>
      <c r="F532" s="582"/>
      <c r="G532" s="582"/>
      <c r="H532" s="582"/>
      <c r="I532" s="582"/>
      <c r="J532" s="581"/>
    </row>
    <row r="533" spans="1:10" x14ac:dyDescent="0.2">
      <c r="A533" s="583"/>
      <c r="B533" s="583"/>
      <c r="C533" s="583"/>
      <c r="D533" s="582"/>
      <c r="E533" s="583"/>
      <c r="F533" s="582"/>
      <c r="G533" s="582"/>
      <c r="H533" s="582"/>
      <c r="I533" s="582"/>
      <c r="J533" s="581"/>
    </row>
    <row r="534" spans="1:10" x14ac:dyDescent="0.2">
      <c r="A534" s="583"/>
      <c r="B534" s="583"/>
      <c r="C534" s="583"/>
      <c r="D534" s="582"/>
      <c r="E534" s="583"/>
      <c r="F534" s="582"/>
      <c r="G534" s="582"/>
      <c r="H534" s="582"/>
      <c r="I534" s="582"/>
      <c r="J534" s="581"/>
    </row>
    <row r="535" spans="1:10" x14ac:dyDescent="0.2">
      <c r="A535" s="583"/>
      <c r="B535" s="583"/>
      <c r="C535" s="583"/>
      <c r="D535" s="582"/>
      <c r="E535" s="583"/>
      <c r="F535" s="582"/>
      <c r="G535" s="582"/>
      <c r="H535" s="582"/>
      <c r="I535" s="582"/>
      <c r="J535" s="581"/>
    </row>
    <row r="536" spans="1:10" x14ac:dyDescent="0.2">
      <c r="A536" s="583"/>
      <c r="B536" s="583"/>
      <c r="C536" s="583"/>
      <c r="D536" s="582"/>
      <c r="E536" s="583"/>
      <c r="F536" s="582"/>
      <c r="G536" s="582"/>
      <c r="H536" s="582"/>
      <c r="I536" s="582"/>
      <c r="J536" s="581"/>
    </row>
    <row r="537" spans="1:10" x14ac:dyDescent="0.2">
      <c r="A537" s="583"/>
      <c r="B537" s="583"/>
      <c r="C537" s="583"/>
      <c r="D537" s="582"/>
      <c r="E537" s="583"/>
      <c r="F537" s="582"/>
      <c r="G537" s="582"/>
      <c r="H537" s="582"/>
      <c r="I537" s="582"/>
      <c r="J537" s="581"/>
    </row>
    <row r="538" spans="1:10" x14ac:dyDescent="0.2">
      <c r="A538" s="583"/>
      <c r="B538" s="583"/>
      <c r="C538" s="583"/>
      <c r="D538" s="582"/>
      <c r="E538" s="583"/>
      <c r="F538" s="582"/>
      <c r="G538" s="582"/>
      <c r="H538" s="582"/>
      <c r="I538" s="582"/>
      <c r="J538" s="581"/>
    </row>
    <row r="539" spans="1:10" x14ac:dyDescent="0.2">
      <c r="A539" s="583"/>
      <c r="B539" s="583"/>
      <c r="C539" s="583"/>
      <c r="D539" s="582"/>
      <c r="E539" s="583"/>
      <c r="F539" s="582"/>
      <c r="G539" s="582"/>
      <c r="H539" s="582"/>
      <c r="I539" s="582"/>
      <c r="J539" s="581"/>
    </row>
    <row r="540" spans="1:10" x14ac:dyDescent="0.2">
      <c r="A540" s="583"/>
      <c r="B540" s="583"/>
      <c r="C540" s="583"/>
      <c r="D540" s="582"/>
      <c r="E540" s="583"/>
      <c r="F540" s="582"/>
      <c r="G540" s="582"/>
      <c r="H540" s="582"/>
      <c r="I540" s="582"/>
      <c r="J540" s="581"/>
    </row>
    <row r="541" spans="1:10" x14ac:dyDescent="0.2">
      <c r="A541" s="583"/>
      <c r="B541" s="583"/>
      <c r="C541" s="583"/>
      <c r="D541" s="582"/>
      <c r="E541" s="583"/>
      <c r="F541" s="582"/>
      <c r="G541" s="582"/>
      <c r="H541" s="582"/>
      <c r="I541" s="582"/>
      <c r="J541" s="581"/>
    </row>
    <row r="542" spans="1:10" x14ac:dyDescent="0.2">
      <c r="A542" s="583"/>
      <c r="B542" s="583"/>
      <c r="C542" s="583"/>
      <c r="D542" s="582"/>
      <c r="E542" s="583"/>
      <c r="F542" s="582"/>
      <c r="G542" s="582"/>
      <c r="H542" s="582"/>
      <c r="I542" s="582"/>
      <c r="J542" s="581"/>
    </row>
    <row r="543" spans="1:10" x14ac:dyDescent="0.2">
      <c r="A543" s="583"/>
      <c r="B543" s="583"/>
      <c r="C543" s="583"/>
      <c r="D543" s="582"/>
      <c r="E543" s="583"/>
      <c r="F543" s="582"/>
      <c r="G543" s="582"/>
      <c r="H543" s="582"/>
      <c r="I543" s="582"/>
      <c r="J543" s="581"/>
    </row>
    <row r="544" spans="1:10" x14ac:dyDescent="0.2">
      <c r="A544" s="583"/>
      <c r="B544" s="583"/>
      <c r="C544" s="583"/>
      <c r="D544" s="582"/>
      <c r="E544" s="583"/>
      <c r="F544" s="582"/>
      <c r="G544" s="582"/>
      <c r="H544" s="582"/>
      <c r="I544" s="582"/>
      <c r="J544" s="581"/>
    </row>
    <row r="545" spans="1:10" x14ac:dyDescent="0.2">
      <c r="A545" s="583"/>
      <c r="B545" s="583"/>
      <c r="C545" s="583"/>
      <c r="D545" s="582"/>
      <c r="E545" s="583"/>
      <c r="F545" s="582"/>
      <c r="G545" s="582"/>
      <c r="H545" s="582"/>
      <c r="I545" s="582"/>
      <c r="J545" s="581"/>
    </row>
    <row r="546" spans="1:10" x14ac:dyDescent="0.2">
      <c r="A546" s="583"/>
      <c r="B546" s="583"/>
      <c r="C546" s="583"/>
      <c r="D546" s="582"/>
      <c r="E546" s="583"/>
      <c r="F546" s="582"/>
      <c r="G546" s="582"/>
      <c r="H546" s="582"/>
      <c r="I546" s="582"/>
      <c r="J546" s="581"/>
    </row>
    <row r="547" spans="1:10" x14ac:dyDescent="0.2">
      <c r="A547" s="583"/>
      <c r="B547" s="583"/>
      <c r="C547" s="583"/>
      <c r="D547" s="582"/>
      <c r="E547" s="583"/>
      <c r="F547" s="582"/>
      <c r="G547" s="582"/>
      <c r="H547" s="582"/>
      <c r="I547" s="582"/>
      <c r="J547" s="581"/>
    </row>
    <row r="548" spans="1:10" x14ac:dyDescent="0.2">
      <c r="A548" s="583"/>
      <c r="B548" s="583"/>
      <c r="C548" s="583"/>
      <c r="D548" s="582"/>
      <c r="E548" s="583"/>
      <c r="F548" s="582"/>
      <c r="G548" s="582"/>
      <c r="H548" s="582"/>
      <c r="I548" s="582"/>
      <c r="J548" s="581"/>
    </row>
    <row r="549" spans="1:10" x14ac:dyDescent="0.2">
      <c r="A549" s="583"/>
      <c r="B549" s="583"/>
      <c r="C549" s="583"/>
      <c r="D549" s="582"/>
      <c r="E549" s="583"/>
      <c r="F549" s="582"/>
      <c r="G549" s="582"/>
      <c r="H549" s="582"/>
      <c r="I549" s="582"/>
      <c r="J549" s="581"/>
    </row>
    <row r="550" spans="1:10" x14ac:dyDescent="0.2">
      <c r="A550" s="583"/>
      <c r="B550" s="583"/>
      <c r="C550" s="583"/>
      <c r="D550" s="582"/>
      <c r="E550" s="583"/>
      <c r="F550" s="582"/>
      <c r="G550" s="582"/>
      <c r="H550" s="582"/>
      <c r="I550" s="582"/>
      <c r="J550" s="581"/>
    </row>
    <row r="551" spans="1:10" x14ac:dyDescent="0.2">
      <c r="A551" s="583"/>
      <c r="B551" s="583"/>
      <c r="C551" s="583"/>
      <c r="D551" s="582"/>
      <c r="E551" s="583"/>
      <c r="F551" s="582"/>
      <c r="G551" s="582"/>
      <c r="H551" s="582"/>
      <c r="I551" s="582"/>
      <c r="J551" s="581"/>
    </row>
    <row r="552" spans="1:10" x14ac:dyDescent="0.2">
      <c r="A552" s="583"/>
      <c r="B552" s="583"/>
      <c r="C552" s="583"/>
      <c r="D552" s="582"/>
      <c r="E552" s="583"/>
      <c r="F552" s="582"/>
      <c r="G552" s="582"/>
      <c r="H552" s="582"/>
      <c r="I552" s="582"/>
      <c r="J552" s="581"/>
    </row>
    <row r="553" spans="1:10" x14ac:dyDescent="0.2">
      <c r="A553" s="583"/>
      <c r="B553" s="583"/>
      <c r="C553" s="583"/>
      <c r="D553" s="582"/>
      <c r="E553" s="583"/>
      <c r="F553" s="582"/>
      <c r="G553" s="582"/>
      <c r="H553" s="582"/>
      <c r="I553" s="582"/>
      <c r="J553" s="581"/>
    </row>
    <row r="554" spans="1:10" x14ac:dyDescent="0.2">
      <c r="A554" s="583"/>
      <c r="B554" s="583"/>
      <c r="C554" s="583"/>
      <c r="D554" s="582"/>
      <c r="E554" s="583"/>
      <c r="F554" s="582"/>
      <c r="G554" s="582"/>
      <c r="H554" s="582"/>
      <c r="I554" s="582"/>
      <c r="J554" s="581"/>
    </row>
    <row r="555" spans="1:10" x14ac:dyDescent="0.2">
      <c r="A555" s="583"/>
      <c r="B555" s="583"/>
      <c r="C555" s="583"/>
      <c r="D555" s="582"/>
      <c r="E555" s="583"/>
      <c r="F555" s="582"/>
      <c r="G555" s="582"/>
      <c r="H555" s="582"/>
      <c r="I555" s="582"/>
      <c r="J555" s="581"/>
    </row>
    <row r="556" spans="1:10" x14ac:dyDescent="0.2">
      <c r="A556" s="583"/>
      <c r="B556" s="583"/>
      <c r="C556" s="583"/>
      <c r="D556" s="582"/>
      <c r="E556" s="583"/>
      <c r="F556" s="582"/>
      <c r="G556" s="582"/>
      <c r="H556" s="582"/>
      <c r="I556" s="582"/>
      <c r="J556" s="581"/>
    </row>
    <row r="557" spans="1:10" x14ac:dyDescent="0.2">
      <c r="A557" s="583"/>
      <c r="B557" s="583"/>
      <c r="C557" s="583"/>
      <c r="D557" s="582"/>
      <c r="E557" s="583"/>
      <c r="F557" s="582"/>
      <c r="G557" s="582"/>
      <c r="H557" s="582"/>
      <c r="I557" s="582"/>
      <c r="J557" s="581"/>
    </row>
    <row r="558" spans="1:10" x14ac:dyDescent="0.2">
      <c r="A558" s="583"/>
      <c r="B558" s="583"/>
      <c r="C558" s="583"/>
      <c r="D558" s="582"/>
      <c r="E558" s="583"/>
      <c r="F558" s="582"/>
      <c r="G558" s="582"/>
      <c r="H558" s="582"/>
      <c r="I558" s="582"/>
      <c r="J558" s="581"/>
    </row>
    <row r="559" spans="1:10" x14ac:dyDescent="0.2">
      <c r="A559" s="583"/>
      <c r="B559" s="583"/>
      <c r="C559" s="583"/>
      <c r="D559" s="582"/>
      <c r="E559" s="583"/>
      <c r="F559" s="582"/>
      <c r="G559" s="582"/>
      <c r="H559" s="582"/>
      <c r="I559" s="582"/>
      <c r="J559" s="581"/>
    </row>
    <row r="560" spans="1:10" x14ac:dyDescent="0.2">
      <c r="A560" s="583"/>
      <c r="B560" s="583"/>
      <c r="C560" s="583"/>
      <c r="D560" s="582"/>
      <c r="E560" s="583"/>
      <c r="F560" s="582"/>
      <c r="G560" s="582"/>
      <c r="H560" s="582"/>
      <c r="I560" s="582"/>
      <c r="J560" s="581"/>
    </row>
    <row r="561" spans="1:10" x14ac:dyDescent="0.2">
      <c r="A561" s="583"/>
      <c r="B561" s="583"/>
      <c r="C561" s="583"/>
      <c r="D561" s="582"/>
      <c r="E561" s="583"/>
      <c r="F561" s="582"/>
      <c r="G561" s="582"/>
      <c r="H561" s="582"/>
      <c r="I561" s="582"/>
      <c r="J561" s="581"/>
    </row>
    <row r="562" spans="1:10" x14ac:dyDescent="0.2">
      <c r="A562" s="583"/>
      <c r="B562" s="583"/>
      <c r="C562" s="583"/>
      <c r="D562" s="582"/>
      <c r="E562" s="583"/>
      <c r="F562" s="582"/>
      <c r="G562" s="582"/>
      <c r="H562" s="582"/>
      <c r="I562" s="582"/>
      <c r="J562" s="581"/>
    </row>
    <row r="563" spans="1:10" x14ac:dyDescent="0.2">
      <c r="A563" s="583"/>
      <c r="B563" s="583"/>
      <c r="C563" s="583"/>
      <c r="D563" s="582"/>
      <c r="E563" s="583"/>
      <c r="F563" s="582"/>
      <c r="G563" s="582"/>
      <c r="H563" s="582"/>
      <c r="I563" s="582"/>
      <c r="J563" s="581"/>
    </row>
    <row r="564" spans="1:10" x14ac:dyDescent="0.2">
      <c r="A564" s="583"/>
      <c r="B564" s="583"/>
      <c r="C564" s="583"/>
      <c r="D564" s="582"/>
      <c r="E564" s="583"/>
      <c r="F564" s="582"/>
      <c r="G564" s="582"/>
      <c r="H564" s="582"/>
      <c r="I564" s="582"/>
      <c r="J564" s="581"/>
    </row>
    <row r="565" spans="1:10" x14ac:dyDescent="0.2">
      <c r="A565" s="583"/>
      <c r="B565" s="583"/>
      <c r="C565" s="583"/>
      <c r="D565" s="582"/>
      <c r="E565" s="583"/>
      <c r="F565" s="582"/>
      <c r="G565" s="582"/>
      <c r="H565" s="582"/>
      <c r="I565" s="582"/>
      <c r="J565" s="581"/>
    </row>
    <row r="566" spans="1:10" x14ac:dyDescent="0.2">
      <c r="A566" s="583"/>
      <c r="B566" s="583"/>
      <c r="C566" s="583"/>
      <c r="D566" s="582"/>
      <c r="E566" s="583"/>
      <c r="F566" s="582"/>
      <c r="G566" s="582"/>
      <c r="H566" s="582"/>
      <c r="I566" s="582"/>
      <c r="J566" s="581"/>
    </row>
    <row r="567" spans="1:10" x14ac:dyDescent="0.2">
      <c r="A567" s="583"/>
      <c r="B567" s="583"/>
      <c r="C567" s="583"/>
      <c r="D567" s="582"/>
      <c r="E567" s="583"/>
      <c r="F567" s="582"/>
      <c r="G567" s="582"/>
      <c r="H567" s="582"/>
      <c r="I567" s="582"/>
      <c r="J567" s="581"/>
    </row>
    <row r="568" spans="1:10" x14ac:dyDescent="0.2">
      <c r="A568" s="583"/>
      <c r="B568" s="583"/>
      <c r="C568" s="583"/>
      <c r="D568" s="582"/>
      <c r="E568" s="583"/>
      <c r="F568" s="582"/>
      <c r="G568" s="582"/>
      <c r="H568" s="582"/>
      <c r="I568" s="582"/>
      <c r="J568" s="581"/>
    </row>
    <row r="569" spans="1:10" x14ac:dyDescent="0.2">
      <c r="A569" s="583"/>
      <c r="B569" s="583"/>
      <c r="C569" s="583"/>
      <c r="D569" s="582"/>
      <c r="E569" s="583"/>
      <c r="F569" s="582"/>
      <c r="G569" s="582"/>
      <c r="H569" s="582"/>
      <c r="I569" s="582"/>
      <c r="J569" s="581"/>
    </row>
    <row r="570" spans="1:10" x14ac:dyDescent="0.2">
      <c r="A570" s="583"/>
      <c r="B570" s="583"/>
      <c r="C570" s="583"/>
      <c r="D570" s="582"/>
      <c r="E570" s="583"/>
      <c r="F570" s="582"/>
      <c r="G570" s="582"/>
      <c r="H570" s="582"/>
      <c r="I570" s="582"/>
      <c r="J570" s="581"/>
    </row>
    <row r="571" spans="1:10" x14ac:dyDescent="0.2">
      <c r="A571" s="583"/>
      <c r="B571" s="583"/>
      <c r="C571" s="583"/>
      <c r="D571" s="582"/>
      <c r="E571" s="583"/>
      <c r="F571" s="582"/>
      <c r="G571" s="582"/>
      <c r="H571" s="582"/>
      <c r="I571" s="582"/>
      <c r="J571" s="581"/>
    </row>
    <row r="572" spans="1:10" x14ac:dyDescent="0.2">
      <c r="A572" s="583"/>
      <c r="B572" s="583"/>
      <c r="C572" s="583"/>
      <c r="D572" s="582"/>
      <c r="E572" s="583"/>
      <c r="F572" s="582"/>
      <c r="G572" s="582"/>
      <c r="H572" s="582"/>
      <c r="I572" s="582"/>
      <c r="J572" s="581"/>
    </row>
    <row r="573" spans="1:10" x14ac:dyDescent="0.2">
      <c r="A573" s="583"/>
      <c r="B573" s="583"/>
      <c r="C573" s="583"/>
      <c r="D573" s="582"/>
      <c r="E573" s="583"/>
      <c r="F573" s="582"/>
      <c r="G573" s="582"/>
      <c r="H573" s="582"/>
      <c r="I573" s="582"/>
      <c r="J573" s="581"/>
    </row>
    <row r="574" spans="1:10" x14ac:dyDescent="0.2">
      <c r="A574" s="583"/>
      <c r="B574" s="583"/>
      <c r="C574" s="583"/>
      <c r="D574" s="582"/>
      <c r="E574" s="583"/>
      <c r="F574" s="582"/>
      <c r="G574" s="582"/>
      <c r="H574" s="582"/>
      <c r="I574" s="582"/>
      <c r="J574" s="581"/>
    </row>
    <row r="575" spans="1:10" x14ac:dyDescent="0.2">
      <c r="A575" s="583"/>
      <c r="B575" s="583"/>
      <c r="C575" s="583"/>
      <c r="D575" s="582"/>
      <c r="E575" s="583"/>
      <c r="F575" s="582"/>
      <c r="G575" s="582"/>
      <c r="H575" s="582"/>
      <c r="I575" s="582"/>
      <c r="J575" s="581"/>
    </row>
    <row r="576" spans="1:10" x14ac:dyDescent="0.2">
      <c r="A576" s="583"/>
      <c r="B576" s="583"/>
      <c r="C576" s="583"/>
      <c r="D576" s="582"/>
      <c r="E576" s="583"/>
      <c r="F576" s="582"/>
      <c r="G576" s="582"/>
      <c r="H576" s="582"/>
      <c r="I576" s="582"/>
      <c r="J576" s="581"/>
    </row>
    <row r="577" spans="1:10" x14ac:dyDescent="0.2">
      <c r="A577" s="583"/>
      <c r="B577" s="583"/>
      <c r="C577" s="583"/>
      <c r="D577" s="582"/>
      <c r="E577" s="583"/>
      <c r="F577" s="582"/>
      <c r="G577" s="582"/>
      <c r="H577" s="582"/>
      <c r="I577" s="582"/>
      <c r="J577" s="581"/>
    </row>
    <row r="578" spans="1:10" x14ac:dyDescent="0.2">
      <c r="A578" s="583"/>
      <c r="B578" s="583"/>
      <c r="C578" s="583"/>
      <c r="D578" s="582"/>
      <c r="E578" s="583"/>
      <c r="F578" s="582"/>
      <c r="G578" s="582"/>
      <c r="H578" s="582"/>
      <c r="I578" s="582"/>
      <c r="J578" s="581"/>
    </row>
    <row r="579" spans="1:10" x14ac:dyDescent="0.2">
      <c r="A579" s="583"/>
      <c r="B579" s="583"/>
      <c r="C579" s="583"/>
      <c r="D579" s="582"/>
      <c r="E579" s="583"/>
      <c r="F579" s="582"/>
      <c r="G579" s="582"/>
      <c r="H579" s="582"/>
      <c r="I579" s="582"/>
      <c r="J579" s="581"/>
    </row>
    <row r="580" spans="1:10" x14ac:dyDescent="0.2">
      <c r="A580" s="583"/>
      <c r="B580" s="583"/>
      <c r="C580" s="583"/>
      <c r="D580" s="582"/>
      <c r="E580" s="583"/>
      <c r="F580" s="582"/>
      <c r="G580" s="582"/>
      <c r="H580" s="582"/>
      <c r="I580" s="582"/>
      <c r="J580" s="581"/>
    </row>
    <row r="581" spans="1:10" x14ac:dyDescent="0.2">
      <c r="A581" s="583"/>
      <c r="B581" s="583"/>
      <c r="C581" s="583"/>
      <c r="D581" s="582"/>
      <c r="E581" s="583"/>
      <c r="F581" s="582"/>
      <c r="G581" s="582"/>
      <c r="H581" s="582"/>
      <c r="I581" s="582"/>
      <c r="J581" s="581"/>
    </row>
    <row r="582" spans="1:10" x14ac:dyDescent="0.2">
      <c r="A582" s="583"/>
      <c r="B582" s="583"/>
      <c r="C582" s="583"/>
      <c r="D582" s="582"/>
      <c r="E582" s="583"/>
      <c r="F582" s="582"/>
      <c r="G582" s="582"/>
      <c r="H582" s="582"/>
      <c r="I582" s="582"/>
      <c r="J582" s="581"/>
    </row>
    <row r="583" spans="1:10" x14ac:dyDescent="0.2">
      <c r="A583" s="583"/>
      <c r="B583" s="583"/>
      <c r="C583" s="583"/>
      <c r="D583" s="582"/>
      <c r="E583" s="583"/>
      <c r="F583" s="582"/>
      <c r="G583" s="582"/>
      <c r="H583" s="582"/>
      <c r="I583" s="582"/>
      <c r="J583" s="581"/>
    </row>
    <row r="584" spans="1:10" x14ac:dyDescent="0.2">
      <c r="A584" s="583"/>
      <c r="B584" s="583"/>
      <c r="C584" s="583"/>
      <c r="D584" s="582"/>
      <c r="E584" s="583"/>
      <c r="F584" s="582"/>
      <c r="G584" s="582"/>
      <c r="H584" s="582"/>
      <c r="I584" s="582"/>
      <c r="J584" s="581"/>
    </row>
    <row r="585" spans="1:10" x14ac:dyDescent="0.2">
      <c r="A585" s="583"/>
      <c r="B585" s="583"/>
      <c r="C585" s="583"/>
      <c r="D585" s="582"/>
      <c r="E585" s="583"/>
      <c r="F585" s="582"/>
      <c r="G585" s="582"/>
      <c r="H585" s="582"/>
      <c r="I585" s="582"/>
      <c r="J585" s="581"/>
    </row>
    <row r="586" spans="1:10" x14ac:dyDescent="0.2">
      <c r="A586" s="583"/>
      <c r="B586" s="583"/>
      <c r="C586" s="583"/>
      <c r="D586" s="582"/>
      <c r="E586" s="583"/>
      <c r="F586" s="582"/>
      <c r="G586" s="582"/>
      <c r="H586" s="582"/>
      <c r="I586" s="582"/>
      <c r="J586" s="581"/>
    </row>
    <row r="587" spans="1:10" x14ac:dyDescent="0.2">
      <c r="A587" s="583"/>
      <c r="B587" s="583"/>
      <c r="C587" s="583"/>
      <c r="D587" s="582"/>
      <c r="E587" s="583"/>
      <c r="F587" s="582"/>
      <c r="G587" s="582"/>
      <c r="H587" s="582"/>
      <c r="I587" s="582"/>
      <c r="J587" s="581"/>
    </row>
    <row r="588" spans="1:10" x14ac:dyDescent="0.2">
      <c r="A588" s="583"/>
      <c r="B588" s="583"/>
      <c r="C588" s="583"/>
      <c r="D588" s="582"/>
      <c r="E588" s="583"/>
      <c r="F588" s="582"/>
      <c r="G588" s="582"/>
      <c r="H588" s="582"/>
      <c r="I588" s="582"/>
      <c r="J588" s="581"/>
    </row>
    <row r="589" spans="1:10" x14ac:dyDescent="0.2">
      <c r="A589" s="583"/>
      <c r="B589" s="583"/>
      <c r="C589" s="583"/>
      <c r="D589" s="582"/>
      <c r="E589" s="583"/>
      <c r="F589" s="582"/>
      <c r="G589" s="582"/>
      <c r="H589" s="582"/>
      <c r="I589" s="582"/>
      <c r="J589" s="581"/>
    </row>
    <row r="590" spans="1:10" x14ac:dyDescent="0.2">
      <c r="A590" s="583"/>
      <c r="B590" s="583"/>
      <c r="C590" s="583"/>
      <c r="D590" s="582"/>
      <c r="E590" s="583"/>
      <c r="F590" s="582"/>
      <c r="G590" s="582"/>
      <c r="H590" s="582"/>
      <c r="I590" s="582"/>
      <c r="J590" s="581"/>
    </row>
    <row r="591" spans="1:10" x14ac:dyDescent="0.2">
      <c r="A591" s="583"/>
      <c r="B591" s="583"/>
      <c r="C591" s="583"/>
      <c r="D591" s="582"/>
      <c r="E591" s="583"/>
      <c r="F591" s="582"/>
      <c r="G591" s="582"/>
      <c r="H591" s="582"/>
      <c r="I591" s="582"/>
      <c r="J591" s="581"/>
    </row>
    <row r="592" spans="1:10" x14ac:dyDescent="0.2">
      <c r="A592" s="583"/>
      <c r="B592" s="583"/>
      <c r="C592" s="583"/>
      <c r="D592" s="582"/>
      <c r="E592" s="583"/>
      <c r="F592" s="582"/>
      <c r="G592" s="582"/>
      <c r="H592" s="582"/>
      <c r="I592" s="582"/>
      <c r="J592" s="581"/>
    </row>
    <row r="593" spans="1:10" x14ac:dyDescent="0.2">
      <c r="A593" s="583"/>
      <c r="B593" s="583"/>
      <c r="C593" s="583"/>
      <c r="D593" s="582"/>
      <c r="E593" s="583"/>
      <c r="F593" s="582"/>
      <c r="G593" s="582"/>
      <c r="H593" s="582"/>
      <c r="I593" s="582"/>
      <c r="J593" s="581"/>
    </row>
    <row r="594" spans="1:10" x14ac:dyDescent="0.2">
      <c r="A594" s="583"/>
      <c r="B594" s="583"/>
      <c r="C594" s="583"/>
      <c r="D594" s="582"/>
      <c r="E594" s="583"/>
      <c r="F594" s="582"/>
      <c r="G594" s="582"/>
      <c r="H594" s="582"/>
      <c r="I594" s="582"/>
      <c r="J594" s="581"/>
    </row>
    <row r="595" spans="1:10" x14ac:dyDescent="0.2">
      <c r="A595" s="583"/>
      <c r="B595" s="583"/>
      <c r="C595" s="583"/>
      <c r="D595" s="582"/>
      <c r="E595" s="583"/>
      <c r="F595" s="582"/>
      <c r="G595" s="582"/>
      <c r="H595" s="582"/>
      <c r="I595" s="582"/>
      <c r="J595" s="581"/>
    </row>
    <row r="596" spans="1:10" x14ac:dyDescent="0.2">
      <c r="A596" s="583"/>
      <c r="B596" s="583"/>
      <c r="C596" s="583"/>
      <c r="D596" s="582"/>
      <c r="E596" s="583"/>
      <c r="F596" s="582"/>
      <c r="G596" s="582"/>
      <c r="H596" s="582"/>
      <c r="I596" s="582"/>
      <c r="J596" s="581"/>
    </row>
    <row r="597" spans="1:10" x14ac:dyDescent="0.2">
      <c r="A597" s="583"/>
      <c r="B597" s="583"/>
      <c r="C597" s="583"/>
      <c r="D597" s="582"/>
      <c r="E597" s="583"/>
      <c r="F597" s="582"/>
      <c r="G597" s="582"/>
      <c r="H597" s="582"/>
      <c r="I597" s="582"/>
      <c r="J597" s="581"/>
    </row>
    <row r="598" spans="1:10" x14ac:dyDescent="0.2">
      <c r="A598" s="583"/>
      <c r="B598" s="583"/>
      <c r="C598" s="583"/>
      <c r="D598" s="582"/>
      <c r="E598" s="583"/>
      <c r="F598" s="582"/>
      <c r="G598" s="582"/>
      <c r="H598" s="582"/>
      <c r="I598" s="582"/>
      <c r="J598" s="581"/>
    </row>
    <row r="599" spans="1:10" x14ac:dyDescent="0.2">
      <c r="A599" s="583"/>
      <c r="B599" s="583"/>
      <c r="C599" s="583"/>
      <c r="D599" s="582"/>
      <c r="E599" s="583"/>
      <c r="F599" s="582"/>
      <c r="G599" s="582"/>
      <c r="H599" s="582"/>
      <c r="I599" s="582"/>
      <c r="J599" s="581"/>
    </row>
    <row r="600" spans="1:10" x14ac:dyDescent="0.2">
      <c r="A600" s="583"/>
      <c r="B600" s="583"/>
      <c r="C600" s="583"/>
      <c r="D600" s="582"/>
      <c r="E600" s="583"/>
      <c r="F600" s="582"/>
      <c r="G600" s="582"/>
      <c r="H600" s="582"/>
      <c r="I600" s="582"/>
      <c r="J600" s="581"/>
    </row>
    <row r="601" spans="1:10" x14ac:dyDescent="0.2">
      <c r="A601" s="583"/>
      <c r="B601" s="583"/>
      <c r="C601" s="583"/>
      <c r="D601" s="582"/>
      <c r="E601" s="583"/>
      <c r="F601" s="582"/>
      <c r="G601" s="582"/>
      <c r="H601" s="582"/>
      <c r="I601" s="582"/>
      <c r="J601" s="581"/>
    </row>
    <row r="602" spans="1:10" x14ac:dyDescent="0.2">
      <c r="A602" s="583"/>
      <c r="B602" s="583"/>
      <c r="C602" s="583"/>
      <c r="D602" s="582"/>
      <c r="E602" s="583"/>
      <c r="F602" s="582"/>
      <c r="G602" s="582"/>
      <c r="H602" s="582"/>
      <c r="I602" s="582"/>
      <c r="J602" s="581"/>
    </row>
    <row r="603" spans="1:10" x14ac:dyDescent="0.2">
      <c r="A603" s="583"/>
      <c r="B603" s="583"/>
      <c r="C603" s="583"/>
      <c r="D603" s="582"/>
      <c r="E603" s="583"/>
      <c r="F603" s="582"/>
      <c r="G603" s="582"/>
      <c r="H603" s="582"/>
      <c r="I603" s="582"/>
      <c r="J603" s="581"/>
    </row>
    <row r="604" spans="1:10" x14ac:dyDescent="0.2">
      <c r="A604" s="583"/>
      <c r="B604" s="583"/>
      <c r="C604" s="583"/>
      <c r="D604" s="582"/>
      <c r="E604" s="583"/>
      <c r="F604" s="582"/>
      <c r="G604" s="582"/>
      <c r="H604" s="582"/>
      <c r="I604" s="582"/>
      <c r="J604" s="581"/>
    </row>
    <row r="605" spans="1:10" x14ac:dyDescent="0.2">
      <c r="A605" s="583"/>
      <c r="B605" s="583"/>
      <c r="C605" s="583"/>
      <c r="D605" s="582"/>
      <c r="E605" s="583"/>
      <c r="F605" s="582"/>
      <c r="G605" s="582"/>
      <c r="H605" s="582"/>
      <c r="I605" s="582"/>
      <c r="J605" s="581"/>
    </row>
    <row r="606" spans="1:10" x14ac:dyDescent="0.2">
      <c r="A606" s="583"/>
      <c r="B606" s="583"/>
      <c r="C606" s="583"/>
      <c r="D606" s="582"/>
      <c r="E606" s="583"/>
      <c r="F606" s="582"/>
      <c r="G606" s="582"/>
      <c r="H606" s="582"/>
      <c r="I606" s="582"/>
      <c r="J606" s="581"/>
    </row>
    <row r="607" spans="1:10" x14ac:dyDescent="0.2">
      <c r="A607" s="583"/>
      <c r="B607" s="583"/>
      <c r="C607" s="583"/>
      <c r="D607" s="582"/>
      <c r="E607" s="583"/>
      <c r="F607" s="582"/>
      <c r="G607" s="582"/>
      <c r="H607" s="582"/>
      <c r="I607" s="582"/>
      <c r="J607" s="581"/>
    </row>
    <row r="608" spans="1:10" x14ac:dyDescent="0.2">
      <c r="A608" s="583"/>
      <c r="B608" s="583"/>
      <c r="C608" s="583"/>
      <c r="D608" s="582"/>
      <c r="E608" s="583"/>
      <c r="F608" s="582"/>
      <c r="G608" s="582"/>
      <c r="H608" s="582"/>
      <c r="I608" s="582"/>
      <c r="J608" s="581"/>
    </row>
    <row r="609" spans="1:10" x14ac:dyDescent="0.2">
      <c r="A609" s="583"/>
      <c r="B609" s="583"/>
      <c r="C609" s="583"/>
      <c r="D609" s="582"/>
      <c r="E609" s="583"/>
      <c r="F609" s="582"/>
      <c r="G609" s="582"/>
      <c r="H609" s="582"/>
      <c r="I609" s="582"/>
      <c r="J609" s="581"/>
    </row>
    <row r="610" spans="1:10" x14ac:dyDescent="0.2">
      <c r="A610" s="583"/>
      <c r="B610" s="583"/>
      <c r="C610" s="583"/>
      <c r="D610" s="582"/>
      <c r="E610" s="583"/>
      <c r="F610" s="582"/>
      <c r="G610" s="582"/>
      <c r="H610" s="582"/>
      <c r="I610" s="582"/>
      <c r="J610" s="581"/>
    </row>
    <row r="611" spans="1:10" x14ac:dyDescent="0.2">
      <c r="A611" s="583"/>
      <c r="B611" s="583"/>
      <c r="C611" s="583"/>
      <c r="D611" s="582"/>
      <c r="E611" s="583"/>
      <c r="F611" s="582"/>
      <c r="G611" s="582"/>
      <c r="H611" s="582"/>
      <c r="I611" s="582"/>
      <c r="J611" s="581"/>
    </row>
    <row r="612" spans="1:10" x14ac:dyDescent="0.2">
      <c r="A612" s="583"/>
      <c r="B612" s="583"/>
      <c r="C612" s="583"/>
      <c r="D612" s="582"/>
      <c r="E612" s="583"/>
      <c r="F612" s="582"/>
      <c r="G612" s="582"/>
      <c r="H612" s="582"/>
      <c r="I612" s="582"/>
      <c r="J612" s="581"/>
    </row>
    <row r="613" spans="1:10" x14ac:dyDescent="0.2">
      <c r="A613" s="583"/>
      <c r="B613" s="583"/>
      <c r="C613" s="583"/>
      <c r="D613" s="582"/>
      <c r="E613" s="583"/>
      <c r="F613" s="582"/>
      <c r="G613" s="582"/>
      <c r="H613" s="582"/>
      <c r="I613" s="582"/>
      <c r="J613" s="581"/>
    </row>
    <row r="614" spans="1:10" x14ac:dyDescent="0.2">
      <c r="A614" s="583"/>
      <c r="B614" s="583"/>
      <c r="C614" s="583"/>
      <c r="D614" s="582"/>
      <c r="E614" s="583"/>
      <c r="F614" s="582"/>
      <c r="G614" s="582"/>
      <c r="H614" s="582"/>
      <c r="I614" s="582"/>
      <c r="J614" s="581"/>
    </row>
    <row r="615" spans="1:10" x14ac:dyDescent="0.2">
      <c r="A615" s="583"/>
      <c r="B615" s="583"/>
      <c r="C615" s="583"/>
      <c r="D615" s="582"/>
      <c r="E615" s="583"/>
      <c r="F615" s="582"/>
      <c r="G615" s="582"/>
      <c r="H615" s="582"/>
      <c r="I615" s="582"/>
      <c r="J615" s="581"/>
    </row>
    <row r="616" spans="1:10" x14ac:dyDescent="0.2">
      <c r="A616" s="583"/>
      <c r="B616" s="583"/>
      <c r="C616" s="583"/>
      <c r="D616" s="582"/>
      <c r="E616" s="583"/>
      <c r="F616" s="582"/>
      <c r="G616" s="582"/>
      <c r="H616" s="582"/>
      <c r="I616" s="582"/>
      <c r="J616" s="581"/>
    </row>
    <row r="617" spans="1:10" x14ac:dyDescent="0.2">
      <c r="A617" s="583"/>
      <c r="B617" s="583"/>
      <c r="C617" s="583"/>
      <c r="D617" s="582"/>
      <c r="E617" s="583"/>
      <c r="F617" s="582"/>
      <c r="G617" s="582"/>
      <c r="H617" s="582"/>
      <c r="I617" s="582"/>
      <c r="J617" s="581"/>
    </row>
    <row r="618" spans="1:10" x14ac:dyDescent="0.2">
      <c r="A618" s="583"/>
      <c r="B618" s="583"/>
      <c r="C618" s="583"/>
      <c r="D618" s="582"/>
      <c r="E618" s="583"/>
      <c r="F618" s="582"/>
      <c r="G618" s="582"/>
      <c r="H618" s="582"/>
      <c r="I618" s="582"/>
      <c r="J618" s="581"/>
    </row>
    <row r="619" spans="1:10" x14ac:dyDescent="0.2">
      <c r="A619" s="583"/>
      <c r="B619" s="583"/>
      <c r="C619" s="583"/>
      <c r="D619" s="582"/>
      <c r="E619" s="583"/>
      <c r="F619" s="582"/>
      <c r="G619" s="582"/>
      <c r="H619" s="582"/>
      <c r="I619" s="582"/>
      <c r="J619" s="581"/>
    </row>
    <row r="620" spans="1:10" x14ac:dyDescent="0.2">
      <c r="A620" s="583"/>
      <c r="B620" s="583"/>
      <c r="C620" s="583"/>
      <c r="D620" s="582"/>
      <c r="E620" s="583"/>
      <c r="F620" s="582"/>
      <c r="G620" s="582"/>
      <c r="H620" s="582"/>
      <c r="I620" s="582"/>
      <c r="J620" s="581"/>
    </row>
    <row r="621" spans="1:10" x14ac:dyDescent="0.2">
      <c r="A621" s="583"/>
      <c r="B621" s="583"/>
      <c r="C621" s="583"/>
      <c r="D621" s="582"/>
      <c r="E621" s="583"/>
      <c r="F621" s="582"/>
      <c r="G621" s="582"/>
      <c r="H621" s="582"/>
      <c r="I621" s="582"/>
      <c r="J621" s="581"/>
    </row>
    <row r="622" spans="1:10" x14ac:dyDescent="0.2">
      <c r="A622" s="583"/>
      <c r="B622" s="583"/>
      <c r="C622" s="583"/>
      <c r="D622" s="582"/>
      <c r="E622" s="583"/>
      <c r="F622" s="582"/>
      <c r="G622" s="582"/>
      <c r="H622" s="582"/>
      <c r="I622" s="582"/>
      <c r="J622" s="581"/>
    </row>
    <row r="623" spans="1:10" x14ac:dyDescent="0.2">
      <c r="A623" s="583"/>
      <c r="B623" s="583"/>
      <c r="C623" s="583"/>
      <c r="D623" s="582"/>
      <c r="E623" s="583"/>
      <c r="F623" s="582"/>
      <c r="G623" s="582"/>
      <c r="H623" s="582"/>
      <c r="I623" s="582"/>
      <c r="J623" s="581"/>
    </row>
    <row r="624" spans="1:10" x14ac:dyDescent="0.2">
      <c r="A624" s="583"/>
      <c r="B624" s="583"/>
      <c r="C624" s="583"/>
      <c r="D624" s="582"/>
      <c r="E624" s="583"/>
      <c r="F624" s="582"/>
      <c r="G624" s="582"/>
      <c r="H624" s="582"/>
      <c r="I624" s="582"/>
      <c r="J624" s="581"/>
    </row>
    <row r="625" spans="1:10" x14ac:dyDescent="0.2">
      <c r="A625" s="583"/>
      <c r="B625" s="583"/>
      <c r="C625" s="583"/>
      <c r="D625" s="582"/>
      <c r="E625" s="583"/>
      <c r="F625" s="582"/>
      <c r="G625" s="582"/>
      <c r="H625" s="582"/>
      <c r="I625" s="582"/>
      <c r="J625" s="581"/>
    </row>
    <row r="626" spans="1:10" x14ac:dyDescent="0.2">
      <c r="A626" s="583"/>
      <c r="B626" s="583"/>
      <c r="C626" s="583"/>
      <c r="D626" s="582"/>
      <c r="E626" s="583"/>
      <c r="F626" s="582"/>
      <c r="G626" s="582"/>
      <c r="H626" s="582"/>
      <c r="I626" s="582"/>
      <c r="J626" s="581"/>
    </row>
    <row r="627" spans="1:10" x14ac:dyDescent="0.2">
      <c r="A627" s="583"/>
      <c r="B627" s="583"/>
      <c r="C627" s="583"/>
      <c r="D627" s="582"/>
      <c r="E627" s="583"/>
      <c r="F627" s="582"/>
      <c r="G627" s="582"/>
      <c r="H627" s="582"/>
      <c r="I627" s="582"/>
      <c r="J627" s="581"/>
    </row>
    <row r="628" spans="1:10" x14ac:dyDescent="0.2">
      <c r="A628" s="583"/>
      <c r="B628" s="583"/>
      <c r="C628" s="583"/>
      <c r="D628" s="582"/>
      <c r="E628" s="583"/>
      <c r="F628" s="582"/>
      <c r="G628" s="582"/>
      <c r="H628" s="582"/>
      <c r="I628" s="582"/>
      <c r="J628" s="581"/>
    </row>
    <row r="629" spans="1:10" x14ac:dyDescent="0.2">
      <c r="A629" s="583"/>
      <c r="B629" s="583"/>
      <c r="C629" s="583"/>
      <c r="D629" s="582"/>
      <c r="E629" s="583"/>
      <c r="F629" s="582"/>
      <c r="G629" s="582"/>
      <c r="H629" s="582"/>
      <c r="I629" s="582"/>
      <c r="J629" s="581"/>
    </row>
    <row r="630" spans="1:10" x14ac:dyDescent="0.2">
      <c r="A630" s="583"/>
      <c r="B630" s="583"/>
      <c r="C630" s="583"/>
      <c r="D630" s="582"/>
      <c r="E630" s="583"/>
      <c r="F630" s="582"/>
      <c r="G630" s="582"/>
      <c r="H630" s="582"/>
      <c r="I630" s="582"/>
      <c r="J630" s="581"/>
    </row>
    <row r="631" spans="1:10" x14ac:dyDescent="0.2">
      <c r="A631" s="583"/>
      <c r="B631" s="583"/>
      <c r="C631" s="583"/>
      <c r="D631" s="582"/>
      <c r="E631" s="583"/>
      <c r="F631" s="582"/>
      <c r="G631" s="582"/>
      <c r="H631" s="582"/>
      <c r="I631" s="582"/>
      <c r="J631" s="581"/>
    </row>
    <row r="632" spans="1:10" x14ac:dyDescent="0.2">
      <c r="A632" s="583"/>
      <c r="B632" s="583"/>
      <c r="C632" s="583"/>
      <c r="D632" s="582"/>
      <c r="E632" s="583"/>
      <c r="F632" s="582"/>
      <c r="G632" s="582"/>
      <c r="H632" s="582"/>
      <c r="I632" s="582"/>
      <c r="J632" s="581"/>
    </row>
    <row r="633" spans="1:10" x14ac:dyDescent="0.2">
      <c r="A633" s="583"/>
      <c r="B633" s="583"/>
      <c r="C633" s="583"/>
      <c r="D633" s="582"/>
      <c r="E633" s="583"/>
      <c r="F633" s="582"/>
      <c r="G633" s="582"/>
      <c r="H633" s="582"/>
      <c r="I633" s="582"/>
      <c r="J633" s="581"/>
    </row>
    <row r="634" spans="1:10" x14ac:dyDescent="0.2">
      <c r="A634" s="583"/>
      <c r="B634" s="583"/>
      <c r="C634" s="583"/>
      <c r="D634" s="582"/>
      <c r="E634" s="583"/>
      <c r="F634" s="582"/>
      <c r="G634" s="582"/>
      <c r="H634" s="582"/>
      <c r="I634" s="582"/>
      <c r="J634" s="581"/>
    </row>
    <row r="635" spans="1:10" x14ac:dyDescent="0.2">
      <c r="A635" s="583"/>
      <c r="B635" s="583"/>
      <c r="C635" s="583"/>
      <c r="D635" s="582"/>
      <c r="E635" s="583"/>
      <c r="F635" s="582"/>
      <c r="G635" s="582"/>
      <c r="H635" s="582"/>
      <c r="I635" s="582"/>
      <c r="J635" s="581"/>
    </row>
    <row r="636" spans="1:10" x14ac:dyDescent="0.2">
      <c r="A636" s="583"/>
      <c r="B636" s="583"/>
      <c r="C636" s="583"/>
      <c r="D636" s="582"/>
      <c r="E636" s="583"/>
      <c r="F636" s="582"/>
      <c r="G636" s="582"/>
      <c r="H636" s="582"/>
      <c r="I636" s="582"/>
      <c r="J636" s="581"/>
    </row>
    <row r="637" spans="1:10" x14ac:dyDescent="0.2">
      <c r="A637" s="583"/>
      <c r="B637" s="583"/>
      <c r="C637" s="583"/>
      <c r="D637" s="582"/>
      <c r="E637" s="583"/>
      <c r="F637" s="582"/>
      <c r="G637" s="582"/>
      <c r="H637" s="582"/>
      <c r="I637" s="582"/>
      <c r="J637" s="581"/>
    </row>
    <row r="638" spans="1:10" x14ac:dyDescent="0.2">
      <c r="A638" s="583"/>
      <c r="B638" s="583"/>
      <c r="C638" s="583"/>
      <c r="D638" s="582"/>
      <c r="E638" s="583"/>
      <c r="F638" s="582"/>
      <c r="G638" s="582"/>
      <c r="H638" s="582"/>
      <c r="I638" s="582"/>
      <c r="J638" s="581"/>
    </row>
    <row r="639" spans="1:10" x14ac:dyDescent="0.2">
      <c r="A639" s="583"/>
      <c r="B639" s="583"/>
      <c r="C639" s="583"/>
      <c r="D639" s="582"/>
      <c r="E639" s="583"/>
      <c r="F639" s="582"/>
      <c r="G639" s="582"/>
      <c r="H639" s="582"/>
      <c r="I639" s="582"/>
      <c r="J639" s="581"/>
    </row>
    <row r="640" spans="1:10" x14ac:dyDescent="0.2">
      <c r="A640" s="583"/>
      <c r="B640" s="583"/>
      <c r="C640" s="583"/>
      <c r="D640" s="582"/>
      <c r="E640" s="583"/>
      <c r="F640" s="582"/>
      <c r="G640" s="582"/>
      <c r="H640" s="582"/>
      <c r="I640" s="582"/>
      <c r="J640" s="581"/>
    </row>
    <row r="641" spans="1:10" x14ac:dyDescent="0.2">
      <c r="A641" s="583"/>
      <c r="B641" s="583"/>
      <c r="C641" s="583"/>
      <c r="D641" s="582"/>
      <c r="E641" s="583"/>
      <c r="F641" s="582"/>
      <c r="G641" s="582"/>
      <c r="H641" s="582"/>
      <c r="I641" s="582"/>
      <c r="J641" s="581"/>
    </row>
    <row r="642" spans="1:10" x14ac:dyDescent="0.2">
      <c r="A642" s="583"/>
      <c r="B642" s="583"/>
      <c r="C642" s="583"/>
      <c r="D642" s="582"/>
      <c r="E642" s="583"/>
      <c r="F642" s="582"/>
      <c r="G642" s="582"/>
      <c r="H642" s="582"/>
      <c r="I642" s="582"/>
      <c r="J642" s="581"/>
    </row>
    <row r="643" spans="1:10" x14ac:dyDescent="0.2">
      <c r="A643" s="583"/>
      <c r="B643" s="583"/>
      <c r="C643" s="583"/>
      <c r="D643" s="582"/>
      <c r="E643" s="583"/>
      <c r="F643" s="582"/>
      <c r="G643" s="582"/>
      <c r="H643" s="582"/>
      <c r="I643" s="582"/>
      <c r="J643" s="581"/>
    </row>
    <row r="644" spans="1:10" x14ac:dyDescent="0.2">
      <c r="A644" s="583"/>
      <c r="B644" s="583"/>
      <c r="C644" s="583"/>
      <c r="D644" s="582"/>
      <c r="E644" s="583"/>
      <c r="F644" s="582"/>
      <c r="G644" s="582"/>
      <c r="H644" s="582"/>
      <c r="I644" s="582"/>
      <c r="J644" s="581"/>
    </row>
    <row r="645" spans="1:10" x14ac:dyDescent="0.2">
      <c r="A645" s="583"/>
      <c r="B645" s="583"/>
      <c r="C645" s="583"/>
      <c r="D645" s="582"/>
      <c r="E645" s="583"/>
      <c r="F645" s="582"/>
      <c r="G645" s="582"/>
      <c r="H645" s="582"/>
      <c r="I645" s="582"/>
      <c r="J645" s="581"/>
    </row>
    <row r="646" spans="1:10" x14ac:dyDescent="0.2">
      <c r="A646" s="583"/>
      <c r="B646" s="583"/>
      <c r="C646" s="583"/>
      <c r="D646" s="582"/>
      <c r="E646" s="583"/>
      <c r="F646" s="582"/>
      <c r="G646" s="582"/>
      <c r="H646" s="582"/>
      <c r="I646" s="582"/>
      <c r="J646" s="581"/>
    </row>
    <row r="647" spans="1:10" x14ac:dyDescent="0.2">
      <c r="A647" s="583"/>
      <c r="B647" s="583"/>
      <c r="C647" s="583"/>
      <c r="D647" s="582"/>
      <c r="E647" s="583"/>
      <c r="F647" s="582"/>
      <c r="G647" s="582"/>
      <c r="H647" s="582"/>
      <c r="I647" s="582"/>
      <c r="J647" s="581"/>
    </row>
    <row r="648" spans="1:10" x14ac:dyDescent="0.2">
      <c r="A648" s="583"/>
      <c r="B648" s="583"/>
      <c r="C648" s="583"/>
      <c r="D648" s="582"/>
      <c r="E648" s="583"/>
      <c r="F648" s="582"/>
      <c r="G648" s="582"/>
      <c r="H648" s="582"/>
      <c r="I648" s="582"/>
      <c r="J648" s="581"/>
    </row>
    <row r="649" spans="1:10" x14ac:dyDescent="0.2">
      <c r="A649" s="583"/>
      <c r="B649" s="583"/>
      <c r="C649" s="583"/>
      <c r="D649" s="582"/>
      <c r="E649" s="583"/>
      <c r="F649" s="582"/>
      <c r="G649" s="582"/>
      <c r="H649" s="582"/>
      <c r="I649" s="582"/>
      <c r="J649" s="581"/>
    </row>
    <row r="650" spans="1:10" x14ac:dyDescent="0.2">
      <c r="A650" s="583"/>
      <c r="B650" s="583"/>
      <c r="C650" s="583"/>
      <c r="D650" s="582"/>
      <c r="E650" s="583"/>
      <c r="F650" s="582"/>
      <c r="G650" s="582"/>
      <c r="H650" s="582"/>
      <c r="I650" s="582"/>
      <c r="J650" s="581"/>
    </row>
    <row r="651" spans="1:10" x14ac:dyDescent="0.2">
      <c r="A651" s="583"/>
      <c r="B651" s="583"/>
      <c r="C651" s="583"/>
      <c r="D651" s="582"/>
      <c r="E651" s="583"/>
      <c r="F651" s="582"/>
      <c r="G651" s="582"/>
      <c r="H651" s="582"/>
      <c r="I651" s="582"/>
      <c r="J651" s="581"/>
    </row>
    <row r="652" spans="1:10" x14ac:dyDescent="0.2">
      <c r="A652" s="583"/>
      <c r="B652" s="583"/>
      <c r="C652" s="583"/>
      <c r="D652" s="582"/>
      <c r="E652" s="583"/>
      <c r="F652" s="582"/>
      <c r="G652" s="582"/>
      <c r="H652" s="582"/>
      <c r="I652" s="582"/>
      <c r="J652" s="581"/>
    </row>
    <row r="653" spans="1:10" x14ac:dyDescent="0.2">
      <c r="A653" s="583"/>
      <c r="B653" s="583"/>
      <c r="C653" s="583"/>
      <c r="D653" s="582"/>
      <c r="E653" s="583"/>
      <c r="F653" s="582"/>
      <c r="G653" s="582"/>
      <c r="H653" s="582"/>
      <c r="I653" s="582"/>
      <c r="J653" s="581"/>
    </row>
    <row r="654" spans="1:10" x14ac:dyDescent="0.2">
      <c r="A654" s="583"/>
      <c r="B654" s="583"/>
      <c r="C654" s="583"/>
      <c r="D654" s="582"/>
      <c r="E654" s="583"/>
      <c r="F654" s="582"/>
      <c r="G654" s="582"/>
      <c r="H654" s="582"/>
      <c r="I654" s="582"/>
      <c r="J654" s="581"/>
    </row>
    <row r="655" spans="1:10" x14ac:dyDescent="0.2">
      <c r="A655" s="583"/>
      <c r="B655" s="583"/>
      <c r="C655" s="583"/>
      <c r="D655" s="582"/>
      <c r="E655" s="583"/>
      <c r="F655" s="582"/>
      <c r="G655" s="582"/>
      <c r="H655" s="582"/>
      <c r="I655" s="582"/>
      <c r="J655" s="581"/>
    </row>
    <row r="656" spans="1:10" x14ac:dyDescent="0.2">
      <c r="A656" s="583"/>
      <c r="B656" s="583"/>
      <c r="C656" s="583"/>
      <c r="D656" s="582"/>
      <c r="E656" s="583"/>
      <c r="F656" s="582"/>
      <c r="G656" s="582"/>
      <c r="H656" s="582"/>
      <c r="I656" s="582"/>
      <c r="J656" s="581"/>
    </row>
    <row r="657" spans="1:10" x14ac:dyDescent="0.2">
      <c r="A657" s="583"/>
      <c r="B657" s="583"/>
      <c r="C657" s="583"/>
      <c r="D657" s="582"/>
      <c r="E657" s="583"/>
      <c r="F657" s="582"/>
      <c r="G657" s="582"/>
      <c r="H657" s="582"/>
      <c r="I657" s="582"/>
      <c r="J657" s="581"/>
    </row>
    <row r="658" spans="1:10" x14ac:dyDescent="0.2">
      <c r="A658" s="583"/>
      <c r="B658" s="583"/>
      <c r="C658" s="583"/>
      <c r="D658" s="582"/>
      <c r="E658" s="583"/>
      <c r="F658" s="582"/>
      <c r="G658" s="582"/>
      <c r="H658" s="582"/>
      <c r="I658" s="582"/>
      <c r="J658" s="581"/>
    </row>
    <row r="659" spans="1:10" x14ac:dyDescent="0.2">
      <c r="A659" s="583"/>
      <c r="B659" s="583"/>
      <c r="C659" s="583"/>
      <c r="D659" s="582"/>
      <c r="E659" s="583"/>
      <c r="F659" s="582"/>
      <c r="G659" s="582"/>
      <c r="H659" s="582"/>
      <c r="I659" s="582"/>
      <c r="J659" s="581"/>
    </row>
    <row r="660" spans="1:10" x14ac:dyDescent="0.2">
      <c r="A660" s="583"/>
      <c r="B660" s="583"/>
      <c r="C660" s="583"/>
      <c r="D660" s="582"/>
      <c r="E660" s="583"/>
      <c r="F660" s="582"/>
      <c r="G660" s="582"/>
      <c r="H660" s="582"/>
      <c r="I660" s="582"/>
      <c r="J660" s="581"/>
    </row>
    <row r="661" spans="1:10" x14ac:dyDescent="0.2">
      <c r="A661" s="583"/>
      <c r="B661" s="583"/>
      <c r="C661" s="583"/>
      <c r="D661" s="582"/>
      <c r="E661" s="583"/>
      <c r="F661" s="582"/>
      <c r="G661" s="582"/>
      <c r="H661" s="582"/>
      <c r="I661" s="582"/>
      <c r="J661" s="581"/>
    </row>
    <row r="662" spans="1:10" x14ac:dyDescent="0.2">
      <c r="A662" s="583"/>
      <c r="B662" s="583"/>
      <c r="C662" s="583"/>
      <c r="D662" s="582"/>
      <c r="E662" s="583"/>
      <c r="F662" s="582"/>
      <c r="G662" s="582"/>
      <c r="H662" s="582"/>
      <c r="I662" s="582"/>
      <c r="J662" s="581"/>
    </row>
    <row r="663" spans="1:10" x14ac:dyDescent="0.2">
      <c r="A663" s="583"/>
      <c r="B663" s="583"/>
      <c r="C663" s="583"/>
      <c r="D663" s="582"/>
      <c r="E663" s="583"/>
      <c r="F663" s="582"/>
      <c r="G663" s="582"/>
      <c r="H663" s="582"/>
      <c r="I663" s="582"/>
      <c r="J663" s="581"/>
    </row>
    <row r="664" spans="1:10" x14ac:dyDescent="0.2">
      <c r="A664" s="583"/>
      <c r="B664" s="583"/>
      <c r="C664" s="583"/>
      <c r="D664" s="582"/>
      <c r="E664" s="583"/>
      <c r="F664" s="582"/>
      <c r="G664" s="582"/>
      <c r="H664" s="582"/>
      <c r="I664" s="582"/>
      <c r="J664" s="581"/>
    </row>
    <row r="665" spans="1:10" x14ac:dyDescent="0.2">
      <c r="A665" s="583"/>
      <c r="B665" s="583"/>
      <c r="C665" s="583"/>
      <c r="D665" s="582"/>
      <c r="E665" s="583"/>
      <c r="F665" s="582"/>
      <c r="G665" s="582"/>
      <c r="H665" s="582"/>
      <c r="I665" s="582"/>
      <c r="J665" s="581"/>
    </row>
    <row r="666" spans="1:10" x14ac:dyDescent="0.2">
      <c r="A666" s="583"/>
      <c r="B666" s="583"/>
      <c r="C666" s="583"/>
      <c r="D666" s="582"/>
      <c r="E666" s="583"/>
      <c r="F666" s="582"/>
      <c r="G666" s="582"/>
      <c r="H666" s="582"/>
      <c r="I666" s="582"/>
      <c r="J666" s="581"/>
    </row>
    <row r="667" spans="1:10" x14ac:dyDescent="0.2">
      <c r="A667" s="583"/>
      <c r="B667" s="583"/>
      <c r="C667" s="583"/>
      <c r="D667" s="582"/>
      <c r="E667" s="583"/>
      <c r="F667" s="582"/>
      <c r="G667" s="582"/>
      <c r="H667" s="582"/>
      <c r="I667" s="582"/>
      <c r="J667" s="581"/>
    </row>
    <row r="668" spans="1:10" x14ac:dyDescent="0.2">
      <c r="A668" s="583"/>
      <c r="B668" s="583"/>
      <c r="C668" s="583"/>
      <c r="D668" s="582"/>
      <c r="E668" s="583"/>
      <c r="F668" s="582"/>
      <c r="G668" s="582"/>
      <c r="H668" s="582"/>
      <c r="I668" s="582"/>
      <c r="J668" s="581"/>
    </row>
    <row r="669" spans="1:10" x14ac:dyDescent="0.2">
      <c r="A669" s="583"/>
      <c r="B669" s="583"/>
      <c r="C669" s="583"/>
      <c r="D669" s="582"/>
      <c r="E669" s="583"/>
      <c r="F669" s="582"/>
      <c r="G669" s="582"/>
      <c r="H669" s="582"/>
      <c r="I669" s="582"/>
      <c r="J669" s="581"/>
    </row>
    <row r="670" spans="1:10" x14ac:dyDescent="0.2">
      <c r="A670" s="583"/>
      <c r="B670" s="583"/>
      <c r="C670" s="583"/>
      <c r="D670" s="582"/>
      <c r="E670" s="583"/>
      <c r="F670" s="582"/>
      <c r="G670" s="582"/>
      <c r="H670" s="582"/>
      <c r="I670" s="582"/>
      <c r="J670" s="581"/>
    </row>
    <row r="671" spans="1:10" x14ac:dyDescent="0.2">
      <c r="A671" s="583"/>
      <c r="B671" s="583"/>
      <c r="C671" s="583"/>
      <c r="D671" s="582"/>
      <c r="E671" s="583"/>
      <c r="F671" s="582"/>
      <c r="G671" s="582"/>
      <c r="H671" s="582"/>
      <c r="I671" s="582"/>
      <c r="J671" s="581"/>
    </row>
    <row r="672" spans="1:10" x14ac:dyDescent="0.2">
      <c r="A672" s="583"/>
      <c r="B672" s="583"/>
      <c r="C672" s="583"/>
      <c r="D672" s="582"/>
      <c r="E672" s="583"/>
      <c r="F672" s="582"/>
      <c r="G672" s="582"/>
      <c r="H672" s="582"/>
      <c r="I672" s="582"/>
      <c r="J672" s="581"/>
    </row>
    <row r="673" spans="1:10" x14ac:dyDescent="0.2">
      <c r="A673" s="583"/>
      <c r="B673" s="583"/>
      <c r="C673" s="583"/>
      <c r="D673" s="582"/>
      <c r="E673" s="583"/>
      <c r="F673" s="582"/>
      <c r="G673" s="582"/>
      <c r="H673" s="582"/>
      <c r="I673" s="582"/>
      <c r="J673" s="581"/>
    </row>
    <row r="674" spans="1:10" x14ac:dyDescent="0.2">
      <c r="A674" s="583"/>
      <c r="B674" s="583"/>
      <c r="C674" s="583"/>
      <c r="D674" s="582"/>
      <c r="E674" s="583"/>
      <c r="F674" s="582"/>
      <c r="G674" s="582"/>
      <c r="H674" s="582"/>
      <c r="I674" s="582"/>
      <c r="J674" s="581"/>
    </row>
    <row r="675" spans="1:10" x14ac:dyDescent="0.2">
      <c r="A675" s="583"/>
      <c r="B675" s="583"/>
      <c r="C675" s="583"/>
      <c r="D675" s="582"/>
      <c r="E675" s="583"/>
      <c r="F675" s="582"/>
      <c r="G675" s="582"/>
      <c r="H675" s="582"/>
      <c r="I675" s="582"/>
      <c r="J675" s="581"/>
    </row>
    <row r="676" spans="1:10" x14ac:dyDescent="0.2">
      <c r="A676" s="583"/>
      <c r="B676" s="583"/>
      <c r="C676" s="583"/>
      <c r="D676" s="582"/>
      <c r="E676" s="583"/>
      <c r="F676" s="582"/>
      <c r="G676" s="582"/>
      <c r="H676" s="582"/>
      <c r="I676" s="582"/>
      <c r="J676" s="581"/>
    </row>
    <row r="677" spans="1:10" x14ac:dyDescent="0.2">
      <c r="A677" s="583"/>
      <c r="B677" s="583"/>
      <c r="C677" s="583"/>
      <c r="D677" s="582"/>
      <c r="E677" s="583"/>
      <c r="F677" s="582"/>
      <c r="G677" s="582"/>
      <c r="H677" s="582"/>
      <c r="I677" s="582"/>
      <c r="J677" s="581"/>
    </row>
    <row r="678" spans="1:10" x14ac:dyDescent="0.2">
      <c r="A678" s="583"/>
      <c r="B678" s="583"/>
      <c r="C678" s="583"/>
      <c r="D678" s="582"/>
      <c r="E678" s="583"/>
      <c r="F678" s="582"/>
      <c r="G678" s="582"/>
      <c r="H678" s="582"/>
      <c r="I678" s="582"/>
      <c r="J678" s="581"/>
    </row>
    <row r="679" spans="1:10" x14ac:dyDescent="0.2">
      <c r="A679" s="583"/>
      <c r="B679" s="583"/>
      <c r="C679" s="583"/>
      <c r="D679" s="582"/>
      <c r="E679" s="583"/>
      <c r="F679" s="582"/>
      <c r="G679" s="582"/>
      <c r="H679" s="582"/>
      <c r="I679" s="582"/>
      <c r="J679" s="581"/>
    </row>
    <row r="680" spans="1:10" x14ac:dyDescent="0.2">
      <c r="A680" s="583"/>
      <c r="B680" s="583"/>
      <c r="C680" s="583"/>
      <c r="D680" s="582"/>
      <c r="E680" s="583"/>
      <c r="F680" s="582"/>
      <c r="G680" s="582"/>
      <c r="H680" s="582"/>
      <c r="I680" s="582"/>
      <c r="J680" s="581"/>
    </row>
    <row r="681" spans="1:10" x14ac:dyDescent="0.2">
      <c r="A681" s="583"/>
      <c r="B681" s="583"/>
      <c r="C681" s="583"/>
      <c r="D681" s="582"/>
      <c r="E681" s="583"/>
      <c r="F681" s="582"/>
      <c r="G681" s="582"/>
      <c r="H681" s="582"/>
      <c r="I681" s="582"/>
      <c r="J681" s="581"/>
    </row>
    <row r="682" spans="1:10" x14ac:dyDescent="0.2">
      <c r="A682" s="583"/>
      <c r="B682" s="583"/>
      <c r="C682" s="583"/>
      <c r="D682" s="582"/>
      <c r="E682" s="583"/>
      <c r="F682" s="582"/>
      <c r="G682" s="582"/>
      <c r="H682" s="582"/>
      <c r="I682" s="582"/>
      <c r="J682" s="581"/>
    </row>
    <row r="683" spans="1:10" x14ac:dyDescent="0.2">
      <c r="A683" s="583"/>
      <c r="B683" s="583"/>
      <c r="C683" s="583"/>
      <c r="D683" s="582"/>
      <c r="E683" s="583"/>
      <c r="F683" s="582"/>
      <c r="G683" s="582"/>
      <c r="H683" s="582"/>
      <c r="I683" s="582"/>
      <c r="J683" s="581"/>
    </row>
    <row r="684" spans="1:10" x14ac:dyDescent="0.2">
      <c r="A684" s="583"/>
      <c r="B684" s="583"/>
      <c r="C684" s="583"/>
      <c r="D684" s="582"/>
      <c r="E684" s="583"/>
      <c r="F684" s="582"/>
      <c r="G684" s="582"/>
      <c r="H684" s="582"/>
      <c r="I684" s="582"/>
      <c r="J684" s="581"/>
    </row>
    <row r="685" spans="1:10" x14ac:dyDescent="0.2">
      <c r="A685" s="583"/>
      <c r="B685" s="583"/>
      <c r="C685" s="583"/>
      <c r="D685" s="582"/>
      <c r="E685" s="583"/>
      <c r="F685" s="582"/>
      <c r="G685" s="582"/>
      <c r="H685" s="582"/>
      <c r="I685" s="582"/>
      <c r="J685" s="581"/>
    </row>
    <row r="686" spans="1:10" x14ac:dyDescent="0.2">
      <c r="A686" s="583"/>
      <c r="B686" s="583"/>
      <c r="C686" s="583"/>
      <c r="D686" s="582"/>
      <c r="E686" s="583"/>
      <c r="F686" s="582"/>
      <c r="G686" s="582"/>
      <c r="H686" s="582"/>
      <c r="I686" s="582"/>
      <c r="J686" s="581"/>
    </row>
    <row r="687" spans="1:10" x14ac:dyDescent="0.2">
      <c r="A687" s="583"/>
      <c r="B687" s="583"/>
      <c r="C687" s="583"/>
      <c r="D687" s="582"/>
      <c r="E687" s="583"/>
      <c r="F687" s="582"/>
      <c r="G687" s="582"/>
      <c r="H687" s="582"/>
      <c r="I687" s="582"/>
      <c r="J687" s="581"/>
    </row>
    <row r="688" spans="1:10" x14ac:dyDescent="0.2">
      <c r="A688" s="583"/>
      <c r="B688" s="583"/>
      <c r="C688" s="583"/>
      <c r="D688" s="582"/>
      <c r="E688" s="583"/>
      <c r="F688" s="582"/>
      <c r="G688" s="582"/>
      <c r="H688" s="582"/>
      <c r="I688" s="582"/>
      <c r="J688" s="581"/>
    </row>
    <row r="689" spans="1:10" x14ac:dyDescent="0.2">
      <c r="A689" s="583"/>
      <c r="B689" s="583"/>
      <c r="C689" s="583"/>
      <c r="D689" s="582"/>
      <c r="E689" s="583"/>
      <c r="F689" s="582"/>
      <c r="G689" s="582"/>
      <c r="H689" s="582"/>
      <c r="I689" s="582"/>
      <c r="J689" s="581"/>
    </row>
    <row r="690" spans="1:10" x14ac:dyDescent="0.2">
      <c r="A690" s="583"/>
      <c r="B690" s="583"/>
      <c r="C690" s="583"/>
      <c r="D690" s="582"/>
      <c r="E690" s="583"/>
      <c r="F690" s="582"/>
      <c r="G690" s="582"/>
      <c r="H690" s="582"/>
      <c r="I690" s="582"/>
      <c r="J690" s="581"/>
    </row>
    <row r="691" spans="1:10" x14ac:dyDescent="0.2">
      <c r="A691" s="583"/>
      <c r="B691" s="583"/>
      <c r="C691" s="583"/>
      <c r="D691" s="582"/>
      <c r="E691" s="583"/>
      <c r="F691" s="582"/>
      <c r="G691" s="582"/>
      <c r="H691" s="582"/>
      <c r="I691" s="582"/>
      <c r="J691" s="581"/>
    </row>
    <row r="692" spans="1:10" x14ac:dyDescent="0.2">
      <c r="A692" s="583"/>
      <c r="B692" s="583"/>
      <c r="C692" s="583"/>
      <c r="D692" s="582"/>
      <c r="E692" s="583"/>
      <c r="F692" s="582"/>
      <c r="G692" s="582"/>
      <c r="H692" s="582"/>
      <c r="I692" s="582"/>
      <c r="J692" s="581"/>
    </row>
    <row r="693" spans="1:10" x14ac:dyDescent="0.2">
      <c r="A693" s="583"/>
      <c r="B693" s="583"/>
      <c r="C693" s="583"/>
      <c r="D693" s="582"/>
      <c r="E693" s="583"/>
      <c r="F693" s="582"/>
      <c r="G693" s="582"/>
      <c r="H693" s="582"/>
      <c r="I693" s="582"/>
      <c r="J693" s="581"/>
    </row>
    <row r="694" spans="1:10" x14ac:dyDescent="0.2">
      <c r="A694" s="583"/>
      <c r="B694" s="583"/>
      <c r="C694" s="583"/>
      <c r="D694" s="582"/>
      <c r="E694" s="583"/>
      <c r="F694" s="582"/>
      <c r="G694" s="582"/>
      <c r="H694" s="582"/>
      <c r="I694" s="582"/>
      <c r="J694" s="581"/>
    </row>
    <row r="695" spans="1:10" x14ac:dyDescent="0.2">
      <c r="A695" s="583"/>
      <c r="B695" s="583"/>
      <c r="C695" s="583"/>
      <c r="D695" s="582"/>
      <c r="E695" s="583"/>
      <c r="F695" s="582"/>
      <c r="G695" s="582"/>
      <c r="H695" s="582"/>
      <c r="I695" s="582"/>
      <c r="J695" s="581"/>
    </row>
    <row r="696" spans="1:10" x14ac:dyDescent="0.2">
      <c r="A696" s="583"/>
      <c r="B696" s="583"/>
      <c r="C696" s="583"/>
      <c r="D696" s="582"/>
      <c r="E696" s="583"/>
      <c r="F696" s="582"/>
      <c r="G696" s="582"/>
      <c r="H696" s="582"/>
      <c r="I696" s="582"/>
      <c r="J696" s="581"/>
    </row>
    <row r="697" spans="1:10" x14ac:dyDescent="0.2">
      <c r="A697" s="583"/>
      <c r="B697" s="583"/>
      <c r="C697" s="583"/>
      <c r="D697" s="582"/>
      <c r="E697" s="583"/>
      <c r="F697" s="582"/>
      <c r="G697" s="582"/>
      <c r="H697" s="582"/>
      <c r="I697" s="582"/>
      <c r="J697" s="581"/>
    </row>
    <row r="698" spans="1:10" x14ac:dyDescent="0.2">
      <c r="A698" s="583"/>
      <c r="B698" s="583"/>
      <c r="C698" s="583"/>
      <c r="D698" s="582"/>
      <c r="E698" s="583"/>
      <c r="F698" s="582"/>
      <c r="G698" s="582"/>
      <c r="H698" s="582"/>
      <c r="I698" s="582"/>
      <c r="J698" s="581"/>
    </row>
    <row r="699" spans="1:10" x14ac:dyDescent="0.2">
      <c r="A699" s="583"/>
      <c r="B699" s="583"/>
      <c r="C699" s="583"/>
      <c r="D699" s="582"/>
      <c r="E699" s="583"/>
      <c r="F699" s="582"/>
      <c r="G699" s="582"/>
      <c r="H699" s="582"/>
      <c r="I699" s="582"/>
      <c r="J699" s="581"/>
    </row>
    <row r="700" spans="1:10" x14ac:dyDescent="0.2">
      <c r="A700" s="583"/>
      <c r="B700" s="583"/>
      <c r="C700" s="583"/>
      <c r="D700" s="582"/>
      <c r="E700" s="583"/>
      <c r="F700" s="582"/>
      <c r="G700" s="582"/>
      <c r="H700" s="582"/>
      <c r="I700" s="582"/>
      <c r="J700" s="581"/>
    </row>
    <row r="701" spans="1:10" x14ac:dyDescent="0.2">
      <c r="A701" s="583"/>
      <c r="B701" s="583"/>
      <c r="C701" s="583"/>
      <c r="D701" s="582"/>
      <c r="E701" s="583"/>
      <c r="F701" s="582"/>
      <c r="G701" s="582"/>
      <c r="H701" s="582"/>
      <c r="I701" s="582"/>
      <c r="J701" s="581"/>
    </row>
    <row r="702" spans="1:10" x14ac:dyDescent="0.2">
      <c r="A702" s="583"/>
      <c r="B702" s="583"/>
      <c r="C702" s="583"/>
      <c r="D702" s="582"/>
      <c r="E702" s="583"/>
      <c r="F702" s="582"/>
      <c r="G702" s="582"/>
      <c r="H702" s="582"/>
      <c r="I702" s="582"/>
      <c r="J702" s="581"/>
    </row>
    <row r="703" spans="1:10" x14ac:dyDescent="0.2">
      <c r="A703" s="583"/>
      <c r="B703" s="583"/>
      <c r="C703" s="583"/>
      <c r="D703" s="582"/>
      <c r="E703" s="583"/>
      <c r="F703" s="582"/>
      <c r="G703" s="582"/>
      <c r="H703" s="582"/>
      <c r="I703" s="582"/>
      <c r="J703" s="581"/>
    </row>
    <row r="704" spans="1:10" x14ac:dyDescent="0.2">
      <c r="A704" s="583"/>
      <c r="B704" s="583"/>
      <c r="C704" s="583"/>
      <c r="D704" s="582"/>
      <c r="E704" s="583"/>
      <c r="F704" s="582"/>
      <c r="G704" s="582"/>
      <c r="H704" s="582"/>
      <c r="I704" s="582"/>
      <c r="J704" s="581"/>
    </row>
    <row r="705" spans="1:10" x14ac:dyDescent="0.2">
      <c r="A705" s="583"/>
      <c r="B705" s="583"/>
      <c r="C705" s="583"/>
      <c r="D705" s="582"/>
      <c r="E705" s="583"/>
      <c r="F705" s="582"/>
      <c r="G705" s="582"/>
      <c r="H705" s="582"/>
      <c r="I705" s="582"/>
      <c r="J705" s="581"/>
    </row>
    <row r="706" spans="1:10" x14ac:dyDescent="0.2">
      <c r="A706" s="583"/>
      <c r="B706" s="583"/>
      <c r="C706" s="583"/>
      <c r="D706" s="582"/>
      <c r="E706" s="583"/>
      <c r="F706" s="582"/>
      <c r="G706" s="582"/>
      <c r="H706" s="582"/>
      <c r="I706" s="582"/>
      <c r="J706" s="581"/>
    </row>
    <row r="707" spans="1:10" x14ac:dyDescent="0.2">
      <c r="A707" s="583"/>
      <c r="B707" s="583"/>
      <c r="C707" s="583"/>
      <c r="D707" s="582"/>
      <c r="E707" s="583"/>
      <c r="F707" s="582"/>
      <c r="G707" s="582"/>
      <c r="H707" s="582"/>
      <c r="I707" s="582"/>
      <c r="J707" s="581"/>
    </row>
    <row r="708" spans="1:10" x14ac:dyDescent="0.2">
      <c r="A708" s="583"/>
      <c r="B708" s="583"/>
      <c r="C708" s="583"/>
      <c r="D708" s="582"/>
      <c r="E708" s="583"/>
      <c r="F708" s="582"/>
      <c r="G708" s="582"/>
      <c r="H708" s="582"/>
      <c r="I708" s="582"/>
      <c r="J708" s="581"/>
    </row>
    <row r="709" spans="1:10" x14ac:dyDescent="0.2">
      <c r="A709" s="583"/>
      <c r="B709" s="583"/>
      <c r="C709" s="583"/>
      <c r="D709" s="582"/>
      <c r="E709" s="583"/>
      <c r="F709" s="582"/>
      <c r="G709" s="582"/>
      <c r="H709" s="582"/>
      <c r="I709" s="582"/>
      <c r="J709" s="581"/>
    </row>
    <row r="710" spans="1:10" x14ac:dyDescent="0.2">
      <c r="A710" s="583"/>
      <c r="B710" s="583"/>
      <c r="C710" s="583"/>
      <c r="D710" s="582"/>
      <c r="E710" s="583"/>
      <c r="F710" s="582"/>
      <c r="G710" s="582"/>
      <c r="H710" s="582"/>
      <c r="I710" s="582"/>
      <c r="J710" s="581"/>
    </row>
    <row r="711" spans="1:10" x14ac:dyDescent="0.2">
      <c r="A711" s="583"/>
      <c r="B711" s="583"/>
      <c r="C711" s="583"/>
      <c r="D711" s="582"/>
      <c r="E711" s="583"/>
      <c r="F711" s="582"/>
      <c r="G711" s="582"/>
      <c r="H711" s="582"/>
      <c r="I711" s="582"/>
      <c r="J711" s="581"/>
    </row>
    <row r="712" spans="1:10" x14ac:dyDescent="0.2">
      <c r="A712" s="583"/>
      <c r="B712" s="583"/>
      <c r="C712" s="583"/>
      <c r="D712" s="582"/>
      <c r="E712" s="583"/>
      <c r="F712" s="582"/>
      <c r="G712" s="582"/>
      <c r="H712" s="582"/>
      <c r="I712" s="582"/>
      <c r="J712" s="581"/>
    </row>
    <row r="713" spans="1:10" x14ac:dyDescent="0.2">
      <c r="A713" s="583"/>
      <c r="B713" s="583"/>
      <c r="C713" s="583"/>
      <c r="D713" s="582"/>
      <c r="E713" s="583"/>
      <c r="F713" s="582"/>
      <c r="G713" s="582"/>
      <c r="H713" s="582"/>
      <c r="I713" s="582"/>
      <c r="J713" s="581"/>
    </row>
    <row r="714" spans="1:10" x14ac:dyDescent="0.2">
      <c r="A714" s="583"/>
      <c r="B714" s="583"/>
      <c r="C714" s="583"/>
      <c r="D714" s="582"/>
      <c r="E714" s="583"/>
      <c r="F714" s="582"/>
      <c r="G714" s="582"/>
      <c r="H714" s="582"/>
      <c r="I714" s="582"/>
      <c r="J714" s="581"/>
    </row>
    <row r="715" spans="1:10" x14ac:dyDescent="0.2">
      <c r="A715" s="583"/>
      <c r="B715" s="583"/>
      <c r="C715" s="583"/>
      <c r="D715" s="582"/>
      <c r="E715" s="583"/>
      <c r="F715" s="582"/>
      <c r="G715" s="582"/>
      <c r="H715" s="582"/>
      <c r="I715" s="582"/>
      <c r="J715" s="581"/>
    </row>
    <row r="716" spans="1:10" x14ac:dyDescent="0.2">
      <c r="A716" s="583"/>
      <c r="B716" s="583"/>
      <c r="C716" s="583"/>
      <c r="D716" s="582"/>
      <c r="E716" s="583"/>
      <c r="F716" s="582"/>
      <c r="G716" s="582"/>
      <c r="H716" s="582"/>
      <c r="I716" s="582"/>
      <c r="J716" s="581"/>
    </row>
    <row r="717" spans="1:10" x14ac:dyDescent="0.2">
      <c r="A717" s="583"/>
      <c r="B717" s="583"/>
      <c r="C717" s="583"/>
      <c r="D717" s="582"/>
      <c r="E717" s="583"/>
      <c r="F717" s="582"/>
      <c r="G717" s="582"/>
      <c r="H717" s="582"/>
      <c r="I717" s="582"/>
      <c r="J717" s="581"/>
    </row>
    <row r="718" spans="1:10" x14ac:dyDescent="0.2">
      <c r="A718" s="583"/>
      <c r="B718" s="583"/>
      <c r="C718" s="583"/>
      <c r="D718" s="582"/>
      <c r="E718" s="583"/>
      <c r="F718" s="582"/>
      <c r="G718" s="582"/>
      <c r="H718" s="582"/>
      <c r="I718" s="582"/>
      <c r="J718" s="581"/>
    </row>
    <row r="719" spans="1:10" x14ac:dyDescent="0.2">
      <c r="A719" s="583"/>
      <c r="B719" s="583"/>
      <c r="C719" s="583"/>
      <c r="D719" s="582"/>
      <c r="E719" s="583"/>
      <c r="F719" s="582"/>
      <c r="G719" s="582"/>
      <c r="H719" s="582"/>
      <c r="I719" s="582"/>
      <c r="J719" s="581"/>
    </row>
    <row r="720" spans="1:10" x14ac:dyDescent="0.2">
      <c r="A720" s="583"/>
      <c r="B720" s="583"/>
      <c r="C720" s="583"/>
      <c r="D720" s="582"/>
      <c r="E720" s="583"/>
      <c r="F720" s="582"/>
      <c r="G720" s="582"/>
      <c r="H720" s="582"/>
      <c r="I720" s="582"/>
      <c r="J720" s="581"/>
    </row>
    <row r="721" spans="1:10" x14ac:dyDescent="0.2">
      <c r="A721" s="583"/>
      <c r="B721" s="583"/>
      <c r="C721" s="583"/>
      <c r="D721" s="582"/>
      <c r="E721" s="583"/>
      <c r="F721" s="582"/>
      <c r="G721" s="582"/>
      <c r="H721" s="582"/>
      <c r="I721" s="582"/>
      <c r="J721" s="581"/>
    </row>
    <row r="722" spans="1:10" x14ac:dyDescent="0.2">
      <c r="A722" s="583"/>
      <c r="B722" s="583"/>
      <c r="C722" s="583"/>
      <c r="D722" s="582"/>
      <c r="E722" s="583"/>
      <c r="F722" s="582"/>
      <c r="G722" s="582"/>
      <c r="H722" s="582"/>
      <c r="I722" s="582"/>
      <c r="J722" s="581"/>
    </row>
    <row r="723" spans="1:10" x14ac:dyDescent="0.2">
      <c r="A723" s="583"/>
      <c r="B723" s="583"/>
      <c r="C723" s="583"/>
      <c r="D723" s="582"/>
      <c r="E723" s="583"/>
      <c r="F723" s="582"/>
      <c r="G723" s="582"/>
      <c r="H723" s="582"/>
      <c r="I723" s="582"/>
      <c r="J723" s="581"/>
    </row>
    <row r="724" spans="1:10" x14ac:dyDescent="0.2">
      <c r="A724" s="583"/>
      <c r="B724" s="583"/>
      <c r="C724" s="583"/>
      <c r="D724" s="582"/>
      <c r="E724" s="583"/>
      <c r="F724" s="582"/>
      <c r="G724" s="582"/>
      <c r="H724" s="582"/>
      <c r="I724" s="582"/>
      <c r="J724" s="581"/>
    </row>
    <row r="725" spans="1:10" x14ac:dyDescent="0.2">
      <c r="A725" s="583"/>
      <c r="B725" s="583"/>
      <c r="C725" s="583"/>
      <c r="D725" s="582"/>
      <c r="E725" s="583"/>
      <c r="F725" s="582"/>
      <c r="G725" s="582"/>
      <c r="H725" s="582"/>
      <c r="I725" s="582"/>
      <c r="J725" s="581"/>
    </row>
    <row r="726" spans="1:10" x14ac:dyDescent="0.2">
      <c r="A726" s="583"/>
      <c r="B726" s="583"/>
      <c r="C726" s="583"/>
      <c r="D726" s="582"/>
      <c r="E726" s="583"/>
      <c r="F726" s="582"/>
      <c r="G726" s="582"/>
      <c r="H726" s="582"/>
      <c r="I726" s="582"/>
      <c r="J726" s="581"/>
    </row>
    <row r="727" spans="1:10" x14ac:dyDescent="0.2">
      <c r="A727" s="583"/>
      <c r="B727" s="583"/>
      <c r="C727" s="583"/>
      <c r="D727" s="582"/>
      <c r="E727" s="583"/>
      <c r="F727" s="582"/>
      <c r="G727" s="582"/>
      <c r="H727" s="582"/>
      <c r="I727" s="582"/>
      <c r="J727" s="581"/>
    </row>
    <row r="728" spans="1:10" x14ac:dyDescent="0.2">
      <c r="A728" s="583"/>
      <c r="B728" s="583"/>
      <c r="C728" s="583"/>
      <c r="D728" s="582"/>
      <c r="E728" s="583"/>
      <c r="F728" s="582"/>
      <c r="G728" s="582"/>
      <c r="H728" s="582"/>
      <c r="I728" s="582"/>
      <c r="J728" s="581"/>
    </row>
    <row r="729" spans="1:10" x14ac:dyDescent="0.2">
      <c r="A729" s="583"/>
      <c r="B729" s="583"/>
      <c r="C729" s="583"/>
      <c r="D729" s="582"/>
      <c r="E729" s="583"/>
      <c r="F729" s="582"/>
      <c r="G729" s="582"/>
      <c r="H729" s="582"/>
      <c r="I729" s="582"/>
      <c r="J729" s="581"/>
    </row>
    <row r="730" spans="1:10" x14ac:dyDescent="0.2">
      <c r="A730" s="583"/>
      <c r="B730" s="583"/>
      <c r="C730" s="583"/>
      <c r="D730" s="582"/>
      <c r="E730" s="583"/>
      <c r="F730" s="582"/>
      <c r="G730" s="582"/>
      <c r="H730" s="582"/>
      <c r="I730" s="582"/>
      <c r="J730" s="581"/>
    </row>
    <row r="731" spans="1:10" x14ac:dyDescent="0.2">
      <c r="A731" s="583"/>
      <c r="B731" s="583"/>
      <c r="C731" s="583"/>
      <c r="D731" s="582"/>
      <c r="E731" s="583"/>
      <c r="F731" s="582"/>
      <c r="G731" s="582"/>
      <c r="H731" s="582"/>
      <c r="I731" s="582"/>
      <c r="J731" s="581"/>
    </row>
    <row r="732" spans="1:10" x14ac:dyDescent="0.2">
      <c r="A732" s="583"/>
      <c r="B732" s="583"/>
      <c r="C732" s="583"/>
      <c r="D732" s="582"/>
      <c r="E732" s="583"/>
      <c r="F732" s="582"/>
      <c r="G732" s="582"/>
      <c r="H732" s="582"/>
      <c r="I732" s="582"/>
      <c r="J732" s="581"/>
    </row>
    <row r="733" spans="1:10" x14ac:dyDescent="0.2">
      <c r="A733" s="583"/>
      <c r="B733" s="583"/>
      <c r="C733" s="583"/>
      <c r="D733" s="582"/>
      <c r="E733" s="583"/>
      <c r="F733" s="582"/>
      <c r="G733" s="582"/>
      <c r="H733" s="582"/>
      <c r="I733" s="582"/>
      <c r="J733" s="581"/>
    </row>
    <row r="734" spans="1:10" x14ac:dyDescent="0.2">
      <c r="A734" s="583"/>
      <c r="B734" s="583"/>
      <c r="C734" s="583"/>
      <c r="D734" s="582"/>
      <c r="E734" s="583"/>
      <c r="F734" s="582"/>
      <c r="G734" s="582"/>
      <c r="H734" s="582"/>
      <c r="I734" s="582"/>
      <c r="J734" s="581"/>
    </row>
    <row r="735" spans="1:10" x14ac:dyDescent="0.2">
      <c r="A735" s="583"/>
      <c r="B735" s="583"/>
      <c r="C735" s="583"/>
      <c r="D735" s="582"/>
      <c r="E735" s="583"/>
      <c r="F735" s="582"/>
      <c r="G735" s="582"/>
      <c r="H735" s="582"/>
      <c r="I735" s="582"/>
      <c r="J735" s="581"/>
    </row>
    <row r="736" spans="1:10" x14ac:dyDescent="0.2">
      <c r="A736" s="583"/>
      <c r="B736" s="583"/>
      <c r="C736" s="583"/>
      <c r="D736" s="582"/>
      <c r="E736" s="583"/>
      <c r="F736" s="582"/>
      <c r="G736" s="582"/>
      <c r="H736" s="582"/>
      <c r="I736" s="582"/>
      <c r="J736" s="581"/>
    </row>
    <row r="737" spans="1:10" x14ac:dyDescent="0.2">
      <c r="A737" s="583"/>
      <c r="B737" s="583"/>
      <c r="C737" s="583"/>
      <c r="D737" s="582"/>
      <c r="E737" s="583"/>
      <c r="F737" s="582"/>
      <c r="G737" s="582"/>
      <c r="H737" s="582"/>
      <c r="I737" s="582"/>
      <c r="J737" s="581"/>
    </row>
    <row r="738" spans="1:10" x14ac:dyDescent="0.2">
      <c r="A738" s="583"/>
      <c r="B738" s="583"/>
      <c r="C738" s="583"/>
      <c r="D738" s="582"/>
      <c r="E738" s="583"/>
      <c r="F738" s="582"/>
      <c r="G738" s="582"/>
      <c r="H738" s="582"/>
      <c r="I738" s="582"/>
      <c r="J738" s="581"/>
    </row>
    <row r="739" spans="1:10" x14ac:dyDescent="0.2">
      <c r="A739" s="583"/>
      <c r="B739" s="583"/>
      <c r="C739" s="583"/>
      <c r="D739" s="582"/>
      <c r="E739" s="583"/>
      <c r="F739" s="582"/>
      <c r="G739" s="582"/>
      <c r="H739" s="582"/>
      <c r="I739" s="582"/>
      <c r="J739" s="581"/>
    </row>
    <row r="740" spans="1:10" x14ac:dyDescent="0.2">
      <c r="A740" s="583"/>
      <c r="B740" s="583"/>
      <c r="C740" s="583"/>
      <c r="D740" s="582"/>
      <c r="E740" s="583"/>
      <c r="F740" s="582"/>
      <c r="G740" s="582"/>
      <c r="H740" s="582"/>
      <c r="I740" s="582"/>
      <c r="J740" s="581"/>
    </row>
    <row r="741" spans="1:10" x14ac:dyDescent="0.2">
      <c r="A741" s="583"/>
      <c r="B741" s="583"/>
      <c r="C741" s="583"/>
      <c r="D741" s="582"/>
      <c r="E741" s="583"/>
      <c r="F741" s="582"/>
      <c r="G741" s="582"/>
      <c r="H741" s="582"/>
      <c r="I741" s="582"/>
      <c r="J741" s="581"/>
    </row>
    <row r="742" spans="1:10" x14ac:dyDescent="0.2">
      <c r="A742" s="583"/>
      <c r="B742" s="583"/>
      <c r="C742" s="583"/>
      <c r="D742" s="582"/>
      <c r="E742" s="583"/>
      <c r="F742" s="582"/>
      <c r="G742" s="582"/>
      <c r="H742" s="582"/>
      <c r="I742" s="582"/>
      <c r="J742" s="581"/>
    </row>
    <row r="743" spans="1:10" x14ac:dyDescent="0.2">
      <c r="A743" s="583"/>
      <c r="B743" s="583"/>
      <c r="C743" s="583"/>
      <c r="D743" s="582"/>
      <c r="E743" s="583"/>
      <c r="F743" s="582"/>
      <c r="G743" s="582"/>
      <c r="H743" s="582"/>
      <c r="I743" s="582"/>
      <c r="J743" s="581"/>
    </row>
    <row r="744" spans="1:10" x14ac:dyDescent="0.2">
      <c r="A744" s="583"/>
      <c r="B744" s="583"/>
      <c r="C744" s="583"/>
      <c r="D744" s="582"/>
      <c r="E744" s="583"/>
      <c r="F744" s="582"/>
      <c r="G744" s="582"/>
      <c r="H744" s="582"/>
      <c r="I744" s="582"/>
      <c r="J744" s="581"/>
    </row>
    <row r="745" spans="1:10" x14ac:dyDescent="0.2">
      <c r="A745" s="583"/>
      <c r="B745" s="583"/>
      <c r="C745" s="583"/>
      <c r="D745" s="582"/>
      <c r="E745" s="583"/>
      <c r="F745" s="582"/>
      <c r="G745" s="582"/>
      <c r="H745" s="582"/>
      <c r="I745" s="582"/>
      <c r="J745" s="581"/>
    </row>
    <row r="746" spans="1:10" x14ac:dyDescent="0.2">
      <c r="A746" s="583"/>
      <c r="B746" s="583"/>
      <c r="C746" s="583"/>
      <c r="D746" s="582"/>
      <c r="E746" s="583"/>
      <c r="F746" s="582"/>
      <c r="G746" s="582"/>
      <c r="H746" s="582"/>
      <c r="I746" s="582"/>
      <c r="J746" s="581"/>
    </row>
    <row r="747" spans="1:10" x14ac:dyDescent="0.2">
      <c r="A747" s="583"/>
      <c r="B747" s="583"/>
      <c r="C747" s="583"/>
      <c r="D747" s="582"/>
      <c r="E747" s="583"/>
      <c r="F747" s="582"/>
      <c r="G747" s="582"/>
      <c r="H747" s="582"/>
      <c r="I747" s="582"/>
      <c r="J747" s="581"/>
    </row>
    <row r="748" spans="1:10" x14ac:dyDescent="0.2">
      <c r="A748" s="583"/>
      <c r="B748" s="583"/>
      <c r="C748" s="583"/>
      <c r="D748" s="582"/>
      <c r="E748" s="583"/>
      <c r="F748" s="582"/>
      <c r="G748" s="582"/>
      <c r="H748" s="582"/>
      <c r="I748" s="582"/>
      <c r="J748" s="581"/>
    </row>
    <row r="749" spans="1:10" x14ac:dyDescent="0.2">
      <c r="A749" s="583"/>
      <c r="B749" s="583"/>
      <c r="C749" s="583"/>
      <c r="D749" s="582"/>
      <c r="E749" s="583"/>
      <c r="F749" s="582"/>
      <c r="G749" s="582"/>
      <c r="H749" s="582"/>
      <c r="I749" s="582"/>
      <c r="J749" s="581"/>
    </row>
    <row r="750" spans="1:10" x14ac:dyDescent="0.2">
      <c r="A750" s="583"/>
      <c r="B750" s="583"/>
      <c r="C750" s="583"/>
      <c r="D750" s="582"/>
      <c r="E750" s="583"/>
      <c r="F750" s="582"/>
      <c r="G750" s="582"/>
      <c r="H750" s="582"/>
      <c r="I750" s="582"/>
      <c r="J750" s="581"/>
    </row>
    <row r="751" spans="1:10" x14ac:dyDescent="0.2">
      <c r="A751" s="583"/>
      <c r="B751" s="583"/>
      <c r="C751" s="583"/>
      <c r="D751" s="582"/>
      <c r="E751" s="583"/>
      <c r="F751" s="582"/>
      <c r="G751" s="582"/>
      <c r="H751" s="582"/>
      <c r="I751" s="582"/>
      <c r="J751" s="581"/>
    </row>
    <row r="752" spans="1:10" x14ac:dyDescent="0.2">
      <c r="A752" s="583"/>
      <c r="B752" s="583"/>
      <c r="C752" s="583"/>
      <c r="D752" s="582"/>
      <c r="E752" s="583"/>
      <c r="F752" s="582"/>
      <c r="G752" s="582"/>
      <c r="H752" s="582"/>
      <c r="I752" s="582"/>
      <c r="J752" s="581"/>
    </row>
    <row r="753" spans="1:10" x14ac:dyDescent="0.2">
      <c r="A753" s="583"/>
      <c r="B753" s="583"/>
      <c r="C753" s="583"/>
      <c r="D753" s="582"/>
      <c r="E753" s="583"/>
      <c r="F753" s="582"/>
      <c r="G753" s="582"/>
      <c r="H753" s="582"/>
      <c r="I753" s="582"/>
      <c r="J753" s="581"/>
    </row>
    <row r="754" spans="1:10" x14ac:dyDescent="0.2">
      <c r="A754" s="583"/>
      <c r="B754" s="583"/>
      <c r="C754" s="583"/>
      <c r="D754" s="582"/>
      <c r="E754" s="583"/>
      <c r="F754" s="582"/>
      <c r="G754" s="582"/>
      <c r="H754" s="582"/>
      <c r="I754" s="582"/>
      <c r="J754" s="581"/>
    </row>
    <row r="755" spans="1:10" x14ac:dyDescent="0.2">
      <c r="A755" s="583"/>
      <c r="B755" s="583"/>
      <c r="C755" s="583"/>
      <c r="D755" s="582"/>
      <c r="E755" s="583"/>
      <c r="F755" s="582"/>
      <c r="G755" s="582"/>
      <c r="H755" s="582"/>
      <c r="I755" s="582"/>
      <c r="J755" s="581"/>
    </row>
    <row r="756" spans="1:10" x14ac:dyDescent="0.2">
      <c r="A756" s="583"/>
      <c r="B756" s="583"/>
      <c r="C756" s="583"/>
      <c r="D756" s="582"/>
      <c r="E756" s="583"/>
      <c r="F756" s="582"/>
      <c r="G756" s="582"/>
      <c r="H756" s="582"/>
      <c r="I756" s="582"/>
      <c r="J756" s="581"/>
    </row>
    <row r="757" spans="1:10" x14ac:dyDescent="0.2">
      <c r="A757" s="583"/>
      <c r="B757" s="583"/>
      <c r="C757" s="583"/>
      <c r="D757" s="582"/>
      <c r="E757" s="583"/>
      <c r="F757" s="582"/>
      <c r="G757" s="582"/>
      <c r="H757" s="582"/>
      <c r="I757" s="582"/>
      <c r="J757" s="581"/>
    </row>
    <row r="758" spans="1:10" x14ac:dyDescent="0.2">
      <c r="A758" s="583"/>
      <c r="B758" s="583"/>
      <c r="C758" s="583"/>
      <c r="D758" s="582"/>
      <c r="E758" s="583"/>
      <c r="F758" s="582"/>
      <c r="G758" s="582"/>
      <c r="H758" s="582"/>
      <c r="I758" s="582"/>
      <c r="J758" s="581"/>
    </row>
    <row r="759" spans="1:10" x14ac:dyDescent="0.2">
      <c r="A759" s="583"/>
      <c r="B759" s="583"/>
      <c r="C759" s="583"/>
      <c r="D759" s="582"/>
      <c r="E759" s="583"/>
      <c r="F759" s="582"/>
      <c r="G759" s="582"/>
      <c r="H759" s="582"/>
      <c r="I759" s="582"/>
      <c r="J759" s="581"/>
    </row>
    <row r="760" spans="1:10" x14ac:dyDescent="0.2">
      <c r="A760" s="583"/>
      <c r="B760" s="583"/>
      <c r="C760" s="583"/>
      <c r="D760" s="582"/>
      <c r="E760" s="583"/>
      <c r="F760" s="582"/>
      <c r="G760" s="582"/>
      <c r="H760" s="582"/>
      <c r="I760" s="582"/>
      <c r="J760" s="581"/>
    </row>
    <row r="761" spans="1:10" x14ac:dyDescent="0.2">
      <c r="A761" s="583"/>
      <c r="B761" s="583"/>
      <c r="C761" s="583"/>
      <c r="D761" s="582"/>
      <c r="E761" s="583"/>
      <c r="F761" s="582"/>
      <c r="G761" s="582"/>
      <c r="H761" s="582"/>
      <c r="I761" s="582"/>
      <c r="J761" s="581"/>
    </row>
    <row r="762" spans="1:10" x14ac:dyDescent="0.2">
      <c r="A762" s="583"/>
      <c r="B762" s="583"/>
      <c r="C762" s="583"/>
      <c r="D762" s="582"/>
      <c r="E762" s="583"/>
      <c r="F762" s="582"/>
      <c r="G762" s="582"/>
      <c r="H762" s="582"/>
      <c r="I762" s="582"/>
      <c r="J762" s="581"/>
    </row>
    <row r="763" spans="1:10" x14ac:dyDescent="0.2">
      <c r="A763" s="583"/>
      <c r="B763" s="583"/>
      <c r="C763" s="583"/>
      <c r="D763" s="582"/>
      <c r="E763" s="583"/>
      <c r="F763" s="582"/>
      <c r="G763" s="582"/>
      <c r="H763" s="582"/>
      <c r="I763" s="582"/>
      <c r="J763" s="581"/>
    </row>
    <row r="764" spans="1:10" x14ac:dyDescent="0.2">
      <c r="A764" s="583"/>
      <c r="B764" s="583"/>
      <c r="C764" s="583"/>
      <c r="D764" s="582"/>
      <c r="E764" s="583"/>
      <c r="F764" s="582"/>
      <c r="G764" s="582"/>
      <c r="H764" s="582"/>
      <c r="I764" s="582"/>
      <c r="J764" s="581"/>
    </row>
    <row r="765" spans="1:10" x14ac:dyDescent="0.2">
      <c r="A765" s="583"/>
      <c r="B765" s="583"/>
      <c r="C765" s="583"/>
      <c r="D765" s="582"/>
      <c r="E765" s="583"/>
      <c r="F765" s="582"/>
      <c r="G765" s="582"/>
      <c r="H765" s="582"/>
      <c r="I765" s="582"/>
      <c r="J765" s="581"/>
    </row>
    <row r="766" spans="1:10" x14ac:dyDescent="0.2">
      <c r="A766" s="583"/>
      <c r="B766" s="583"/>
      <c r="C766" s="583"/>
      <c r="D766" s="582"/>
      <c r="E766" s="583"/>
      <c r="F766" s="582"/>
      <c r="G766" s="582"/>
      <c r="H766" s="582"/>
      <c r="I766" s="582"/>
      <c r="J766" s="581"/>
    </row>
    <row r="767" spans="1:10" x14ac:dyDescent="0.2">
      <c r="A767" s="583"/>
      <c r="B767" s="583"/>
      <c r="C767" s="583"/>
      <c r="D767" s="582"/>
      <c r="E767" s="583"/>
      <c r="F767" s="582"/>
      <c r="G767" s="582"/>
      <c r="H767" s="582"/>
      <c r="I767" s="582"/>
      <c r="J767" s="581"/>
    </row>
    <row r="768" spans="1:10" x14ac:dyDescent="0.2">
      <c r="A768" s="583"/>
      <c r="B768" s="583"/>
      <c r="C768" s="583"/>
      <c r="D768" s="582"/>
      <c r="E768" s="583"/>
      <c r="F768" s="582"/>
      <c r="G768" s="582"/>
      <c r="H768" s="582"/>
      <c r="I768" s="582"/>
      <c r="J768" s="581"/>
    </row>
    <row r="769" spans="1:10" x14ac:dyDescent="0.2">
      <c r="A769" s="583"/>
      <c r="B769" s="583"/>
      <c r="C769" s="583"/>
      <c r="D769" s="582"/>
      <c r="E769" s="583"/>
      <c r="F769" s="582"/>
      <c r="G769" s="582"/>
      <c r="H769" s="582"/>
      <c r="I769" s="582"/>
      <c r="J769" s="581"/>
    </row>
    <row r="770" spans="1:10" x14ac:dyDescent="0.2">
      <c r="A770" s="583"/>
      <c r="B770" s="583"/>
      <c r="C770" s="583"/>
      <c r="D770" s="582"/>
      <c r="E770" s="583"/>
      <c r="F770" s="582"/>
      <c r="G770" s="582"/>
      <c r="H770" s="582"/>
      <c r="I770" s="582"/>
      <c r="J770" s="581"/>
    </row>
    <row r="771" spans="1:10" x14ac:dyDescent="0.2">
      <c r="A771" s="583"/>
      <c r="B771" s="583"/>
      <c r="C771" s="583"/>
      <c r="D771" s="582"/>
      <c r="E771" s="583"/>
      <c r="F771" s="582"/>
      <c r="G771" s="582"/>
      <c r="H771" s="582"/>
      <c r="I771" s="582"/>
      <c r="J771" s="581"/>
    </row>
    <row r="772" spans="1:10" x14ac:dyDescent="0.2">
      <c r="A772" s="583"/>
      <c r="B772" s="583"/>
      <c r="C772" s="583"/>
      <c r="D772" s="582"/>
      <c r="E772" s="583"/>
      <c r="F772" s="582"/>
      <c r="G772" s="582"/>
      <c r="H772" s="582"/>
      <c r="I772" s="582"/>
      <c r="J772" s="581"/>
    </row>
    <row r="773" spans="1:10" x14ac:dyDescent="0.2">
      <c r="A773" s="583"/>
      <c r="B773" s="583"/>
      <c r="C773" s="583"/>
      <c r="D773" s="582"/>
      <c r="E773" s="583"/>
      <c r="F773" s="582"/>
      <c r="G773" s="582"/>
      <c r="H773" s="582"/>
      <c r="I773" s="582"/>
      <c r="J773" s="581"/>
    </row>
    <row r="774" spans="1:10" x14ac:dyDescent="0.2">
      <c r="A774" s="583"/>
      <c r="B774" s="583"/>
      <c r="C774" s="583"/>
      <c r="D774" s="582"/>
      <c r="E774" s="583"/>
      <c r="F774" s="582"/>
      <c r="G774" s="582"/>
      <c r="H774" s="582"/>
      <c r="I774" s="582"/>
      <c r="J774" s="581"/>
    </row>
    <row r="775" spans="1:10" x14ac:dyDescent="0.2">
      <c r="A775" s="583"/>
      <c r="B775" s="583"/>
      <c r="C775" s="583"/>
      <c r="D775" s="582"/>
      <c r="E775" s="583"/>
      <c r="F775" s="582"/>
      <c r="G775" s="582"/>
      <c r="H775" s="582"/>
      <c r="I775" s="582"/>
      <c r="J775" s="581"/>
    </row>
    <row r="776" spans="1:10" x14ac:dyDescent="0.2">
      <c r="A776" s="583"/>
      <c r="B776" s="583"/>
      <c r="C776" s="583"/>
      <c r="D776" s="582"/>
      <c r="E776" s="583"/>
      <c r="F776" s="582"/>
      <c r="G776" s="582"/>
      <c r="H776" s="582"/>
      <c r="I776" s="582"/>
      <c r="J776" s="581"/>
    </row>
    <row r="777" spans="1:10" x14ac:dyDescent="0.2">
      <c r="A777" s="583"/>
      <c r="B777" s="583"/>
      <c r="C777" s="583"/>
      <c r="D777" s="582"/>
      <c r="E777" s="583"/>
      <c r="F777" s="582"/>
      <c r="G777" s="582"/>
      <c r="H777" s="582"/>
      <c r="I777" s="582"/>
      <c r="J777" s="581"/>
    </row>
    <row r="778" spans="1:10" x14ac:dyDescent="0.2">
      <c r="A778" s="583"/>
      <c r="B778" s="583"/>
      <c r="C778" s="583"/>
      <c r="D778" s="582"/>
      <c r="E778" s="583"/>
      <c r="F778" s="582"/>
      <c r="G778" s="582"/>
      <c r="H778" s="582"/>
      <c r="I778" s="582"/>
      <c r="J778" s="581"/>
    </row>
    <row r="779" spans="1:10" x14ac:dyDescent="0.2">
      <c r="A779" s="583"/>
      <c r="B779" s="583"/>
      <c r="C779" s="583"/>
      <c r="D779" s="582"/>
      <c r="E779" s="583"/>
      <c r="F779" s="582"/>
      <c r="G779" s="582"/>
      <c r="H779" s="582"/>
      <c r="I779" s="582"/>
      <c r="J779" s="581"/>
    </row>
    <row r="780" spans="1:10" x14ac:dyDescent="0.2">
      <c r="A780" s="583"/>
      <c r="B780" s="583"/>
      <c r="C780" s="583"/>
      <c r="D780" s="582"/>
      <c r="E780" s="583"/>
      <c r="F780" s="582"/>
      <c r="G780" s="582"/>
      <c r="H780" s="582"/>
      <c r="I780" s="582"/>
      <c r="J780" s="581"/>
    </row>
    <row r="781" spans="1:10" x14ac:dyDescent="0.2">
      <c r="A781" s="583"/>
      <c r="B781" s="583"/>
      <c r="C781" s="583"/>
      <c r="D781" s="582"/>
      <c r="E781" s="583"/>
      <c r="F781" s="582"/>
      <c r="G781" s="582"/>
      <c r="H781" s="582"/>
      <c r="I781" s="582"/>
      <c r="J781" s="581"/>
    </row>
    <row r="782" spans="1:10" x14ac:dyDescent="0.2">
      <c r="A782" s="583"/>
      <c r="B782" s="583"/>
      <c r="C782" s="583"/>
      <c r="D782" s="582"/>
      <c r="E782" s="583"/>
      <c r="F782" s="582"/>
      <c r="G782" s="582"/>
      <c r="H782" s="582"/>
      <c r="I782" s="582"/>
      <c r="J782" s="581"/>
    </row>
    <row r="783" spans="1:10" x14ac:dyDescent="0.2">
      <c r="A783" s="583"/>
      <c r="B783" s="583"/>
      <c r="C783" s="583"/>
      <c r="D783" s="582"/>
      <c r="E783" s="583"/>
      <c r="F783" s="582"/>
      <c r="G783" s="582"/>
      <c r="H783" s="582"/>
      <c r="I783" s="582"/>
      <c r="J783" s="581"/>
    </row>
    <row r="784" spans="1:10" x14ac:dyDescent="0.2">
      <c r="A784" s="583"/>
      <c r="B784" s="583"/>
      <c r="C784" s="583"/>
      <c r="D784" s="582"/>
      <c r="E784" s="583"/>
      <c r="F784" s="582"/>
      <c r="G784" s="582"/>
      <c r="H784" s="582"/>
      <c r="I784" s="582"/>
      <c r="J784" s="581"/>
    </row>
    <row r="785" spans="1:10" x14ac:dyDescent="0.2">
      <c r="A785" s="583"/>
      <c r="B785" s="583"/>
      <c r="C785" s="583"/>
      <c r="D785" s="582"/>
      <c r="E785" s="583"/>
      <c r="F785" s="582"/>
      <c r="G785" s="582"/>
      <c r="H785" s="582"/>
      <c r="I785" s="582"/>
      <c r="J785" s="581"/>
    </row>
    <row r="786" spans="1:10" x14ac:dyDescent="0.2">
      <c r="A786" s="583"/>
      <c r="B786" s="583"/>
      <c r="C786" s="583"/>
      <c r="D786" s="582"/>
      <c r="E786" s="583"/>
      <c r="F786" s="582"/>
      <c r="G786" s="582"/>
      <c r="H786" s="582"/>
      <c r="I786" s="582"/>
      <c r="J786" s="581"/>
    </row>
    <row r="787" spans="1:10" x14ac:dyDescent="0.2">
      <c r="A787" s="583"/>
      <c r="B787" s="583"/>
      <c r="C787" s="583"/>
      <c r="D787" s="582"/>
      <c r="E787" s="583"/>
      <c r="F787" s="582"/>
      <c r="G787" s="582"/>
      <c r="H787" s="582"/>
      <c r="I787" s="582"/>
      <c r="J787" s="581"/>
    </row>
    <row r="788" spans="1:10" x14ac:dyDescent="0.2">
      <c r="A788" s="583"/>
      <c r="B788" s="583"/>
      <c r="C788" s="583"/>
      <c r="D788" s="582"/>
      <c r="E788" s="583"/>
      <c r="F788" s="582"/>
      <c r="G788" s="582"/>
      <c r="H788" s="582"/>
      <c r="I788" s="582"/>
      <c r="J788" s="581"/>
    </row>
    <row r="789" spans="1:10" x14ac:dyDescent="0.2">
      <c r="A789" s="583"/>
      <c r="B789" s="583"/>
      <c r="C789" s="583"/>
      <c r="D789" s="582"/>
      <c r="E789" s="583"/>
      <c r="F789" s="582"/>
      <c r="G789" s="582"/>
      <c r="H789" s="582"/>
      <c r="I789" s="582"/>
      <c r="J789" s="581"/>
    </row>
    <row r="790" spans="1:10" x14ac:dyDescent="0.2">
      <c r="A790" s="583"/>
      <c r="B790" s="583"/>
      <c r="C790" s="583"/>
      <c r="D790" s="582"/>
      <c r="E790" s="583"/>
      <c r="F790" s="582"/>
      <c r="G790" s="582"/>
      <c r="H790" s="582"/>
      <c r="I790" s="582"/>
      <c r="J790" s="581"/>
    </row>
    <row r="791" spans="1:10" x14ac:dyDescent="0.2">
      <c r="A791" s="583"/>
      <c r="B791" s="583"/>
      <c r="C791" s="583"/>
      <c r="D791" s="582"/>
      <c r="E791" s="583"/>
      <c r="F791" s="582"/>
      <c r="G791" s="582"/>
      <c r="H791" s="582"/>
      <c r="I791" s="582"/>
      <c r="J791" s="581"/>
    </row>
    <row r="792" spans="1:10" x14ac:dyDescent="0.2">
      <c r="A792" s="583"/>
      <c r="B792" s="583"/>
      <c r="C792" s="583"/>
      <c r="D792" s="582"/>
      <c r="E792" s="583"/>
      <c r="F792" s="582"/>
      <c r="G792" s="582"/>
      <c r="H792" s="582"/>
      <c r="I792" s="582"/>
      <c r="J792" s="581"/>
    </row>
    <row r="793" spans="1:10" x14ac:dyDescent="0.2">
      <c r="A793" s="583"/>
      <c r="B793" s="583"/>
      <c r="C793" s="583"/>
      <c r="D793" s="582"/>
      <c r="E793" s="583"/>
      <c r="F793" s="582"/>
      <c r="G793" s="582"/>
      <c r="H793" s="582"/>
      <c r="I793" s="582"/>
      <c r="J793" s="581"/>
    </row>
    <row r="794" spans="1:10" x14ac:dyDescent="0.2">
      <c r="A794" s="583"/>
      <c r="B794" s="583"/>
      <c r="C794" s="583"/>
      <c r="D794" s="582"/>
      <c r="E794" s="583"/>
      <c r="F794" s="582"/>
      <c r="G794" s="582"/>
      <c r="H794" s="582"/>
      <c r="I794" s="582"/>
      <c r="J794" s="581"/>
    </row>
    <row r="795" spans="1:10" x14ac:dyDescent="0.2">
      <c r="A795" s="583"/>
      <c r="B795" s="583"/>
      <c r="C795" s="583"/>
      <c r="D795" s="582"/>
      <c r="E795" s="583"/>
      <c r="F795" s="582"/>
      <c r="G795" s="582"/>
      <c r="H795" s="582"/>
      <c r="I795" s="582"/>
      <c r="J795" s="581"/>
    </row>
    <row r="796" spans="1:10" x14ac:dyDescent="0.2">
      <c r="A796" s="583"/>
      <c r="B796" s="583"/>
      <c r="C796" s="583"/>
      <c r="D796" s="582"/>
      <c r="E796" s="583"/>
      <c r="F796" s="582"/>
      <c r="G796" s="582"/>
      <c r="H796" s="582"/>
      <c r="I796" s="582"/>
      <c r="J796" s="581"/>
    </row>
    <row r="797" spans="1:10" x14ac:dyDescent="0.2">
      <c r="A797" s="583"/>
      <c r="B797" s="583"/>
      <c r="C797" s="583"/>
      <c r="D797" s="582"/>
      <c r="E797" s="583"/>
      <c r="F797" s="582"/>
      <c r="G797" s="582"/>
      <c r="H797" s="582"/>
      <c r="I797" s="582"/>
      <c r="J797" s="581"/>
    </row>
    <row r="798" spans="1:10" x14ac:dyDescent="0.2">
      <c r="A798" s="583"/>
      <c r="B798" s="583"/>
      <c r="C798" s="583"/>
      <c r="D798" s="582"/>
      <c r="E798" s="583"/>
      <c r="F798" s="582"/>
      <c r="G798" s="582"/>
      <c r="H798" s="582"/>
      <c r="I798" s="582"/>
      <c r="J798" s="581"/>
    </row>
    <row r="799" spans="1:10" x14ac:dyDescent="0.2">
      <c r="A799" s="583"/>
      <c r="B799" s="583"/>
      <c r="C799" s="583"/>
      <c r="D799" s="582"/>
      <c r="E799" s="583"/>
      <c r="F799" s="582"/>
      <c r="G799" s="582"/>
      <c r="H799" s="582"/>
      <c r="I799" s="582"/>
      <c r="J799" s="581"/>
    </row>
    <row r="800" spans="1:10" x14ac:dyDescent="0.2">
      <c r="A800" s="583"/>
      <c r="B800" s="583"/>
      <c r="C800" s="583"/>
      <c r="D800" s="582"/>
      <c r="E800" s="583"/>
      <c r="F800" s="582"/>
      <c r="G800" s="582"/>
      <c r="H800" s="582"/>
      <c r="I800" s="582"/>
      <c r="J800" s="581"/>
    </row>
    <row r="801" spans="1:10" x14ac:dyDescent="0.2">
      <c r="A801" s="583"/>
      <c r="B801" s="583"/>
      <c r="C801" s="583"/>
      <c r="D801" s="582"/>
      <c r="E801" s="583"/>
      <c r="F801" s="582"/>
      <c r="G801" s="582"/>
      <c r="H801" s="582"/>
      <c r="I801" s="582"/>
      <c r="J801" s="581"/>
    </row>
    <row r="802" spans="1:10" x14ac:dyDescent="0.2">
      <c r="A802" s="583"/>
      <c r="B802" s="583"/>
      <c r="C802" s="583"/>
      <c r="D802" s="582"/>
      <c r="E802" s="583"/>
      <c r="F802" s="582"/>
      <c r="G802" s="582"/>
      <c r="H802" s="582"/>
      <c r="I802" s="582"/>
      <c r="J802" s="581"/>
    </row>
    <row r="803" spans="1:10" x14ac:dyDescent="0.2">
      <c r="A803" s="583"/>
      <c r="B803" s="583"/>
      <c r="C803" s="583"/>
      <c r="D803" s="582"/>
      <c r="E803" s="583"/>
      <c r="F803" s="582"/>
      <c r="G803" s="582"/>
      <c r="H803" s="582"/>
      <c r="I803" s="582"/>
      <c r="J803" s="581"/>
    </row>
    <row r="804" spans="1:10" x14ac:dyDescent="0.2">
      <c r="A804" s="583"/>
      <c r="B804" s="583"/>
      <c r="C804" s="583"/>
      <c r="D804" s="582"/>
      <c r="E804" s="583"/>
      <c r="F804" s="582"/>
      <c r="G804" s="582"/>
      <c r="H804" s="582"/>
      <c r="I804" s="582"/>
      <c r="J804" s="581"/>
    </row>
    <row r="805" spans="1:10" x14ac:dyDescent="0.2">
      <c r="A805" s="583"/>
      <c r="B805" s="583"/>
      <c r="C805" s="583"/>
      <c r="D805" s="582"/>
      <c r="E805" s="583"/>
      <c r="F805" s="582"/>
      <c r="G805" s="582"/>
      <c r="H805" s="582"/>
      <c r="I805" s="582"/>
      <c r="J805" s="581"/>
    </row>
    <row r="806" spans="1:10" x14ac:dyDescent="0.2">
      <c r="A806" s="583"/>
      <c r="B806" s="583"/>
      <c r="C806" s="583"/>
      <c r="D806" s="582"/>
      <c r="E806" s="583"/>
      <c r="F806" s="582"/>
      <c r="G806" s="582"/>
      <c r="H806" s="582"/>
      <c r="I806" s="582"/>
      <c r="J806" s="581"/>
    </row>
    <row r="807" spans="1:10" x14ac:dyDescent="0.2">
      <c r="A807" s="583"/>
      <c r="B807" s="583"/>
      <c r="C807" s="583"/>
      <c r="D807" s="582"/>
      <c r="E807" s="583"/>
      <c r="F807" s="582"/>
      <c r="G807" s="582"/>
      <c r="H807" s="582"/>
      <c r="I807" s="582"/>
      <c r="J807" s="581"/>
    </row>
    <row r="808" spans="1:10" x14ac:dyDescent="0.2">
      <c r="A808" s="583"/>
      <c r="B808" s="583"/>
      <c r="C808" s="583"/>
      <c r="D808" s="582"/>
      <c r="E808" s="583"/>
      <c r="F808" s="582"/>
      <c r="G808" s="582"/>
      <c r="H808" s="582"/>
      <c r="I808" s="582"/>
      <c r="J808" s="581"/>
    </row>
    <row r="809" spans="1:10" x14ac:dyDescent="0.2">
      <c r="A809" s="583"/>
      <c r="B809" s="583"/>
      <c r="C809" s="583"/>
      <c r="D809" s="582"/>
      <c r="E809" s="583"/>
      <c r="F809" s="582"/>
      <c r="G809" s="582"/>
      <c r="H809" s="582"/>
      <c r="I809" s="582"/>
      <c r="J809" s="581"/>
    </row>
    <row r="810" spans="1:10" x14ac:dyDescent="0.2">
      <c r="A810" s="583"/>
      <c r="B810" s="583"/>
      <c r="C810" s="583"/>
      <c r="D810" s="582"/>
      <c r="E810" s="583"/>
      <c r="F810" s="582"/>
      <c r="G810" s="582"/>
      <c r="H810" s="582"/>
      <c r="I810" s="582"/>
      <c r="J810" s="581"/>
    </row>
    <row r="811" spans="1:10" x14ac:dyDescent="0.2">
      <c r="A811" s="583"/>
      <c r="B811" s="583"/>
      <c r="C811" s="583"/>
      <c r="D811" s="582"/>
      <c r="E811" s="583"/>
      <c r="F811" s="582"/>
      <c r="G811" s="582"/>
      <c r="H811" s="582"/>
      <c r="I811" s="582"/>
      <c r="J811" s="581"/>
    </row>
    <row r="812" spans="1:10" x14ac:dyDescent="0.2">
      <c r="A812" s="583"/>
      <c r="B812" s="583"/>
      <c r="C812" s="583"/>
      <c r="D812" s="582"/>
      <c r="E812" s="583"/>
      <c r="F812" s="582"/>
      <c r="G812" s="582"/>
      <c r="H812" s="582"/>
      <c r="I812" s="582"/>
      <c r="J812" s="581"/>
    </row>
    <row r="813" spans="1:10" x14ac:dyDescent="0.2">
      <c r="A813" s="583"/>
      <c r="B813" s="583"/>
      <c r="C813" s="583"/>
      <c r="D813" s="582"/>
      <c r="E813" s="583"/>
      <c r="F813" s="582"/>
      <c r="G813" s="582"/>
      <c r="H813" s="582"/>
      <c r="I813" s="582"/>
      <c r="J813" s="581"/>
    </row>
    <row r="814" spans="1:10" x14ac:dyDescent="0.2">
      <c r="A814" s="583"/>
      <c r="B814" s="583"/>
      <c r="C814" s="583"/>
      <c r="D814" s="582"/>
      <c r="E814" s="583"/>
      <c r="F814" s="582"/>
      <c r="G814" s="582"/>
      <c r="H814" s="582"/>
      <c r="I814" s="582"/>
      <c r="J814" s="581"/>
    </row>
    <row r="815" spans="1:10" x14ac:dyDescent="0.2">
      <c r="A815" s="583"/>
      <c r="B815" s="583"/>
      <c r="C815" s="583"/>
      <c r="D815" s="582"/>
      <c r="E815" s="583"/>
      <c r="F815" s="582"/>
      <c r="G815" s="582"/>
      <c r="H815" s="582"/>
      <c r="I815" s="582"/>
      <c r="J815" s="581"/>
    </row>
    <row r="816" spans="1:10" x14ac:dyDescent="0.2">
      <c r="A816" s="583"/>
      <c r="B816" s="583"/>
      <c r="C816" s="583"/>
      <c r="D816" s="582"/>
      <c r="E816" s="583"/>
      <c r="F816" s="582"/>
      <c r="G816" s="582"/>
      <c r="H816" s="582"/>
      <c r="I816" s="582"/>
      <c r="J816" s="581"/>
    </row>
    <row r="817" spans="1:10" x14ac:dyDescent="0.2">
      <c r="A817" s="583"/>
      <c r="B817" s="583"/>
      <c r="C817" s="583"/>
      <c r="D817" s="582"/>
      <c r="E817" s="583"/>
      <c r="F817" s="582"/>
      <c r="G817" s="582"/>
      <c r="H817" s="582"/>
      <c r="I817" s="582"/>
      <c r="J817" s="581"/>
    </row>
    <row r="818" spans="1:10" x14ac:dyDescent="0.2">
      <c r="A818" s="583"/>
      <c r="B818" s="583"/>
      <c r="C818" s="583"/>
      <c r="D818" s="582"/>
      <c r="E818" s="583"/>
      <c r="F818" s="582"/>
      <c r="G818" s="582"/>
      <c r="H818" s="582"/>
      <c r="I818" s="582"/>
      <c r="J818" s="581"/>
    </row>
    <row r="819" spans="1:10" x14ac:dyDescent="0.2">
      <c r="A819" s="583"/>
      <c r="B819" s="583"/>
      <c r="C819" s="583"/>
      <c r="D819" s="582"/>
      <c r="E819" s="583"/>
      <c r="F819" s="582"/>
      <c r="G819" s="582"/>
      <c r="H819" s="582"/>
      <c r="I819" s="582"/>
      <c r="J819" s="581"/>
    </row>
    <row r="820" spans="1:10" x14ac:dyDescent="0.2">
      <c r="A820" s="583"/>
      <c r="B820" s="583"/>
      <c r="C820" s="583"/>
      <c r="D820" s="582"/>
      <c r="E820" s="583"/>
      <c r="F820" s="582"/>
      <c r="G820" s="582"/>
      <c r="H820" s="582"/>
      <c r="I820" s="582"/>
      <c r="J820" s="581"/>
    </row>
    <row r="821" spans="1:10" x14ac:dyDescent="0.2">
      <c r="A821" s="583"/>
      <c r="B821" s="583"/>
      <c r="C821" s="583"/>
      <c r="D821" s="582"/>
      <c r="E821" s="583"/>
      <c r="F821" s="582"/>
      <c r="G821" s="582"/>
      <c r="H821" s="582"/>
      <c r="I821" s="582"/>
      <c r="J821" s="581"/>
    </row>
    <row r="822" spans="1:10" x14ac:dyDescent="0.2">
      <c r="A822" s="583"/>
      <c r="B822" s="583"/>
      <c r="C822" s="583"/>
      <c r="D822" s="582"/>
      <c r="E822" s="583"/>
      <c r="F822" s="582"/>
      <c r="G822" s="582"/>
      <c r="H822" s="582"/>
      <c r="I822" s="582"/>
      <c r="J822" s="581"/>
    </row>
    <row r="823" spans="1:10" x14ac:dyDescent="0.2">
      <c r="A823" s="583"/>
      <c r="B823" s="583"/>
      <c r="C823" s="583"/>
      <c r="D823" s="582"/>
      <c r="E823" s="583"/>
      <c r="F823" s="582"/>
      <c r="G823" s="582"/>
      <c r="H823" s="582"/>
      <c r="I823" s="582"/>
      <c r="J823" s="581"/>
    </row>
    <row r="824" spans="1:10" x14ac:dyDescent="0.2">
      <c r="A824" s="583"/>
      <c r="B824" s="583"/>
      <c r="C824" s="583"/>
      <c r="D824" s="582"/>
      <c r="E824" s="583"/>
      <c r="F824" s="582"/>
      <c r="G824" s="582"/>
      <c r="H824" s="582"/>
      <c r="I824" s="582"/>
      <c r="J824" s="581"/>
    </row>
    <row r="825" spans="1:10" x14ac:dyDescent="0.2">
      <c r="A825" s="583"/>
      <c r="B825" s="583"/>
      <c r="C825" s="583"/>
      <c r="D825" s="582"/>
      <c r="E825" s="583"/>
      <c r="F825" s="582"/>
      <c r="G825" s="582"/>
      <c r="H825" s="582"/>
      <c r="I825" s="582"/>
      <c r="J825" s="581"/>
    </row>
    <row r="826" spans="1:10" x14ac:dyDescent="0.2">
      <c r="A826" s="583"/>
      <c r="B826" s="583"/>
      <c r="C826" s="583"/>
      <c r="D826" s="582"/>
      <c r="E826" s="583"/>
      <c r="F826" s="582"/>
      <c r="G826" s="582"/>
      <c r="H826" s="582"/>
      <c r="I826" s="582"/>
      <c r="J826" s="581"/>
    </row>
    <row r="827" spans="1:10" x14ac:dyDescent="0.2">
      <c r="A827" s="583"/>
      <c r="B827" s="583"/>
      <c r="C827" s="583"/>
      <c r="D827" s="582"/>
      <c r="E827" s="583"/>
      <c r="F827" s="582"/>
      <c r="G827" s="582"/>
      <c r="H827" s="582"/>
      <c r="I827" s="582"/>
      <c r="J827" s="581"/>
    </row>
    <row r="828" spans="1:10" x14ac:dyDescent="0.2">
      <c r="A828" s="583"/>
      <c r="B828" s="583"/>
      <c r="C828" s="583"/>
      <c r="D828" s="582"/>
      <c r="E828" s="583"/>
      <c r="F828" s="582"/>
      <c r="G828" s="582"/>
      <c r="H828" s="582"/>
      <c r="I828" s="582"/>
      <c r="J828" s="581"/>
    </row>
    <row r="829" spans="1:10" x14ac:dyDescent="0.2">
      <c r="A829" s="583"/>
      <c r="B829" s="583"/>
      <c r="C829" s="583"/>
      <c r="D829" s="582"/>
      <c r="E829" s="583"/>
      <c r="F829" s="582"/>
      <c r="G829" s="582"/>
      <c r="H829" s="582"/>
      <c r="I829" s="582"/>
      <c r="J829" s="581"/>
    </row>
    <row r="830" spans="1:10" x14ac:dyDescent="0.2">
      <c r="A830" s="583"/>
      <c r="B830" s="583"/>
      <c r="C830" s="583"/>
      <c r="D830" s="582"/>
      <c r="E830" s="583"/>
      <c r="F830" s="582"/>
      <c r="G830" s="582"/>
      <c r="H830" s="582"/>
      <c r="I830" s="582"/>
      <c r="J830" s="581"/>
    </row>
    <row r="831" spans="1:10" x14ac:dyDescent="0.2">
      <c r="A831" s="583"/>
      <c r="B831" s="583"/>
      <c r="C831" s="583"/>
      <c r="D831" s="582"/>
      <c r="E831" s="583"/>
      <c r="F831" s="582"/>
      <c r="G831" s="582"/>
      <c r="H831" s="582"/>
      <c r="I831" s="582"/>
      <c r="J831" s="581"/>
    </row>
    <row r="832" spans="1:10" x14ac:dyDescent="0.2">
      <c r="A832" s="583"/>
      <c r="B832" s="583"/>
      <c r="C832" s="583"/>
      <c r="D832" s="582"/>
      <c r="E832" s="583"/>
      <c r="F832" s="582"/>
      <c r="G832" s="582"/>
      <c r="H832" s="582"/>
      <c r="I832" s="582"/>
      <c r="J832" s="581"/>
    </row>
    <row r="833" spans="1:10" x14ac:dyDescent="0.2">
      <c r="A833" s="583"/>
      <c r="B833" s="583"/>
      <c r="C833" s="583"/>
      <c r="D833" s="582"/>
      <c r="E833" s="583"/>
      <c r="F833" s="582"/>
      <c r="G833" s="582"/>
      <c r="H833" s="582"/>
      <c r="I833" s="582"/>
      <c r="J833" s="581"/>
    </row>
    <row r="834" spans="1:10" x14ac:dyDescent="0.2">
      <c r="A834" s="583"/>
      <c r="B834" s="583"/>
      <c r="C834" s="583"/>
      <c r="D834" s="582"/>
      <c r="E834" s="583"/>
      <c r="F834" s="582"/>
      <c r="G834" s="582"/>
      <c r="H834" s="582"/>
      <c r="I834" s="582"/>
      <c r="J834" s="581"/>
    </row>
    <row r="835" spans="1:10" x14ac:dyDescent="0.2">
      <c r="A835" s="583"/>
      <c r="B835" s="583"/>
      <c r="C835" s="583"/>
      <c r="D835" s="582"/>
      <c r="E835" s="583"/>
      <c r="F835" s="582"/>
      <c r="G835" s="582"/>
      <c r="H835" s="582"/>
      <c r="I835" s="582"/>
      <c r="J835" s="581"/>
    </row>
    <row r="836" spans="1:10" x14ac:dyDescent="0.2">
      <c r="A836" s="583"/>
      <c r="B836" s="583"/>
      <c r="C836" s="583"/>
      <c r="D836" s="582"/>
      <c r="E836" s="583"/>
      <c r="F836" s="582"/>
      <c r="G836" s="582"/>
      <c r="H836" s="582"/>
      <c r="I836" s="582"/>
      <c r="J836" s="581"/>
    </row>
    <row r="837" spans="1:10" x14ac:dyDescent="0.2">
      <c r="A837" s="583"/>
      <c r="B837" s="583"/>
      <c r="C837" s="583"/>
      <c r="D837" s="582"/>
      <c r="E837" s="583"/>
      <c r="F837" s="582"/>
      <c r="G837" s="582"/>
      <c r="H837" s="582"/>
      <c r="I837" s="582"/>
      <c r="J837" s="581"/>
    </row>
    <row r="838" spans="1:10" x14ac:dyDescent="0.2">
      <c r="A838" s="583"/>
      <c r="B838" s="583"/>
      <c r="C838" s="583"/>
      <c r="D838" s="582"/>
      <c r="E838" s="583"/>
      <c r="F838" s="582"/>
      <c r="G838" s="582"/>
      <c r="H838" s="582"/>
      <c r="I838" s="582"/>
      <c r="J838" s="581"/>
    </row>
    <row r="839" spans="1:10" x14ac:dyDescent="0.2">
      <c r="A839" s="583"/>
      <c r="B839" s="583"/>
      <c r="C839" s="583"/>
      <c r="D839" s="582"/>
      <c r="E839" s="583"/>
      <c r="F839" s="582"/>
      <c r="G839" s="582"/>
      <c r="H839" s="582"/>
      <c r="I839" s="582"/>
      <c r="J839" s="581"/>
    </row>
    <row r="840" spans="1:10" x14ac:dyDescent="0.2">
      <c r="A840" s="583"/>
      <c r="B840" s="583"/>
      <c r="C840" s="583"/>
      <c r="D840" s="582"/>
      <c r="E840" s="583"/>
      <c r="F840" s="582"/>
      <c r="G840" s="582"/>
      <c r="H840" s="582"/>
      <c r="I840" s="582"/>
      <c r="J840" s="581"/>
    </row>
    <row r="841" spans="1:10" x14ac:dyDescent="0.2">
      <c r="A841" s="583"/>
      <c r="B841" s="583"/>
      <c r="C841" s="583"/>
      <c r="D841" s="582"/>
      <c r="E841" s="583"/>
      <c r="F841" s="582"/>
      <c r="G841" s="582"/>
      <c r="H841" s="582"/>
      <c r="I841" s="582"/>
      <c r="J841" s="581"/>
    </row>
    <row r="842" spans="1:10" x14ac:dyDescent="0.2">
      <c r="A842" s="583"/>
      <c r="B842" s="583"/>
      <c r="C842" s="583"/>
      <c r="D842" s="582"/>
      <c r="E842" s="583"/>
      <c r="F842" s="582"/>
      <c r="G842" s="582"/>
      <c r="H842" s="582"/>
      <c r="I842" s="582"/>
      <c r="J842" s="581"/>
    </row>
    <row r="843" spans="1:10" x14ac:dyDescent="0.2">
      <c r="A843" s="583"/>
      <c r="B843" s="583"/>
      <c r="C843" s="583"/>
      <c r="D843" s="582"/>
      <c r="E843" s="583"/>
      <c r="F843" s="582"/>
      <c r="G843" s="582"/>
      <c r="H843" s="582"/>
      <c r="I843" s="582"/>
      <c r="J843" s="581"/>
    </row>
    <row r="844" spans="1:10" x14ac:dyDescent="0.2">
      <c r="A844" s="583"/>
      <c r="B844" s="583"/>
      <c r="C844" s="583"/>
      <c r="D844" s="582"/>
      <c r="E844" s="583"/>
      <c r="F844" s="582"/>
      <c r="G844" s="582"/>
      <c r="H844" s="582"/>
      <c r="I844" s="582"/>
      <c r="J844" s="581"/>
    </row>
    <row r="845" spans="1:10" x14ac:dyDescent="0.2">
      <c r="A845" s="583"/>
      <c r="B845" s="583"/>
      <c r="C845" s="583"/>
      <c r="D845" s="582"/>
      <c r="E845" s="583"/>
      <c r="F845" s="582"/>
      <c r="G845" s="582"/>
      <c r="H845" s="582"/>
      <c r="I845" s="582"/>
      <c r="J845" s="581"/>
    </row>
    <row r="846" spans="1:10" x14ac:dyDescent="0.2">
      <c r="A846" s="583"/>
      <c r="B846" s="583"/>
      <c r="C846" s="583"/>
      <c r="D846" s="582"/>
      <c r="E846" s="583"/>
      <c r="F846" s="582"/>
      <c r="G846" s="582"/>
      <c r="H846" s="582"/>
      <c r="I846" s="582"/>
      <c r="J846" s="581"/>
    </row>
    <row r="847" spans="1:10" x14ac:dyDescent="0.2">
      <c r="A847" s="583"/>
      <c r="B847" s="583"/>
      <c r="C847" s="583"/>
      <c r="D847" s="582"/>
      <c r="E847" s="583"/>
      <c r="F847" s="582"/>
      <c r="G847" s="582"/>
      <c r="H847" s="582"/>
      <c r="I847" s="582"/>
      <c r="J847" s="581"/>
    </row>
    <row r="848" spans="1:10" x14ac:dyDescent="0.2">
      <c r="A848" s="583"/>
      <c r="B848" s="583"/>
      <c r="C848" s="583"/>
      <c r="D848" s="582"/>
      <c r="E848" s="583"/>
      <c r="F848" s="582"/>
      <c r="G848" s="582"/>
      <c r="H848" s="582"/>
      <c r="I848" s="582"/>
      <c r="J848" s="581"/>
    </row>
    <row r="849" spans="1:10" x14ac:dyDescent="0.2">
      <c r="A849" s="583"/>
      <c r="B849" s="583"/>
      <c r="C849" s="583"/>
      <c r="D849" s="582"/>
      <c r="E849" s="583"/>
      <c r="F849" s="582"/>
      <c r="G849" s="582"/>
      <c r="H849" s="582"/>
      <c r="I849" s="582"/>
      <c r="J849" s="581"/>
    </row>
    <row r="850" spans="1:10" x14ac:dyDescent="0.2">
      <c r="A850" s="583"/>
      <c r="B850" s="583"/>
      <c r="C850" s="583"/>
      <c r="D850" s="582"/>
      <c r="E850" s="583"/>
      <c r="F850" s="582"/>
      <c r="G850" s="582"/>
      <c r="H850" s="582"/>
      <c r="I850" s="582"/>
      <c r="J850" s="581"/>
    </row>
    <row r="851" spans="1:10" x14ac:dyDescent="0.2">
      <c r="A851" s="583"/>
      <c r="B851" s="583"/>
      <c r="C851" s="583"/>
      <c r="D851" s="582"/>
      <c r="E851" s="583"/>
      <c r="F851" s="582"/>
      <c r="G851" s="582"/>
      <c r="H851" s="582"/>
      <c r="I851" s="582"/>
      <c r="J851" s="581"/>
    </row>
    <row r="852" spans="1:10" x14ac:dyDescent="0.2">
      <c r="A852" s="583"/>
      <c r="B852" s="583"/>
      <c r="C852" s="583"/>
      <c r="D852" s="582"/>
      <c r="E852" s="583"/>
      <c r="F852" s="582"/>
      <c r="G852" s="582"/>
      <c r="H852" s="582"/>
      <c r="I852" s="582"/>
      <c r="J852" s="581"/>
    </row>
    <row r="853" spans="1:10" x14ac:dyDescent="0.2">
      <c r="A853" s="583"/>
      <c r="B853" s="583"/>
      <c r="C853" s="583"/>
      <c r="D853" s="582"/>
      <c r="E853" s="583"/>
      <c r="F853" s="582"/>
      <c r="G853" s="582"/>
      <c r="H853" s="582"/>
      <c r="I853" s="582"/>
      <c r="J853" s="581"/>
    </row>
    <row r="854" spans="1:10" x14ac:dyDescent="0.2">
      <c r="A854" s="583"/>
      <c r="B854" s="583"/>
      <c r="C854" s="583"/>
      <c r="D854" s="582"/>
      <c r="E854" s="583"/>
      <c r="F854" s="582"/>
      <c r="G854" s="582"/>
      <c r="H854" s="582"/>
      <c r="I854" s="582"/>
      <c r="J854" s="581"/>
    </row>
    <row r="855" spans="1:10" x14ac:dyDescent="0.2">
      <c r="A855" s="583"/>
      <c r="B855" s="583"/>
      <c r="C855" s="583"/>
      <c r="D855" s="582"/>
      <c r="E855" s="583"/>
      <c r="F855" s="582"/>
      <c r="G855" s="582"/>
      <c r="H855" s="582"/>
      <c r="I855" s="582"/>
      <c r="J855" s="581"/>
    </row>
    <row r="856" spans="1:10" x14ac:dyDescent="0.2">
      <c r="A856" s="583"/>
      <c r="B856" s="583"/>
      <c r="C856" s="583"/>
      <c r="D856" s="582"/>
      <c r="E856" s="583"/>
      <c r="F856" s="582"/>
      <c r="G856" s="582"/>
      <c r="H856" s="582"/>
      <c r="I856" s="582"/>
      <c r="J856" s="581"/>
    </row>
    <row r="857" spans="1:10" x14ac:dyDescent="0.2">
      <c r="A857" s="583"/>
      <c r="B857" s="583"/>
      <c r="C857" s="583"/>
      <c r="D857" s="582"/>
      <c r="E857" s="583"/>
      <c r="F857" s="582"/>
      <c r="G857" s="582"/>
      <c r="H857" s="582"/>
      <c r="I857" s="582"/>
      <c r="J857" s="581"/>
    </row>
    <row r="858" spans="1:10" x14ac:dyDescent="0.2">
      <c r="A858" s="583"/>
      <c r="B858" s="583"/>
      <c r="C858" s="583"/>
      <c r="D858" s="582"/>
      <c r="E858" s="583"/>
      <c r="F858" s="582"/>
      <c r="G858" s="582"/>
      <c r="H858" s="582"/>
      <c r="I858" s="582"/>
      <c r="J858" s="581"/>
    </row>
    <row r="859" spans="1:10" x14ac:dyDescent="0.2">
      <c r="A859" s="583"/>
      <c r="B859" s="583"/>
      <c r="C859" s="583"/>
      <c r="D859" s="582"/>
      <c r="E859" s="583"/>
      <c r="F859" s="582"/>
      <c r="G859" s="582"/>
      <c r="H859" s="582"/>
      <c r="I859" s="582"/>
      <c r="J859" s="581"/>
    </row>
    <row r="860" spans="1:10" x14ac:dyDescent="0.2">
      <c r="A860" s="583"/>
      <c r="B860" s="583"/>
      <c r="C860" s="583"/>
      <c r="D860" s="582"/>
      <c r="E860" s="583"/>
      <c r="F860" s="582"/>
      <c r="G860" s="582"/>
      <c r="H860" s="582"/>
      <c r="I860" s="582"/>
      <c r="J860" s="581"/>
    </row>
    <row r="861" spans="1:10" x14ac:dyDescent="0.2">
      <c r="A861" s="583"/>
      <c r="B861" s="583"/>
      <c r="C861" s="583"/>
      <c r="D861" s="582"/>
      <c r="E861" s="583"/>
      <c r="F861" s="582"/>
      <c r="G861" s="582"/>
      <c r="H861" s="582"/>
      <c r="I861" s="582"/>
      <c r="J861" s="581"/>
    </row>
    <row r="862" spans="1:10" x14ac:dyDescent="0.2">
      <c r="A862" s="583"/>
      <c r="B862" s="583"/>
      <c r="C862" s="583"/>
      <c r="D862" s="582"/>
      <c r="E862" s="583"/>
      <c r="F862" s="582"/>
      <c r="G862" s="582"/>
      <c r="H862" s="582"/>
      <c r="I862" s="582"/>
      <c r="J862" s="581"/>
    </row>
    <row r="863" spans="1:10" x14ac:dyDescent="0.2">
      <c r="A863" s="583"/>
      <c r="B863" s="583"/>
      <c r="C863" s="583"/>
      <c r="D863" s="582"/>
      <c r="E863" s="583"/>
      <c r="F863" s="582"/>
      <c r="G863" s="582"/>
      <c r="H863" s="582"/>
      <c r="I863" s="582"/>
      <c r="J863" s="581"/>
    </row>
    <row r="864" spans="1:10" x14ac:dyDescent="0.2">
      <c r="A864" s="583"/>
      <c r="B864" s="583"/>
      <c r="C864" s="583"/>
      <c r="D864" s="582"/>
      <c r="E864" s="583"/>
      <c r="F864" s="582"/>
      <c r="G864" s="582"/>
      <c r="H864" s="582"/>
      <c r="I864" s="582"/>
      <c r="J864" s="581"/>
    </row>
    <row r="865" spans="1:10" x14ac:dyDescent="0.2">
      <c r="A865" s="583"/>
      <c r="B865" s="583"/>
      <c r="C865" s="583"/>
      <c r="D865" s="582"/>
      <c r="E865" s="583"/>
      <c r="F865" s="582"/>
      <c r="G865" s="582"/>
      <c r="H865" s="582"/>
      <c r="I865" s="582"/>
      <c r="J865" s="581"/>
    </row>
    <row r="866" spans="1:10" x14ac:dyDescent="0.2">
      <c r="A866" s="583"/>
      <c r="B866" s="583"/>
      <c r="C866" s="583"/>
      <c r="D866" s="582"/>
      <c r="E866" s="583"/>
      <c r="F866" s="582"/>
      <c r="G866" s="582"/>
      <c r="H866" s="582"/>
      <c r="I866" s="582"/>
      <c r="J866" s="581"/>
    </row>
    <row r="867" spans="1:10" x14ac:dyDescent="0.2">
      <c r="A867" s="583"/>
      <c r="B867" s="583"/>
      <c r="C867" s="583"/>
      <c r="D867" s="582"/>
      <c r="E867" s="583"/>
      <c r="F867" s="582"/>
      <c r="G867" s="582"/>
      <c r="H867" s="582"/>
      <c r="I867" s="582"/>
      <c r="J867" s="581"/>
    </row>
    <row r="868" spans="1:10" x14ac:dyDescent="0.2">
      <c r="A868" s="583"/>
      <c r="B868" s="583"/>
      <c r="C868" s="583"/>
      <c r="D868" s="582"/>
      <c r="E868" s="583"/>
      <c r="F868" s="582"/>
      <c r="G868" s="582"/>
      <c r="H868" s="582"/>
      <c r="I868" s="582"/>
      <c r="J868" s="581"/>
    </row>
    <row r="869" spans="1:10" x14ac:dyDescent="0.2">
      <c r="A869" s="583"/>
      <c r="B869" s="583"/>
      <c r="C869" s="583"/>
      <c r="D869" s="582"/>
      <c r="E869" s="583"/>
      <c r="F869" s="582"/>
      <c r="G869" s="582"/>
      <c r="H869" s="582"/>
      <c r="I869" s="582"/>
      <c r="J869" s="581"/>
    </row>
    <row r="870" spans="1:10" x14ac:dyDescent="0.2">
      <c r="A870" s="583"/>
      <c r="B870" s="583"/>
      <c r="C870" s="583"/>
      <c r="D870" s="582"/>
      <c r="E870" s="583"/>
      <c r="F870" s="582"/>
      <c r="G870" s="582"/>
      <c r="H870" s="582"/>
      <c r="I870" s="582"/>
      <c r="J870" s="581"/>
    </row>
    <row r="871" spans="1:10" x14ac:dyDescent="0.2">
      <c r="A871" s="583"/>
      <c r="B871" s="583"/>
      <c r="C871" s="583"/>
      <c r="D871" s="582"/>
      <c r="E871" s="583"/>
      <c r="F871" s="582"/>
      <c r="G871" s="582"/>
      <c r="H871" s="582"/>
      <c r="I871" s="582"/>
      <c r="J871" s="581"/>
    </row>
    <row r="872" spans="1:10" x14ac:dyDescent="0.2">
      <c r="A872" s="583"/>
      <c r="B872" s="583"/>
      <c r="C872" s="583"/>
      <c r="D872" s="582"/>
      <c r="E872" s="583"/>
      <c r="F872" s="582"/>
      <c r="G872" s="582"/>
      <c r="H872" s="582"/>
      <c r="I872" s="582"/>
      <c r="J872" s="581"/>
    </row>
    <row r="873" spans="1:10" x14ac:dyDescent="0.2">
      <c r="A873" s="583"/>
      <c r="B873" s="583"/>
      <c r="C873" s="583"/>
      <c r="D873" s="582"/>
      <c r="E873" s="583"/>
      <c r="F873" s="582"/>
      <c r="G873" s="582"/>
      <c r="H873" s="582"/>
      <c r="I873" s="582"/>
      <c r="J873" s="581"/>
    </row>
    <row r="874" spans="1:10" x14ac:dyDescent="0.2">
      <c r="A874" s="583"/>
      <c r="B874" s="583"/>
      <c r="C874" s="583"/>
      <c r="D874" s="582"/>
      <c r="E874" s="583"/>
      <c r="F874" s="582"/>
      <c r="G874" s="582"/>
      <c r="H874" s="582"/>
      <c r="I874" s="582"/>
      <c r="J874" s="581"/>
    </row>
    <row r="875" spans="1:10" x14ac:dyDescent="0.2">
      <c r="A875" s="583"/>
      <c r="B875" s="583"/>
      <c r="C875" s="583"/>
      <c r="D875" s="582"/>
      <c r="E875" s="583"/>
      <c r="F875" s="582"/>
      <c r="G875" s="582"/>
      <c r="H875" s="582"/>
      <c r="I875" s="582"/>
      <c r="J875" s="581"/>
    </row>
    <row r="876" spans="1:10" x14ac:dyDescent="0.2">
      <c r="A876" s="583"/>
      <c r="B876" s="583"/>
      <c r="C876" s="583"/>
      <c r="D876" s="582"/>
      <c r="E876" s="583"/>
      <c r="F876" s="582"/>
      <c r="G876" s="582"/>
      <c r="H876" s="582"/>
      <c r="I876" s="582"/>
      <c r="J876" s="581"/>
    </row>
    <row r="877" spans="1:10" x14ac:dyDescent="0.2">
      <c r="A877" s="583"/>
      <c r="B877" s="583"/>
      <c r="C877" s="583"/>
      <c r="D877" s="582"/>
      <c r="E877" s="583"/>
      <c r="F877" s="582"/>
      <c r="G877" s="582"/>
      <c r="H877" s="582"/>
      <c r="I877" s="582"/>
      <c r="J877" s="581"/>
    </row>
    <row r="878" spans="1:10" x14ac:dyDescent="0.2">
      <c r="A878" s="583"/>
      <c r="B878" s="583"/>
      <c r="C878" s="583"/>
      <c r="D878" s="582"/>
      <c r="E878" s="583"/>
      <c r="F878" s="582"/>
      <c r="G878" s="582"/>
      <c r="H878" s="582"/>
      <c r="I878" s="582"/>
      <c r="J878" s="581"/>
    </row>
    <row r="879" spans="1:10" x14ac:dyDescent="0.2">
      <c r="A879" s="583"/>
      <c r="B879" s="583"/>
      <c r="C879" s="583"/>
      <c r="D879" s="582"/>
      <c r="E879" s="583"/>
      <c r="F879" s="582"/>
      <c r="G879" s="582"/>
      <c r="H879" s="582"/>
      <c r="I879" s="582"/>
      <c r="J879" s="581"/>
    </row>
    <row r="880" spans="1:10" x14ac:dyDescent="0.2">
      <c r="A880" s="583"/>
      <c r="B880" s="583"/>
      <c r="C880" s="583"/>
      <c r="D880" s="582"/>
      <c r="E880" s="583"/>
      <c r="F880" s="582"/>
      <c r="G880" s="582"/>
      <c r="H880" s="582"/>
      <c r="I880" s="582"/>
      <c r="J880" s="581"/>
    </row>
    <row r="881" spans="1:10" x14ac:dyDescent="0.2">
      <c r="A881" s="583"/>
      <c r="B881" s="583"/>
      <c r="C881" s="583"/>
      <c r="D881" s="582"/>
      <c r="E881" s="583"/>
      <c r="F881" s="582"/>
      <c r="G881" s="582"/>
      <c r="H881" s="582"/>
      <c r="I881" s="582"/>
      <c r="J881" s="581"/>
    </row>
    <row r="882" spans="1:10" x14ac:dyDescent="0.2">
      <c r="A882" s="583"/>
      <c r="B882" s="583"/>
      <c r="C882" s="583"/>
      <c r="D882" s="582"/>
      <c r="E882" s="583"/>
      <c r="F882" s="582"/>
      <c r="G882" s="582"/>
      <c r="H882" s="582"/>
      <c r="I882" s="582"/>
      <c r="J882" s="581"/>
    </row>
    <row r="883" spans="1:10" x14ac:dyDescent="0.2">
      <c r="A883" s="583"/>
      <c r="B883" s="583"/>
      <c r="C883" s="583"/>
      <c r="D883" s="582"/>
      <c r="E883" s="583"/>
      <c r="F883" s="582"/>
      <c r="G883" s="582"/>
      <c r="H883" s="582"/>
      <c r="I883" s="582"/>
      <c r="J883" s="581"/>
    </row>
    <row r="884" spans="1:10" x14ac:dyDescent="0.2">
      <c r="A884" s="583"/>
      <c r="B884" s="583"/>
      <c r="C884" s="583"/>
      <c r="D884" s="582"/>
      <c r="E884" s="583"/>
      <c r="F884" s="582"/>
      <c r="G884" s="582"/>
      <c r="H884" s="582"/>
      <c r="I884" s="582"/>
      <c r="J884" s="581"/>
    </row>
    <row r="885" spans="1:10" x14ac:dyDescent="0.2">
      <c r="A885" s="583"/>
      <c r="B885" s="583"/>
      <c r="C885" s="583"/>
      <c r="D885" s="582"/>
      <c r="E885" s="583"/>
      <c r="F885" s="582"/>
      <c r="G885" s="582"/>
      <c r="H885" s="582"/>
      <c r="I885" s="582"/>
      <c r="J885" s="581"/>
    </row>
    <row r="886" spans="1:10" x14ac:dyDescent="0.2">
      <c r="A886" s="583"/>
      <c r="B886" s="583"/>
      <c r="C886" s="583"/>
      <c r="D886" s="582"/>
      <c r="E886" s="583"/>
      <c r="F886" s="582"/>
      <c r="G886" s="582"/>
      <c r="H886" s="582"/>
      <c r="I886" s="582"/>
      <c r="J886" s="581"/>
    </row>
    <row r="887" spans="1:10" x14ac:dyDescent="0.2">
      <c r="A887" s="583"/>
      <c r="B887" s="583"/>
      <c r="C887" s="583"/>
      <c r="D887" s="582"/>
      <c r="E887" s="583"/>
      <c r="F887" s="582"/>
      <c r="G887" s="582"/>
      <c r="H887" s="582"/>
      <c r="I887" s="582"/>
      <c r="J887" s="581"/>
    </row>
    <row r="888" spans="1:10" x14ac:dyDescent="0.2">
      <c r="A888" s="583"/>
      <c r="B888" s="583"/>
      <c r="C888" s="583"/>
      <c r="D888" s="582"/>
      <c r="E888" s="583"/>
      <c r="F888" s="582"/>
      <c r="G888" s="582"/>
      <c r="H888" s="582"/>
      <c r="I888" s="582"/>
      <c r="J888" s="581"/>
    </row>
    <row r="889" spans="1:10" x14ac:dyDescent="0.2">
      <c r="A889" s="583"/>
      <c r="B889" s="583"/>
      <c r="C889" s="583"/>
      <c r="D889" s="582"/>
      <c r="E889" s="583"/>
      <c r="F889" s="582"/>
      <c r="G889" s="582"/>
      <c r="H889" s="582"/>
      <c r="I889" s="582"/>
      <c r="J889" s="581"/>
    </row>
    <row r="890" spans="1:10" x14ac:dyDescent="0.2">
      <c r="A890" s="583"/>
      <c r="B890" s="583"/>
      <c r="C890" s="583"/>
      <c r="D890" s="582"/>
      <c r="E890" s="583"/>
      <c r="F890" s="582"/>
      <c r="G890" s="582"/>
      <c r="H890" s="582"/>
      <c r="I890" s="582"/>
      <c r="J890" s="581"/>
    </row>
    <row r="891" spans="1:10" x14ac:dyDescent="0.2">
      <c r="A891" s="583"/>
      <c r="B891" s="583"/>
      <c r="C891" s="583"/>
      <c r="D891" s="582"/>
      <c r="E891" s="583"/>
      <c r="F891" s="582"/>
      <c r="G891" s="582"/>
      <c r="H891" s="582"/>
      <c r="I891" s="582"/>
      <c r="J891" s="581"/>
    </row>
    <row r="892" spans="1:10" x14ac:dyDescent="0.2">
      <c r="A892" s="583"/>
      <c r="B892" s="583"/>
      <c r="C892" s="583"/>
      <c r="D892" s="582"/>
      <c r="E892" s="583"/>
      <c r="F892" s="582"/>
      <c r="G892" s="582"/>
      <c r="H892" s="582"/>
      <c r="I892" s="582"/>
      <c r="J892" s="581"/>
    </row>
    <row r="893" spans="1:10" x14ac:dyDescent="0.2">
      <c r="A893" s="583"/>
      <c r="B893" s="583"/>
      <c r="C893" s="583"/>
      <c r="D893" s="582"/>
      <c r="E893" s="583"/>
      <c r="F893" s="582"/>
      <c r="G893" s="582"/>
      <c r="H893" s="582"/>
      <c r="I893" s="582"/>
      <c r="J893" s="581"/>
    </row>
    <row r="894" spans="1:10" x14ac:dyDescent="0.2">
      <c r="A894" s="583"/>
      <c r="B894" s="583"/>
      <c r="C894" s="583"/>
      <c r="D894" s="582"/>
      <c r="E894" s="583"/>
      <c r="F894" s="582"/>
      <c r="G894" s="582"/>
      <c r="H894" s="582"/>
      <c r="I894" s="582"/>
      <c r="J894" s="581"/>
    </row>
    <row r="895" spans="1:10" x14ac:dyDescent="0.2">
      <c r="A895" s="583"/>
      <c r="B895" s="583"/>
      <c r="C895" s="583"/>
      <c r="D895" s="582"/>
      <c r="E895" s="583"/>
      <c r="F895" s="582"/>
      <c r="G895" s="582"/>
      <c r="H895" s="582"/>
      <c r="I895" s="582"/>
      <c r="J895" s="581"/>
    </row>
    <row r="896" spans="1:10" x14ac:dyDescent="0.2">
      <c r="A896" s="583"/>
      <c r="B896" s="583"/>
      <c r="C896" s="583"/>
      <c r="D896" s="582"/>
      <c r="E896" s="583"/>
      <c r="F896" s="582"/>
      <c r="G896" s="582"/>
      <c r="H896" s="582"/>
      <c r="I896" s="582"/>
      <c r="J896" s="581"/>
    </row>
    <row r="897" spans="1:10" x14ac:dyDescent="0.2">
      <c r="A897" s="583"/>
      <c r="B897" s="583"/>
      <c r="C897" s="583"/>
      <c r="D897" s="582"/>
      <c r="E897" s="583"/>
      <c r="F897" s="582"/>
      <c r="G897" s="582"/>
      <c r="H897" s="582"/>
      <c r="I897" s="582"/>
      <c r="J897" s="581"/>
    </row>
    <row r="898" spans="1:10" x14ac:dyDescent="0.2">
      <c r="A898" s="583"/>
      <c r="B898" s="583"/>
      <c r="C898" s="583"/>
      <c r="D898" s="582"/>
      <c r="E898" s="583"/>
      <c r="F898" s="582"/>
      <c r="G898" s="582"/>
      <c r="H898" s="582"/>
      <c r="I898" s="582"/>
      <c r="J898" s="581"/>
    </row>
    <row r="899" spans="1:10" x14ac:dyDescent="0.2">
      <c r="A899" s="583"/>
      <c r="B899" s="583"/>
      <c r="C899" s="583"/>
      <c r="D899" s="582"/>
      <c r="E899" s="583"/>
      <c r="F899" s="582"/>
      <c r="G899" s="582"/>
      <c r="H899" s="582"/>
      <c r="I899" s="582"/>
      <c r="J899" s="581"/>
    </row>
    <row r="900" spans="1:10" x14ac:dyDescent="0.2">
      <c r="A900" s="583"/>
      <c r="B900" s="583"/>
      <c r="C900" s="583"/>
      <c r="D900" s="582"/>
      <c r="E900" s="583"/>
      <c r="F900" s="582"/>
      <c r="G900" s="582"/>
      <c r="H900" s="582"/>
      <c r="I900" s="582"/>
      <c r="J900" s="581"/>
    </row>
    <row r="901" spans="1:10" x14ac:dyDescent="0.2">
      <c r="A901" s="583"/>
      <c r="B901" s="583"/>
      <c r="C901" s="583"/>
      <c r="D901" s="582"/>
      <c r="E901" s="583"/>
      <c r="F901" s="582"/>
      <c r="G901" s="582"/>
      <c r="H901" s="582"/>
      <c r="I901" s="582"/>
      <c r="J901" s="581"/>
    </row>
    <row r="902" spans="1:10" x14ac:dyDescent="0.2">
      <c r="A902" s="583"/>
      <c r="B902" s="583"/>
      <c r="C902" s="583"/>
      <c r="D902" s="582"/>
      <c r="E902" s="583"/>
      <c r="F902" s="582"/>
      <c r="G902" s="582"/>
      <c r="H902" s="582"/>
      <c r="I902" s="582"/>
      <c r="J902" s="581"/>
    </row>
    <row r="903" spans="1:10" x14ac:dyDescent="0.2">
      <c r="A903" s="583"/>
      <c r="B903" s="583"/>
      <c r="C903" s="583"/>
      <c r="D903" s="582"/>
      <c r="E903" s="583"/>
      <c r="F903" s="582"/>
      <c r="G903" s="582"/>
      <c r="H903" s="582"/>
      <c r="I903" s="582"/>
      <c r="J903" s="581"/>
    </row>
    <row r="904" spans="1:10" x14ac:dyDescent="0.2">
      <c r="A904" s="583"/>
      <c r="B904" s="583"/>
      <c r="C904" s="583"/>
      <c r="D904" s="582"/>
      <c r="E904" s="583"/>
      <c r="F904" s="582"/>
      <c r="G904" s="582"/>
      <c r="H904" s="582"/>
      <c r="I904" s="582"/>
      <c r="J904" s="581"/>
    </row>
    <row r="905" spans="1:10" x14ac:dyDescent="0.2">
      <c r="A905" s="583"/>
      <c r="B905" s="583"/>
      <c r="C905" s="583"/>
      <c r="D905" s="582"/>
      <c r="E905" s="583"/>
      <c r="F905" s="582"/>
      <c r="G905" s="582"/>
      <c r="H905" s="582"/>
      <c r="I905" s="582"/>
      <c r="J905" s="581"/>
    </row>
    <row r="906" spans="1:10" x14ac:dyDescent="0.2">
      <c r="A906" s="583"/>
      <c r="B906" s="583"/>
      <c r="C906" s="583"/>
      <c r="D906" s="582"/>
      <c r="E906" s="583"/>
      <c r="F906" s="582"/>
      <c r="G906" s="582"/>
      <c r="H906" s="582"/>
      <c r="I906" s="582"/>
      <c r="J906" s="581"/>
    </row>
    <row r="907" spans="1:10" x14ac:dyDescent="0.2">
      <c r="A907" s="583"/>
      <c r="B907" s="583"/>
      <c r="C907" s="583"/>
      <c r="D907" s="582"/>
      <c r="E907" s="583"/>
      <c r="F907" s="582"/>
      <c r="G907" s="582"/>
      <c r="H907" s="582"/>
      <c r="I907" s="582"/>
      <c r="J907" s="581"/>
    </row>
    <row r="908" spans="1:10" x14ac:dyDescent="0.2">
      <c r="A908" s="583"/>
      <c r="B908" s="583"/>
      <c r="C908" s="583"/>
      <c r="D908" s="582"/>
      <c r="E908" s="583"/>
      <c r="F908" s="582"/>
      <c r="G908" s="582"/>
      <c r="H908" s="582"/>
      <c r="I908" s="582"/>
      <c r="J908" s="581"/>
    </row>
    <row r="909" spans="1:10" x14ac:dyDescent="0.2">
      <c r="A909" s="583"/>
      <c r="B909" s="583"/>
      <c r="C909" s="583"/>
      <c r="D909" s="582"/>
      <c r="E909" s="583"/>
      <c r="F909" s="582"/>
      <c r="G909" s="582"/>
      <c r="H909" s="582"/>
      <c r="I909" s="582"/>
      <c r="J909" s="581"/>
    </row>
    <row r="910" spans="1:10" x14ac:dyDescent="0.2">
      <c r="A910" s="583"/>
      <c r="B910" s="583"/>
      <c r="C910" s="583"/>
      <c r="D910" s="582"/>
      <c r="E910" s="583"/>
      <c r="F910" s="582"/>
      <c r="G910" s="582"/>
      <c r="H910" s="582"/>
      <c r="I910" s="582"/>
      <c r="J910" s="581"/>
    </row>
    <row r="911" spans="1:10" x14ac:dyDescent="0.2">
      <c r="A911" s="583"/>
      <c r="B911" s="583"/>
      <c r="C911" s="583"/>
      <c r="D911" s="582"/>
      <c r="E911" s="583"/>
      <c r="F911" s="582"/>
      <c r="G911" s="582"/>
      <c r="H911" s="582"/>
      <c r="I911" s="582"/>
      <c r="J911" s="581"/>
    </row>
    <row r="912" spans="1:10" x14ac:dyDescent="0.2">
      <c r="A912" s="583"/>
      <c r="B912" s="583"/>
      <c r="C912" s="583"/>
      <c r="D912" s="582"/>
      <c r="E912" s="583"/>
      <c r="F912" s="582"/>
      <c r="G912" s="582"/>
      <c r="H912" s="582"/>
      <c r="I912" s="582"/>
      <c r="J912" s="581"/>
    </row>
    <row r="913" spans="1:10" x14ac:dyDescent="0.2">
      <c r="A913" s="583"/>
      <c r="B913" s="583"/>
      <c r="C913" s="583"/>
      <c r="D913" s="582"/>
      <c r="E913" s="583"/>
      <c r="F913" s="582"/>
      <c r="G913" s="582"/>
      <c r="H913" s="582"/>
      <c r="I913" s="582"/>
      <c r="J913" s="581"/>
    </row>
    <row r="914" spans="1:10" x14ac:dyDescent="0.2">
      <c r="A914" s="583"/>
      <c r="B914" s="583"/>
      <c r="C914" s="583"/>
      <c r="D914" s="582"/>
      <c r="E914" s="583"/>
      <c r="F914" s="582"/>
      <c r="G914" s="582"/>
      <c r="H914" s="582"/>
      <c r="I914" s="582"/>
      <c r="J914" s="581"/>
    </row>
    <row r="915" spans="1:10" x14ac:dyDescent="0.2">
      <c r="A915" s="583"/>
      <c r="B915" s="583"/>
      <c r="C915" s="583"/>
      <c r="D915" s="582"/>
      <c r="E915" s="583"/>
      <c r="F915" s="582"/>
      <c r="G915" s="582"/>
      <c r="H915" s="582"/>
      <c r="I915" s="582"/>
      <c r="J915" s="581"/>
    </row>
    <row r="916" spans="1:10" x14ac:dyDescent="0.2">
      <c r="A916" s="583"/>
      <c r="B916" s="583"/>
      <c r="C916" s="583"/>
      <c r="D916" s="582"/>
      <c r="E916" s="583"/>
      <c r="F916" s="582"/>
      <c r="G916" s="582"/>
      <c r="H916" s="582"/>
      <c r="I916" s="582"/>
      <c r="J916" s="581"/>
    </row>
    <row r="917" spans="1:10" x14ac:dyDescent="0.2">
      <c r="A917" s="583"/>
      <c r="B917" s="583"/>
      <c r="C917" s="583"/>
      <c r="D917" s="582"/>
      <c r="E917" s="583"/>
      <c r="F917" s="582"/>
      <c r="G917" s="582"/>
      <c r="H917" s="582"/>
      <c r="I917" s="582"/>
      <c r="J917" s="581"/>
    </row>
    <row r="918" spans="1:10" x14ac:dyDescent="0.2">
      <c r="A918" s="583"/>
      <c r="B918" s="583"/>
      <c r="C918" s="583"/>
      <c r="D918" s="582"/>
      <c r="E918" s="583"/>
      <c r="F918" s="582"/>
      <c r="G918" s="582"/>
      <c r="H918" s="582"/>
      <c r="I918" s="582"/>
      <c r="J918" s="581"/>
    </row>
    <row r="919" spans="1:10" x14ac:dyDescent="0.2">
      <c r="A919" s="583"/>
      <c r="B919" s="583"/>
      <c r="C919" s="583"/>
      <c r="D919" s="582"/>
      <c r="E919" s="583"/>
      <c r="F919" s="582"/>
      <c r="G919" s="582"/>
      <c r="H919" s="582"/>
      <c r="I919" s="582"/>
      <c r="J919" s="581"/>
    </row>
    <row r="920" spans="1:10" x14ac:dyDescent="0.2">
      <c r="A920" s="583"/>
      <c r="B920" s="583"/>
      <c r="C920" s="583"/>
      <c r="D920" s="582"/>
      <c r="E920" s="583"/>
      <c r="F920" s="582"/>
      <c r="G920" s="582"/>
      <c r="H920" s="582"/>
      <c r="I920" s="582"/>
      <c r="J920" s="581"/>
    </row>
    <row r="921" spans="1:10" x14ac:dyDescent="0.2">
      <c r="A921" s="583"/>
      <c r="B921" s="583"/>
      <c r="C921" s="583"/>
      <c r="D921" s="582"/>
      <c r="E921" s="583"/>
      <c r="F921" s="582"/>
      <c r="G921" s="582"/>
      <c r="H921" s="582"/>
      <c r="I921" s="582"/>
      <c r="J921" s="581"/>
    </row>
    <row r="922" spans="1:10" x14ac:dyDescent="0.2">
      <c r="A922" s="583"/>
      <c r="B922" s="583"/>
      <c r="C922" s="583"/>
      <c r="D922" s="582"/>
      <c r="E922" s="583"/>
      <c r="F922" s="582"/>
      <c r="G922" s="582"/>
      <c r="H922" s="582"/>
      <c r="I922" s="582"/>
      <c r="J922" s="581"/>
    </row>
    <row r="923" spans="1:10" x14ac:dyDescent="0.2">
      <c r="A923" s="583"/>
      <c r="B923" s="583"/>
      <c r="C923" s="583"/>
      <c r="D923" s="582"/>
      <c r="E923" s="583"/>
      <c r="F923" s="582"/>
      <c r="G923" s="582"/>
      <c r="H923" s="582"/>
      <c r="I923" s="582"/>
      <c r="J923" s="581"/>
    </row>
    <row r="924" spans="1:10" x14ac:dyDescent="0.2">
      <c r="A924" s="583"/>
      <c r="B924" s="583"/>
      <c r="C924" s="583"/>
      <c r="D924" s="582"/>
      <c r="E924" s="583"/>
      <c r="F924" s="582"/>
      <c r="G924" s="582"/>
      <c r="H924" s="582"/>
      <c r="I924" s="582"/>
      <c r="J924" s="581"/>
    </row>
    <row r="925" spans="1:10" x14ac:dyDescent="0.2">
      <c r="A925" s="583"/>
      <c r="B925" s="583"/>
      <c r="C925" s="583"/>
      <c r="D925" s="582"/>
      <c r="E925" s="583"/>
      <c r="F925" s="582"/>
      <c r="G925" s="582"/>
      <c r="H925" s="582"/>
      <c r="I925" s="582"/>
      <c r="J925" s="581"/>
    </row>
    <row r="926" spans="1:10" x14ac:dyDescent="0.2">
      <c r="A926" s="583"/>
      <c r="B926" s="583"/>
      <c r="C926" s="583"/>
      <c r="D926" s="582"/>
      <c r="E926" s="583"/>
      <c r="F926" s="582"/>
      <c r="G926" s="582"/>
      <c r="H926" s="582"/>
      <c r="I926" s="582"/>
      <c r="J926" s="581"/>
    </row>
    <row r="927" spans="1:10" x14ac:dyDescent="0.2">
      <c r="A927" s="583"/>
      <c r="B927" s="583"/>
      <c r="C927" s="583"/>
      <c r="D927" s="582"/>
      <c r="E927" s="583"/>
      <c r="F927" s="582"/>
      <c r="G927" s="582"/>
      <c r="H927" s="582"/>
      <c r="I927" s="582"/>
      <c r="J927" s="581"/>
    </row>
    <row r="928" spans="1:10" x14ac:dyDescent="0.2">
      <c r="A928" s="583"/>
      <c r="B928" s="583"/>
      <c r="C928" s="583"/>
      <c r="D928" s="582"/>
      <c r="E928" s="583"/>
      <c r="F928" s="582"/>
      <c r="G928" s="582"/>
      <c r="H928" s="582"/>
      <c r="I928" s="582"/>
      <c r="J928" s="581"/>
    </row>
    <row r="929" spans="1:10" x14ac:dyDescent="0.2">
      <c r="A929" s="583"/>
      <c r="B929" s="583"/>
      <c r="C929" s="583"/>
      <c r="D929" s="582"/>
      <c r="E929" s="583"/>
      <c r="F929" s="582"/>
      <c r="G929" s="582"/>
      <c r="H929" s="582"/>
      <c r="I929" s="582"/>
      <c r="J929" s="581"/>
    </row>
    <row r="930" spans="1:10" x14ac:dyDescent="0.2">
      <c r="A930" s="583"/>
      <c r="B930" s="583"/>
      <c r="C930" s="583"/>
      <c r="D930" s="582"/>
      <c r="E930" s="583"/>
      <c r="F930" s="582"/>
      <c r="G930" s="582"/>
      <c r="H930" s="582"/>
      <c r="I930" s="582"/>
      <c r="J930" s="581"/>
    </row>
    <row r="931" spans="1:10" x14ac:dyDescent="0.2">
      <c r="A931" s="583"/>
      <c r="B931" s="583"/>
      <c r="C931" s="583"/>
      <c r="D931" s="582"/>
      <c r="E931" s="583"/>
      <c r="F931" s="582"/>
      <c r="G931" s="582"/>
      <c r="H931" s="582"/>
      <c r="I931" s="582"/>
      <c r="J931" s="581"/>
    </row>
    <row r="932" spans="1:10" x14ac:dyDescent="0.2">
      <c r="A932" s="583"/>
      <c r="B932" s="583"/>
      <c r="C932" s="583"/>
      <c r="D932" s="582"/>
      <c r="E932" s="583"/>
      <c r="F932" s="582"/>
      <c r="G932" s="582"/>
      <c r="H932" s="582"/>
      <c r="I932" s="582"/>
      <c r="J932" s="581"/>
    </row>
    <row r="933" spans="1:10" x14ac:dyDescent="0.2">
      <c r="A933" s="583"/>
      <c r="B933" s="583"/>
      <c r="C933" s="583"/>
      <c r="D933" s="582"/>
      <c r="E933" s="583"/>
      <c r="F933" s="582"/>
      <c r="G933" s="582"/>
      <c r="H933" s="582"/>
      <c r="I933" s="582"/>
      <c r="J933" s="581"/>
    </row>
    <row r="934" spans="1:10" x14ac:dyDescent="0.2">
      <c r="A934" s="583"/>
      <c r="B934" s="583"/>
      <c r="C934" s="583"/>
      <c r="D934" s="582"/>
      <c r="E934" s="583"/>
      <c r="F934" s="582"/>
      <c r="G934" s="582"/>
      <c r="H934" s="582"/>
      <c r="I934" s="582"/>
      <c r="J934" s="581"/>
    </row>
    <row r="935" spans="1:10" x14ac:dyDescent="0.2">
      <c r="A935" s="583"/>
      <c r="B935" s="583"/>
      <c r="C935" s="583"/>
      <c r="D935" s="582"/>
      <c r="E935" s="583"/>
      <c r="F935" s="582"/>
      <c r="G935" s="582"/>
      <c r="H935" s="582"/>
      <c r="I935" s="582"/>
      <c r="J935" s="581"/>
    </row>
    <row r="936" spans="1:10" x14ac:dyDescent="0.2">
      <c r="A936" s="583"/>
      <c r="B936" s="583"/>
      <c r="C936" s="583"/>
      <c r="D936" s="582"/>
      <c r="E936" s="583"/>
      <c r="F936" s="582"/>
      <c r="G936" s="582"/>
      <c r="H936" s="582"/>
      <c r="I936" s="582"/>
      <c r="J936" s="581"/>
    </row>
    <row r="937" spans="1:10" x14ac:dyDescent="0.2">
      <c r="A937" s="583"/>
      <c r="B937" s="583"/>
      <c r="C937" s="583"/>
      <c r="D937" s="582"/>
      <c r="E937" s="583"/>
      <c r="F937" s="582"/>
      <c r="G937" s="582"/>
      <c r="H937" s="582"/>
      <c r="I937" s="582"/>
      <c r="J937" s="581"/>
    </row>
    <row r="938" spans="1:10" x14ac:dyDescent="0.2">
      <c r="A938" s="583"/>
      <c r="B938" s="583"/>
      <c r="C938" s="583"/>
      <c r="D938" s="582"/>
      <c r="E938" s="583"/>
      <c r="F938" s="582"/>
      <c r="G938" s="582"/>
      <c r="H938" s="582"/>
      <c r="I938" s="582"/>
      <c r="J938" s="581"/>
    </row>
    <row r="939" spans="1:10" x14ac:dyDescent="0.2">
      <c r="A939" s="583"/>
      <c r="B939" s="583"/>
      <c r="C939" s="583"/>
      <c r="D939" s="582"/>
      <c r="E939" s="583"/>
      <c r="F939" s="582"/>
      <c r="G939" s="582"/>
      <c r="H939" s="582"/>
      <c r="I939" s="582"/>
      <c r="J939" s="581"/>
    </row>
    <row r="940" spans="1:10" x14ac:dyDescent="0.2">
      <c r="A940" s="583"/>
      <c r="B940" s="583"/>
      <c r="C940" s="583"/>
      <c r="D940" s="582"/>
      <c r="E940" s="583"/>
      <c r="F940" s="582"/>
      <c r="G940" s="582"/>
      <c r="H940" s="582"/>
      <c r="I940" s="582"/>
      <c r="J940" s="581"/>
    </row>
    <row r="941" spans="1:10" x14ac:dyDescent="0.2">
      <c r="A941" s="583"/>
      <c r="B941" s="583"/>
      <c r="C941" s="583"/>
      <c r="D941" s="582"/>
      <c r="E941" s="583"/>
      <c r="F941" s="582"/>
      <c r="G941" s="582"/>
      <c r="H941" s="582"/>
      <c r="I941" s="582"/>
      <c r="J941" s="581"/>
    </row>
    <row r="942" spans="1:10" x14ac:dyDescent="0.2">
      <c r="A942" s="583"/>
      <c r="B942" s="583"/>
      <c r="C942" s="583"/>
      <c r="D942" s="582"/>
      <c r="E942" s="583"/>
      <c r="F942" s="582"/>
      <c r="G942" s="582"/>
      <c r="H942" s="582"/>
      <c r="I942" s="582"/>
      <c r="J942" s="581"/>
    </row>
    <row r="943" spans="1:10" x14ac:dyDescent="0.2">
      <c r="A943" s="583"/>
      <c r="B943" s="583"/>
      <c r="C943" s="583"/>
      <c r="D943" s="582"/>
      <c r="E943" s="583"/>
      <c r="F943" s="582"/>
      <c r="G943" s="582"/>
      <c r="H943" s="582"/>
      <c r="I943" s="582"/>
      <c r="J943" s="581"/>
    </row>
    <row r="944" spans="1:10" x14ac:dyDescent="0.2">
      <c r="A944" s="583"/>
      <c r="B944" s="583"/>
      <c r="C944" s="583"/>
      <c r="D944" s="582"/>
      <c r="E944" s="583"/>
      <c r="F944" s="582"/>
      <c r="G944" s="582"/>
      <c r="H944" s="582"/>
      <c r="I944" s="582"/>
      <c r="J944" s="581"/>
    </row>
    <row r="945" spans="1:10" x14ac:dyDescent="0.2">
      <c r="A945" s="583"/>
      <c r="B945" s="583"/>
      <c r="C945" s="583"/>
      <c r="D945" s="582"/>
      <c r="E945" s="583"/>
      <c r="F945" s="582"/>
      <c r="G945" s="582"/>
      <c r="H945" s="582"/>
      <c r="I945" s="582"/>
      <c r="J945" s="581"/>
    </row>
    <row r="946" spans="1:10" x14ac:dyDescent="0.2">
      <c r="A946" s="583"/>
      <c r="B946" s="583"/>
      <c r="C946" s="583"/>
      <c r="D946" s="582"/>
      <c r="E946" s="583"/>
      <c r="F946" s="582"/>
      <c r="G946" s="582"/>
      <c r="H946" s="582"/>
      <c r="I946" s="582"/>
      <c r="J946" s="581"/>
    </row>
    <row r="947" spans="1:10" x14ac:dyDescent="0.2">
      <c r="A947" s="583"/>
      <c r="B947" s="583"/>
      <c r="C947" s="583"/>
      <c r="D947" s="582"/>
      <c r="E947" s="583"/>
      <c r="F947" s="582"/>
      <c r="G947" s="582"/>
      <c r="H947" s="582"/>
      <c r="I947" s="582"/>
      <c r="J947" s="581"/>
    </row>
    <row r="948" spans="1:10" x14ac:dyDescent="0.2">
      <c r="A948" s="583"/>
      <c r="B948" s="583"/>
      <c r="C948" s="583"/>
      <c r="D948" s="582"/>
      <c r="E948" s="583"/>
      <c r="F948" s="582"/>
      <c r="G948" s="582"/>
      <c r="H948" s="582"/>
      <c r="I948" s="582"/>
      <c r="J948" s="581"/>
    </row>
    <row r="949" spans="1:10" x14ac:dyDescent="0.2">
      <c r="A949" s="583"/>
      <c r="B949" s="583"/>
      <c r="C949" s="583"/>
      <c r="D949" s="582"/>
      <c r="E949" s="583"/>
      <c r="F949" s="582"/>
      <c r="G949" s="582"/>
      <c r="H949" s="582"/>
      <c r="I949" s="582"/>
      <c r="J949" s="581"/>
    </row>
    <row r="950" spans="1:10" x14ac:dyDescent="0.2">
      <c r="A950" s="583"/>
      <c r="B950" s="583"/>
      <c r="C950" s="583"/>
      <c r="D950" s="582"/>
      <c r="E950" s="583"/>
      <c r="F950" s="582"/>
      <c r="G950" s="582"/>
      <c r="H950" s="582"/>
      <c r="I950" s="582"/>
      <c r="J950" s="581"/>
    </row>
    <row r="951" spans="1:10" x14ac:dyDescent="0.2">
      <c r="A951" s="583"/>
      <c r="B951" s="583"/>
      <c r="C951" s="583"/>
      <c r="D951" s="582"/>
      <c r="E951" s="583"/>
      <c r="F951" s="582"/>
      <c r="G951" s="582"/>
      <c r="H951" s="582"/>
      <c r="I951" s="582"/>
      <c r="J951" s="581"/>
    </row>
    <row r="952" spans="1:10" x14ac:dyDescent="0.2">
      <c r="A952" s="583"/>
      <c r="B952" s="583"/>
      <c r="C952" s="583"/>
      <c r="D952" s="582"/>
      <c r="E952" s="583"/>
      <c r="F952" s="582"/>
      <c r="G952" s="582"/>
      <c r="H952" s="582"/>
      <c r="I952" s="582"/>
      <c r="J952" s="581"/>
    </row>
    <row r="953" spans="1:10" x14ac:dyDescent="0.2">
      <c r="A953" s="583"/>
      <c r="B953" s="583"/>
      <c r="C953" s="583"/>
      <c r="D953" s="582"/>
      <c r="E953" s="583"/>
      <c r="F953" s="582"/>
      <c r="G953" s="582"/>
      <c r="H953" s="582"/>
      <c r="I953" s="582"/>
      <c r="J953" s="581"/>
    </row>
    <row r="954" spans="1:10" x14ac:dyDescent="0.2">
      <c r="A954" s="583"/>
      <c r="B954" s="583"/>
      <c r="C954" s="583"/>
      <c r="D954" s="582"/>
      <c r="E954" s="583"/>
      <c r="F954" s="582"/>
      <c r="G954" s="582"/>
      <c r="H954" s="582"/>
      <c r="I954" s="582"/>
      <c r="J954" s="581"/>
    </row>
    <row r="955" spans="1:10" x14ac:dyDescent="0.2">
      <c r="A955" s="583"/>
      <c r="B955" s="583"/>
      <c r="C955" s="583"/>
      <c r="D955" s="582"/>
      <c r="E955" s="583"/>
      <c r="F955" s="582"/>
      <c r="G955" s="582"/>
      <c r="H955" s="582"/>
      <c r="I955" s="582"/>
      <c r="J955" s="581"/>
    </row>
    <row r="956" spans="1:10" x14ac:dyDescent="0.2">
      <c r="A956" s="583"/>
      <c r="B956" s="583"/>
      <c r="C956" s="583"/>
      <c r="D956" s="582"/>
      <c r="E956" s="583"/>
      <c r="F956" s="582"/>
      <c r="G956" s="582"/>
      <c r="H956" s="582"/>
      <c r="I956" s="582"/>
      <c r="J956" s="581"/>
    </row>
    <row r="957" spans="1:10" x14ac:dyDescent="0.2">
      <c r="A957" s="583"/>
      <c r="B957" s="583"/>
      <c r="C957" s="583"/>
      <c r="D957" s="582"/>
      <c r="E957" s="583"/>
      <c r="F957" s="582"/>
      <c r="G957" s="582"/>
      <c r="H957" s="582"/>
      <c r="I957" s="582"/>
      <c r="J957" s="581"/>
    </row>
    <row r="958" spans="1:10" x14ac:dyDescent="0.2">
      <c r="A958" s="583"/>
      <c r="B958" s="583"/>
      <c r="C958" s="583"/>
      <c r="D958" s="582"/>
      <c r="E958" s="583"/>
      <c r="F958" s="582"/>
      <c r="G958" s="582"/>
      <c r="H958" s="582"/>
      <c r="I958" s="582"/>
      <c r="J958" s="581"/>
    </row>
    <row r="959" spans="1:10" x14ac:dyDescent="0.2">
      <c r="A959" s="583"/>
      <c r="B959" s="583"/>
      <c r="C959" s="583"/>
      <c r="D959" s="582"/>
      <c r="E959" s="583"/>
      <c r="F959" s="582"/>
      <c r="G959" s="582"/>
      <c r="H959" s="582"/>
      <c r="I959" s="582"/>
      <c r="J959" s="581"/>
    </row>
    <row r="960" spans="1:10" x14ac:dyDescent="0.2">
      <c r="A960" s="583"/>
      <c r="B960" s="583"/>
      <c r="C960" s="583"/>
      <c r="D960" s="582"/>
      <c r="E960" s="583"/>
      <c r="F960" s="582"/>
      <c r="G960" s="582"/>
      <c r="H960" s="582"/>
      <c r="I960" s="582"/>
      <c r="J960" s="581"/>
    </row>
    <row r="961" spans="1:10" x14ac:dyDescent="0.2">
      <c r="A961" s="583"/>
      <c r="B961" s="583"/>
      <c r="C961" s="583"/>
      <c r="D961" s="582"/>
      <c r="E961" s="583"/>
      <c r="F961" s="582"/>
      <c r="G961" s="582"/>
      <c r="H961" s="582"/>
      <c r="I961" s="582"/>
      <c r="J961" s="581"/>
    </row>
    <row r="962" spans="1:10" x14ac:dyDescent="0.2">
      <c r="A962" s="583"/>
      <c r="B962" s="583"/>
      <c r="C962" s="583"/>
      <c r="D962" s="582"/>
      <c r="E962" s="583"/>
      <c r="F962" s="582"/>
      <c r="G962" s="582"/>
      <c r="H962" s="582"/>
      <c r="I962" s="582"/>
      <c r="J962" s="581"/>
    </row>
    <row r="963" spans="1:10" x14ac:dyDescent="0.2">
      <c r="A963" s="583"/>
      <c r="B963" s="583"/>
      <c r="C963" s="583"/>
      <c r="D963" s="582"/>
      <c r="E963" s="583"/>
      <c r="F963" s="582"/>
      <c r="G963" s="582"/>
      <c r="H963" s="582"/>
      <c r="I963" s="582"/>
      <c r="J963" s="581"/>
    </row>
    <row r="964" spans="1:10" x14ac:dyDescent="0.2">
      <c r="A964" s="583"/>
      <c r="B964" s="583"/>
      <c r="C964" s="583"/>
      <c r="D964" s="582"/>
      <c r="E964" s="583"/>
      <c r="F964" s="582"/>
      <c r="G964" s="582"/>
      <c r="H964" s="582"/>
      <c r="I964" s="582"/>
      <c r="J964" s="581"/>
    </row>
    <row r="965" spans="1:10" x14ac:dyDescent="0.2">
      <c r="A965" s="583"/>
      <c r="B965" s="583"/>
      <c r="C965" s="583"/>
      <c r="D965" s="582"/>
      <c r="E965" s="583"/>
      <c r="F965" s="582"/>
      <c r="G965" s="582"/>
      <c r="H965" s="582"/>
      <c r="I965" s="582"/>
      <c r="J965" s="581"/>
    </row>
    <row r="966" spans="1:10" x14ac:dyDescent="0.2">
      <c r="A966" s="583"/>
      <c r="B966" s="583"/>
      <c r="C966" s="583"/>
      <c r="D966" s="582"/>
      <c r="E966" s="583"/>
      <c r="F966" s="582"/>
      <c r="G966" s="582"/>
      <c r="H966" s="582"/>
      <c r="I966" s="582"/>
      <c r="J966" s="581"/>
    </row>
    <row r="967" spans="1:10" x14ac:dyDescent="0.2">
      <c r="A967" s="583"/>
      <c r="B967" s="583"/>
      <c r="C967" s="583"/>
      <c r="D967" s="582"/>
      <c r="E967" s="583"/>
      <c r="F967" s="582"/>
      <c r="G967" s="582"/>
      <c r="H967" s="582"/>
      <c r="I967" s="582"/>
      <c r="J967" s="581"/>
    </row>
    <row r="968" spans="1:10" x14ac:dyDescent="0.2">
      <c r="A968" s="583"/>
      <c r="B968" s="583"/>
      <c r="C968" s="583"/>
      <c r="D968" s="582"/>
      <c r="E968" s="583"/>
      <c r="F968" s="582"/>
      <c r="G968" s="582"/>
      <c r="H968" s="582"/>
      <c r="I968" s="582"/>
      <c r="J968" s="581"/>
    </row>
    <row r="969" spans="1:10" x14ac:dyDescent="0.2">
      <c r="A969" s="583"/>
      <c r="B969" s="583"/>
      <c r="C969" s="583"/>
      <c r="D969" s="582"/>
      <c r="E969" s="583"/>
      <c r="F969" s="582"/>
      <c r="G969" s="582"/>
      <c r="H969" s="582"/>
      <c r="I969" s="582"/>
      <c r="J969" s="581"/>
    </row>
    <row r="970" spans="1:10" x14ac:dyDescent="0.2">
      <c r="A970" s="583"/>
      <c r="B970" s="583"/>
      <c r="C970" s="583"/>
      <c r="D970" s="582"/>
      <c r="E970" s="583"/>
      <c r="F970" s="582"/>
      <c r="G970" s="582"/>
      <c r="H970" s="582"/>
      <c r="I970" s="582"/>
      <c r="J970" s="581"/>
    </row>
    <row r="971" spans="1:10" x14ac:dyDescent="0.2">
      <c r="A971" s="583"/>
      <c r="B971" s="583"/>
      <c r="C971" s="583"/>
      <c r="D971" s="582"/>
      <c r="E971" s="583"/>
      <c r="F971" s="582"/>
      <c r="G971" s="582"/>
      <c r="H971" s="582"/>
      <c r="I971" s="582"/>
      <c r="J971" s="581"/>
    </row>
    <row r="972" spans="1:10" x14ac:dyDescent="0.2">
      <c r="A972" s="583"/>
      <c r="B972" s="583"/>
      <c r="C972" s="583"/>
      <c r="D972" s="582"/>
      <c r="E972" s="583"/>
      <c r="F972" s="582"/>
      <c r="G972" s="582"/>
      <c r="H972" s="582"/>
      <c r="I972" s="582"/>
      <c r="J972" s="581"/>
    </row>
    <row r="973" spans="1:10" x14ac:dyDescent="0.2">
      <c r="A973" s="583"/>
      <c r="B973" s="583"/>
      <c r="C973" s="583"/>
      <c r="D973" s="582"/>
      <c r="E973" s="583"/>
      <c r="F973" s="582"/>
      <c r="G973" s="582"/>
      <c r="H973" s="582"/>
      <c r="I973" s="582"/>
      <c r="J973" s="581"/>
    </row>
    <row r="974" spans="1:10" x14ac:dyDescent="0.2">
      <c r="A974" s="583"/>
      <c r="B974" s="583"/>
      <c r="C974" s="583"/>
      <c r="D974" s="582"/>
      <c r="E974" s="583"/>
      <c r="F974" s="582"/>
      <c r="G974" s="582"/>
      <c r="H974" s="582"/>
      <c r="I974" s="582"/>
      <c r="J974" s="581"/>
    </row>
    <row r="975" spans="1:10" x14ac:dyDescent="0.2">
      <c r="A975" s="583"/>
      <c r="B975" s="583"/>
      <c r="C975" s="583"/>
      <c r="D975" s="582"/>
      <c r="E975" s="583"/>
      <c r="F975" s="582"/>
      <c r="G975" s="582"/>
      <c r="H975" s="582"/>
      <c r="I975" s="582"/>
      <c r="J975" s="581"/>
    </row>
    <row r="976" spans="1:10" x14ac:dyDescent="0.2">
      <c r="A976" s="583"/>
      <c r="B976" s="583"/>
      <c r="C976" s="583"/>
      <c r="D976" s="582"/>
      <c r="E976" s="583"/>
      <c r="F976" s="582"/>
      <c r="G976" s="582"/>
      <c r="H976" s="582"/>
      <c r="I976" s="582"/>
      <c r="J976" s="581"/>
    </row>
    <row r="977" spans="1:10" x14ac:dyDescent="0.2">
      <c r="A977" s="583"/>
      <c r="B977" s="583"/>
      <c r="C977" s="583"/>
      <c r="D977" s="582"/>
      <c r="E977" s="583"/>
      <c r="F977" s="582"/>
      <c r="G977" s="582"/>
      <c r="H977" s="582"/>
      <c r="I977" s="582"/>
      <c r="J977" s="581"/>
    </row>
    <row r="978" spans="1:10" x14ac:dyDescent="0.2">
      <c r="A978" s="583"/>
      <c r="B978" s="583"/>
      <c r="C978" s="583"/>
      <c r="D978" s="582"/>
      <c r="E978" s="583"/>
      <c r="F978" s="582"/>
      <c r="G978" s="582"/>
      <c r="H978" s="582"/>
      <c r="I978" s="582"/>
      <c r="J978" s="581"/>
    </row>
    <row r="979" spans="1:10" x14ac:dyDescent="0.2">
      <c r="A979" s="583"/>
      <c r="B979" s="583"/>
      <c r="C979" s="583"/>
      <c r="D979" s="582"/>
      <c r="E979" s="583"/>
      <c r="F979" s="582"/>
      <c r="G979" s="582"/>
      <c r="H979" s="582"/>
      <c r="I979" s="582"/>
      <c r="J979" s="581"/>
    </row>
    <row r="980" spans="1:10" x14ac:dyDescent="0.2">
      <c r="A980" s="583"/>
      <c r="B980" s="583"/>
      <c r="C980" s="583"/>
      <c r="D980" s="582"/>
      <c r="E980" s="583"/>
      <c r="F980" s="582"/>
      <c r="G980" s="582"/>
      <c r="H980" s="582"/>
      <c r="I980" s="582"/>
      <c r="J980" s="581"/>
    </row>
    <row r="981" spans="1:10" x14ac:dyDescent="0.2">
      <c r="A981" s="583"/>
      <c r="B981" s="583"/>
      <c r="C981" s="583"/>
      <c r="D981" s="582"/>
      <c r="E981" s="583"/>
      <c r="F981" s="582"/>
      <c r="G981" s="582"/>
      <c r="H981" s="582"/>
      <c r="I981" s="582"/>
      <c r="J981" s="581"/>
    </row>
    <row r="982" spans="1:10" x14ac:dyDescent="0.2">
      <c r="A982" s="583"/>
      <c r="B982" s="583"/>
      <c r="C982" s="583"/>
      <c r="D982" s="582"/>
      <c r="E982" s="583"/>
      <c r="F982" s="582"/>
      <c r="G982" s="582"/>
      <c r="H982" s="582"/>
      <c r="I982" s="582"/>
      <c r="J982" s="581"/>
    </row>
    <row r="983" spans="1:10" x14ac:dyDescent="0.2">
      <c r="A983" s="583"/>
      <c r="B983" s="583"/>
      <c r="C983" s="583"/>
      <c r="D983" s="582"/>
      <c r="E983" s="583"/>
      <c r="F983" s="582"/>
      <c r="G983" s="582"/>
      <c r="H983" s="582"/>
      <c r="I983" s="582"/>
      <c r="J983" s="581"/>
    </row>
    <row r="984" spans="1:10" x14ac:dyDescent="0.2">
      <c r="A984" s="583"/>
      <c r="B984" s="583"/>
      <c r="C984" s="583"/>
      <c r="D984" s="582"/>
      <c r="E984" s="583"/>
      <c r="F984" s="582"/>
      <c r="G984" s="582"/>
      <c r="H984" s="582"/>
      <c r="I984" s="582"/>
      <c r="J984" s="581"/>
    </row>
    <row r="985" spans="1:10" x14ac:dyDescent="0.2">
      <c r="A985" s="583"/>
      <c r="B985" s="583"/>
      <c r="C985" s="583"/>
      <c r="D985" s="582"/>
      <c r="E985" s="583"/>
      <c r="F985" s="582"/>
      <c r="G985" s="582"/>
      <c r="H985" s="582"/>
      <c r="I985" s="582"/>
      <c r="J985" s="581"/>
    </row>
    <row r="986" spans="1:10" x14ac:dyDescent="0.2">
      <c r="A986" s="583"/>
      <c r="B986" s="583"/>
      <c r="C986" s="583"/>
      <c r="D986" s="582"/>
      <c r="E986" s="583"/>
      <c r="F986" s="582"/>
      <c r="G986" s="582"/>
      <c r="H986" s="582"/>
      <c r="I986" s="582"/>
      <c r="J986" s="581"/>
    </row>
    <row r="987" spans="1:10" x14ac:dyDescent="0.2">
      <c r="A987" s="583"/>
      <c r="B987" s="583"/>
      <c r="C987" s="583"/>
      <c r="D987" s="582"/>
      <c r="E987" s="583"/>
      <c r="F987" s="582"/>
      <c r="G987" s="582"/>
      <c r="H987" s="582"/>
      <c r="I987" s="582"/>
      <c r="J987" s="581"/>
    </row>
    <row r="988" spans="1:10" x14ac:dyDescent="0.2">
      <c r="A988" s="583"/>
      <c r="B988" s="583"/>
      <c r="C988" s="583"/>
      <c r="D988" s="582"/>
      <c r="E988" s="583"/>
      <c r="F988" s="582"/>
      <c r="G988" s="582"/>
      <c r="H988" s="582"/>
      <c r="I988" s="582"/>
      <c r="J988" s="581"/>
    </row>
    <row r="989" spans="1:10" x14ac:dyDescent="0.2">
      <c r="A989" s="583"/>
      <c r="B989" s="583"/>
      <c r="C989" s="583"/>
      <c r="D989" s="582"/>
      <c r="E989" s="583"/>
      <c r="F989" s="582"/>
      <c r="G989" s="582"/>
      <c r="H989" s="582"/>
      <c r="I989" s="582"/>
      <c r="J989" s="581"/>
    </row>
    <row r="990" spans="1:10" x14ac:dyDescent="0.2">
      <c r="A990" s="583"/>
      <c r="B990" s="583"/>
      <c r="C990" s="583"/>
      <c r="D990" s="582"/>
      <c r="E990" s="583"/>
      <c r="F990" s="582"/>
      <c r="G990" s="582"/>
      <c r="H990" s="582"/>
      <c r="I990" s="582"/>
      <c r="J990" s="581"/>
    </row>
    <row r="991" spans="1:10" x14ac:dyDescent="0.2">
      <c r="A991" s="583"/>
      <c r="B991" s="583"/>
      <c r="C991" s="583"/>
      <c r="D991" s="582"/>
      <c r="E991" s="583"/>
      <c r="F991" s="582"/>
      <c r="G991" s="582"/>
      <c r="H991" s="582"/>
      <c r="I991" s="582"/>
      <c r="J991" s="581"/>
    </row>
    <row r="992" spans="1:10" x14ac:dyDescent="0.2">
      <c r="A992" s="583"/>
      <c r="B992" s="583"/>
      <c r="C992" s="583"/>
      <c r="D992" s="582"/>
      <c r="E992" s="583"/>
      <c r="F992" s="582"/>
      <c r="G992" s="582"/>
      <c r="H992" s="582"/>
      <c r="I992" s="582"/>
      <c r="J992" s="581"/>
    </row>
    <row r="993" spans="1:10" x14ac:dyDescent="0.2">
      <c r="A993" s="583"/>
      <c r="B993" s="583"/>
      <c r="C993" s="583"/>
      <c r="D993" s="582"/>
      <c r="E993" s="583"/>
      <c r="F993" s="582"/>
      <c r="G993" s="582"/>
      <c r="H993" s="582"/>
      <c r="I993" s="582"/>
      <c r="J993" s="581"/>
    </row>
    <row r="994" spans="1:10" x14ac:dyDescent="0.2">
      <c r="A994" s="583"/>
      <c r="B994" s="583"/>
      <c r="C994" s="583"/>
      <c r="D994" s="582"/>
      <c r="E994" s="583"/>
      <c r="F994" s="582"/>
      <c r="G994" s="582"/>
      <c r="H994" s="582"/>
      <c r="I994" s="582"/>
      <c r="J994" s="581"/>
    </row>
    <row r="995" spans="1:10" x14ac:dyDescent="0.2">
      <c r="A995" s="583"/>
      <c r="B995" s="583"/>
      <c r="C995" s="583"/>
      <c r="D995" s="582"/>
      <c r="E995" s="583"/>
      <c r="F995" s="582"/>
      <c r="G995" s="582"/>
      <c r="H995" s="582"/>
      <c r="I995" s="582"/>
      <c r="J995" s="581"/>
    </row>
    <row r="996" spans="1:10" x14ac:dyDescent="0.2">
      <c r="A996" s="583"/>
      <c r="B996" s="583"/>
      <c r="C996" s="583"/>
      <c r="D996" s="582"/>
      <c r="E996" s="583"/>
      <c r="F996" s="582"/>
      <c r="G996" s="582"/>
      <c r="H996" s="582"/>
      <c r="I996" s="582"/>
      <c r="J996" s="581"/>
    </row>
    <row r="997" spans="1:10" x14ac:dyDescent="0.2">
      <c r="A997" s="583"/>
      <c r="B997" s="583"/>
      <c r="C997" s="583"/>
      <c r="D997" s="582"/>
      <c r="E997" s="583"/>
      <c r="F997" s="582"/>
      <c r="G997" s="582"/>
      <c r="H997" s="582"/>
      <c r="I997" s="582"/>
      <c r="J997" s="581"/>
    </row>
    <row r="998" spans="1:10" x14ac:dyDescent="0.2">
      <c r="A998" s="583"/>
      <c r="B998" s="583"/>
      <c r="C998" s="583"/>
      <c r="D998" s="582"/>
      <c r="E998" s="583"/>
      <c r="F998" s="582"/>
      <c r="G998" s="582"/>
      <c r="H998" s="582"/>
      <c r="I998" s="582"/>
      <c r="J998" s="581"/>
    </row>
    <row r="999" spans="1:10" x14ac:dyDescent="0.2">
      <c r="A999" s="583"/>
      <c r="B999" s="583"/>
      <c r="C999" s="583"/>
      <c r="D999" s="582"/>
      <c r="E999" s="583"/>
      <c r="F999" s="582"/>
      <c r="G999" s="582"/>
      <c r="H999" s="582"/>
      <c r="I999" s="582"/>
      <c r="J999" s="581"/>
    </row>
    <row r="1000" spans="1:10" x14ac:dyDescent="0.2">
      <c r="A1000" s="583"/>
      <c r="B1000" s="583"/>
      <c r="C1000" s="583"/>
      <c r="D1000" s="582"/>
      <c r="E1000" s="583"/>
      <c r="F1000" s="582"/>
      <c r="G1000" s="582"/>
      <c r="H1000" s="582"/>
      <c r="I1000" s="582"/>
      <c r="J1000" s="581"/>
    </row>
    <row r="1001" spans="1:10" x14ac:dyDescent="0.2">
      <c r="A1001" s="583"/>
      <c r="B1001" s="583"/>
      <c r="C1001" s="583"/>
      <c r="D1001" s="582"/>
      <c r="E1001" s="583"/>
      <c r="F1001" s="582"/>
      <c r="G1001" s="582"/>
      <c r="H1001" s="582"/>
      <c r="I1001" s="582"/>
      <c r="J1001" s="581"/>
    </row>
    <row r="1002" spans="1:10" x14ac:dyDescent="0.2">
      <c r="A1002" s="583"/>
      <c r="B1002" s="583"/>
      <c r="C1002" s="583"/>
      <c r="D1002" s="582"/>
      <c r="E1002" s="583"/>
      <c r="F1002" s="582"/>
      <c r="G1002" s="582"/>
      <c r="H1002" s="582"/>
      <c r="I1002" s="582"/>
      <c r="J1002" s="581"/>
    </row>
    <row r="1003" spans="1:10" x14ac:dyDescent="0.2">
      <c r="A1003" s="583"/>
      <c r="B1003" s="583"/>
      <c r="C1003" s="583"/>
      <c r="D1003" s="582"/>
      <c r="E1003" s="583"/>
      <c r="F1003" s="582"/>
      <c r="G1003" s="582"/>
      <c r="H1003" s="582"/>
      <c r="I1003" s="582"/>
      <c r="J1003" s="581"/>
    </row>
    <row r="1004" spans="1:10" x14ac:dyDescent="0.2">
      <c r="A1004" s="583"/>
      <c r="B1004" s="583"/>
      <c r="C1004" s="583"/>
      <c r="D1004" s="582"/>
      <c r="E1004" s="583"/>
      <c r="F1004" s="582"/>
      <c r="G1004" s="582"/>
      <c r="H1004" s="582"/>
      <c r="I1004" s="582"/>
      <c r="J1004" s="581"/>
    </row>
    <row r="1005" spans="1:10" x14ac:dyDescent="0.2">
      <c r="A1005" s="583"/>
      <c r="B1005" s="583"/>
      <c r="C1005" s="583"/>
      <c r="D1005" s="582"/>
      <c r="E1005" s="583"/>
      <c r="F1005" s="582"/>
      <c r="G1005" s="582"/>
      <c r="H1005" s="582"/>
      <c r="I1005" s="582"/>
      <c r="J1005" s="581"/>
    </row>
    <row r="1006" spans="1:10" x14ac:dyDescent="0.2">
      <c r="A1006" s="583"/>
      <c r="B1006" s="583"/>
      <c r="C1006" s="583"/>
      <c r="D1006" s="582"/>
      <c r="E1006" s="583"/>
      <c r="F1006" s="582"/>
      <c r="G1006" s="582"/>
      <c r="H1006" s="582"/>
      <c r="I1006" s="582"/>
      <c r="J1006" s="581"/>
    </row>
    <row r="1007" spans="1:10" x14ac:dyDescent="0.2">
      <c r="A1007" s="583"/>
      <c r="B1007" s="583"/>
      <c r="C1007" s="583"/>
      <c r="D1007" s="582"/>
      <c r="E1007" s="583"/>
      <c r="F1007" s="582"/>
      <c r="G1007" s="582"/>
      <c r="H1007" s="582"/>
      <c r="I1007" s="582"/>
      <c r="J1007" s="581"/>
    </row>
    <row r="1008" spans="1:10" x14ac:dyDescent="0.2">
      <c r="A1008" s="583"/>
      <c r="B1008" s="583"/>
      <c r="C1008" s="583"/>
      <c r="D1008" s="582"/>
      <c r="E1008" s="583"/>
      <c r="F1008" s="582"/>
      <c r="G1008" s="582"/>
      <c r="H1008" s="582"/>
      <c r="I1008" s="582"/>
      <c r="J1008" s="581"/>
    </row>
    <row r="1009" spans="1:10" x14ac:dyDescent="0.2">
      <c r="A1009" s="583"/>
      <c r="B1009" s="583"/>
      <c r="C1009" s="583"/>
      <c r="D1009" s="582"/>
      <c r="E1009" s="583"/>
      <c r="F1009" s="582"/>
      <c r="G1009" s="582"/>
      <c r="H1009" s="582"/>
      <c r="I1009" s="582"/>
      <c r="J1009" s="581"/>
    </row>
    <row r="1010" spans="1:10" x14ac:dyDescent="0.2">
      <c r="A1010" s="583"/>
      <c r="B1010" s="583"/>
      <c r="C1010" s="583"/>
      <c r="D1010" s="582"/>
      <c r="E1010" s="583"/>
      <c r="F1010" s="582"/>
      <c r="G1010" s="582"/>
      <c r="H1010" s="582"/>
      <c r="I1010" s="582"/>
      <c r="J1010" s="581"/>
    </row>
    <row r="1011" spans="1:10" x14ac:dyDescent="0.2">
      <c r="A1011" s="583"/>
      <c r="B1011" s="583"/>
      <c r="C1011" s="583"/>
      <c r="D1011" s="582"/>
      <c r="E1011" s="583"/>
      <c r="F1011" s="582"/>
      <c r="G1011" s="582"/>
      <c r="H1011" s="582"/>
      <c r="I1011" s="582"/>
      <c r="J1011" s="581"/>
    </row>
    <row r="1012" spans="1:10" x14ac:dyDescent="0.2">
      <c r="A1012" s="583"/>
      <c r="B1012" s="583"/>
      <c r="C1012" s="583"/>
      <c r="D1012" s="582"/>
      <c r="E1012" s="583"/>
      <c r="F1012" s="582"/>
      <c r="G1012" s="582"/>
      <c r="H1012" s="582"/>
      <c r="I1012" s="582"/>
      <c r="J1012" s="581"/>
    </row>
    <row r="1013" spans="1:10" x14ac:dyDescent="0.2">
      <c r="A1013" s="583"/>
      <c r="B1013" s="583"/>
      <c r="C1013" s="583"/>
      <c r="D1013" s="582"/>
      <c r="E1013" s="583"/>
      <c r="F1013" s="582"/>
      <c r="G1013" s="582"/>
      <c r="H1013" s="582"/>
      <c r="I1013" s="582"/>
      <c r="J1013" s="581"/>
    </row>
    <row r="1014" spans="1:10" x14ac:dyDescent="0.2">
      <c r="A1014" s="583"/>
      <c r="B1014" s="583"/>
      <c r="C1014" s="583"/>
      <c r="D1014" s="582"/>
      <c r="E1014" s="583"/>
      <c r="F1014" s="582"/>
      <c r="G1014" s="582"/>
      <c r="H1014" s="582"/>
      <c r="I1014" s="582"/>
      <c r="J1014" s="581"/>
    </row>
    <row r="1015" spans="1:10" x14ac:dyDescent="0.2">
      <c r="A1015" s="583"/>
      <c r="B1015" s="583"/>
      <c r="C1015" s="583"/>
      <c r="D1015" s="582"/>
      <c r="E1015" s="583"/>
      <c r="F1015" s="582"/>
      <c r="G1015" s="582"/>
      <c r="H1015" s="582"/>
      <c r="I1015" s="582"/>
      <c r="J1015" s="581"/>
    </row>
    <row r="1016" spans="1:10" x14ac:dyDescent="0.2">
      <c r="A1016" s="583"/>
      <c r="B1016" s="583"/>
      <c r="C1016" s="583"/>
      <c r="D1016" s="582"/>
      <c r="E1016" s="583"/>
      <c r="F1016" s="582"/>
      <c r="G1016" s="582"/>
      <c r="H1016" s="582"/>
      <c r="I1016" s="582"/>
      <c r="J1016" s="581"/>
    </row>
    <row r="1017" spans="1:10" x14ac:dyDescent="0.2">
      <c r="A1017" s="583"/>
      <c r="B1017" s="583"/>
      <c r="C1017" s="583"/>
      <c r="D1017" s="582"/>
      <c r="E1017" s="583"/>
      <c r="F1017" s="582"/>
      <c r="G1017" s="582"/>
      <c r="H1017" s="582"/>
      <c r="I1017" s="582"/>
      <c r="J1017" s="581"/>
    </row>
    <row r="1018" spans="1:10" x14ac:dyDescent="0.2">
      <c r="A1018" s="583"/>
      <c r="B1018" s="583"/>
      <c r="C1018" s="583"/>
      <c r="D1018" s="582"/>
      <c r="E1018" s="583"/>
      <c r="F1018" s="582"/>
      <c r="G1018" s="582"/>
      <c r="H1018" s="582"/>
      <c r="I1018" s="582"/>
      <c r="J1018" s="581"/>
    </row>
    <row r="1019" spans="1:10" x14ac:dyDescent="0.2">
      <c r="A1019" s="583"/>
      <c r="B1019" s="583"/>
      <c r="C1019" s="583"/>
      <c r="D1019" s="582"/>
      <c r="E1019" s="583"/>
      <c r="F1019" s="582"/>
      <c r="G1019" s="582"/>
      <c r="H1019" s="582"/>
      <c r="I1019" s="582"/>
      <c r="J1019" s="581"/>
    </row>
    <row r="1020" spans="1:10" x14ac:dyDescent="0.2">
      <c r="A1020" s="583"/>
      <c r="B1020" s="583"/>
      <c r="C1020" s="583"/>
      <c r="D1020" s="582"/>
      <c r="E1020" s="583"/>
      <c r="F1020" s="582"/>
      <c r="G1020" s="582"/>
      <c r="H1020" s="582"/>
      <c r="I1020" s="582"/>
      <c r="J1020" s="581"/>
    </row>
    <row r="1021" spans="1:10" x14ac:dyDescent="0.2">
      <c r="A1021" s="583"/>
      <c r="B1021" s="583"/>
      <c r="C1021" s="583"/>
      <c r="D1021" s="582"/>
      <c r="E1021" s="583"/>
      <c r="F1021" s="582"/>
      <c r="G1021" s="582"/>
      <c r="H1021" s="582"/>
      <c r="I1021" s="582"/>
      <c r="J1021" s="581"/>
    </row>
    <row r="1022" spans="1:10" x14ac:dyDescent="0.2">
      <c r="A1022" s="583"/>
      <c r="B1022" s="583"/>
      <c r="C1022" s="583"/>
      <c r="D1022" s="582"/>
      <c r="E1022" s="583"/>
      <c r="F1022" s="582"/>
      <c r="G1022" s="582"/>
      <c r="H1022" s="582"/>
      <c r="I1022" s="582"/>
      <c r="J1022" s="581"/>
    </row>
    <row r="1023" spans="1:10" x14ac:dyDescent="0.2">
      <c r="A1023" s="583"/>
      <c r="B1023" s="583"/>
      <c r="C1023" s="583"/>
      <c r="D1023" s="582"/>
      <c r="E1023" s="583"/>
      <c r="F1023" s="582"/>
      <c r="G1023" s="582"/>
      <c r="H1023" s="582"/>
      <c r="I1023" s="582"/>
      <c r="J1023" s="581"/>
    </row>
    <row r="1024" spans="1:10" x14ac:dyDescent="0.2">
      <c r="A1024" s="583"/>
      <c r="B1024" s="583"/>
      <c r="C1024" s="583"/>
      <c r="D1024" s="582"/>
      <c r="E1024" s="583"/>
      <c r="F1024" s="582"/>
      <c r="G1024" s="582"/>
      <c r="H1024" s="582"/>
      <c r="I1024" s="582"/>
      <c r="J1024" s="581"/>
    </row>
    <row r="1025" spans="1:10" x14ac:dyDescent="0.2">
      <c r="A1025" s="583"/>
      <c r="B1025" s="583"/>
      <c r="C1025" s="583"/>
      <c r="D1025" s="582"/>
      <c r="E1025" s="583"/>
      <c r="F1025" s="582"/>
      <c r="G1025" s="582"/>
      <c r="H1025" s="582"/>
      <c r="I1025" s="582"/>
      <c r="J1025" s="581"/>
    </row>
    <row r="1026" spans="1:10" x14ac:dyDescent="0.2">
      <c r="A1026" s="583"/>
      <c r="B1026" s="583"/>
      <c r="C1026" s="583"/>
      <c r="D1026" s="582"/>
      <c r="E1026" s="583"/>
      <c r="F1026" s="582"/>
      <c r="G1026" s="582"/>
      <c r="H1026" s="582"/>
      <c r="I1026" s="582"/>
      <c r="J1026" s="581"/>
    </row>
    <row r="1027" spans="1:10" x14ac:dyDescent="0.2">
      <c r="A1027" s="583"/>
      <c r="B1027" s="583"/>
      <c r="C1027" s="583"/>
      <c r="D1027" s="582"/>
      <c r="E1027" s="583"/>
      <c r="F1027" s="582"/>
      <c r="G1027" s="582"/>
      <c r="H1027" s="582"/>
      <c r="I1027" s="582"/>
      <c r="J1027" s="581"/>
    </row>
    <row r="1028" spans="1:10" x14ac:dyDescent="0.2">
      <c r="A1028" s="583"/>
      <c r="B1028" s="583"/>
      <c r="C1028" s="583"/>
      <c r="D1028" s="582"/>
      <c r="E1028" s="583"/>
      <c r="F1028" s="582"/>
      <c r="G1028" s="582"/>
      <c r="H1028" s="582"/>
      <c r="I1028" s="582"/>
      <c r="J1028" s="581"/>
    </row>
    <row r="1029" spans="1:10" x14ac:dyDescent="0.2">
      <c r="A1029" s="583"/>
      <c r="B1029" s="583"/>
      <c r="C1029" s="583"/>
      <c r="D1029" s="582"/>
      <c r="E1029" s="583"/>
      <c r="F1029" s="582"/>
      <c r="G1029" s="582"/>
      <c r="H1029" s="582"/>
      <c r="I1029" s="582"/>
      <c r="J1029" s="581"/>
    </row>
    <row r="1030" spans="1:10" x14ac:dyDescent="0.2">
      <c r="A1030" s="583"/>
      <c r="B1030" s="583"/>
      <c r="C1030" s="583"/>
      <c r="D1030" s="582"/>
      <c r="E1030" s="583"/>
      <c r="F1030" s="582"/>
      <c r="G1030" s="582"/>
      <c r="H1030" s="582"/>
      <c r="I1030" s="582"/>
      <c r="J1030" s="581"/>
    </row>
    <row r="1031" spans="1:10" x14ac:dyDescent="0.2">
      <c r="A1031" s="583"/>
      <c r="B1031" s="583"/>
      <c r="C1031" s="583"/>
      <c r="D1031" s="582"/>
      <c r="E1031" s="583"/>
      <c r="F1031" s="582"/>
      <c r="G1031" s="582"/>
      <c r="H1031" s="582"/>
      <c r="I1031" s="582"/>
      <c r="J1031" s="581"/>
    </row>
  </sheetData>
  <pageMargins left="0.55118110236220474" right="0.35433070866141736" top="0.39370078740157483" bottom="0.70866141732283472" header="0.27559055118110237" footer="0.19685039370078741"/>
  <pageSetup paperSize="9" scale="56" fitToHeight="4" orientation="landscape" r:id="rId1"/>
  <headerFooter alignWithMargins="0">
    <oddFooter>&amp;C&amp;A</oddFooter>
  </headerFooter>
  <rowBreaks count="1" manualBreakCount="1">
    <brk id="64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showGridLines="0" zoomScaleNormal="100" workbookViewId="0"/>
  </sheetViews>
  <sheetFormatPr defaultRowHeight="13.5" x14ac:dyDescent="0.2"/>
  <cols>
    <col min="1" max="1" width="34" style="584" customWidth="1"/>
    <col min="2" max="2" width="10.7109375" style="584" customWidth="1"/>
    <col min="3" max="3" width="45.42578125" style="584" customWidth="1"/>
    <col min="4" max="4" width="48.7109375" style="561" customWidth="1"/>
    <col min="5" max="5" width="12.28515625" style="585" customWidth="1"/>
    <col min="6" max="6" width="12.28515625" style="560" customWidth="1"/>
    <col min="7" max="9" width="12.28515625" style="581" customWidth="1"/>
    <col min="10" max="10" width="48.7109375" style="586" customWidth="1"/>
    <col min="11" max="16384" width="9.140625" style="582"/>
  </cols>
  <sheetData>
    <row r="1" spans="1:10" s="580" customFormat="1" x14ac:dyDescent="0.2">
      <c r="A1" s="578" t="s">
        <v>1371</v>
      </c>
      <c r="B1" s="603" t="s">
        <v>922</v>
      </c>
      <c r="C1" s="578"/>
      <c r="D1" s="578" t="s">
        <v>1315</v>
      </c>
      <c r="E1" s="578"/>
      <c r="F1" s="578"/>
      <c r="G1" s="578"/>
      <c r="H1" s="578"/>
      <c r="I1" s="578"/>
      <c r="J1" s="579"/>
    </row>
    <row r="2" spans="1:10" s="600" customFormat="1" ht="54" x14ac:dyDescent="0.2">
      <c r="A2" s="598" t="s">
        <v>1318</v>
      </c>
      <c r="B2" s="599" t="s">
        <v>924</v>
      </c>
      <c r="C2" s="598" t="s">
        <v>1209</v>
      </c>
      <c r="D2" s="598" t="s">
        <v>889</v>
      </c>
      <c r="E2" s="601" t="s">
        <v>1211</v>
      </c>
      <c r="F2" s="601" t="s">
        <v>1212</v>
      </c>
      <c r="G2" s="601" t="s">
        <v>1316</v>
      </c>
      <c r="H2" s="601" t="s">
        <v>609</v>
      </c>
      <c r="I2" s="601" t="s">
        <v>1314</v>
      </c>
      <c r="J2" s="598" t="s">
        <v>608</v>
      </c>
    </row>
    <row r="3" spans="1:10" x14ac:dyDescent="0.2">
      <c r="A3" s="587" t="s">
        <v>1372</v>
      </c>
      <c r="B3" s="588" t="s">
        <v>1129</v>
      </c>
      <c r="C3" s="587" t="s">
        <v>1128</v>
      </c>
      <c r="D3" s="587" t="s">
        <v>1130</v>
      </c>
      <c r="E3" s="589">
        <v>2252</v>
      </c>
      <c r="F3" s="589">
        <v>2000</v>
      </c>
      <c r="G3" s="589">
        <v>2000</v>
      </c>
      <c r="H3" s="589"/>
      <c r="I3" s="589">
        <f>+G3+H3</f>
        <v>2000</v>
      </c>
      <c r="J3" s="590"/>
    </row>
    <row r="4" spans="1:10" x14ac:dyDescent="0.2">
      <c r="A4" s="587" t="s">
        <v>1372</v>
      </c>
      <c r="B4" s="588" t="s">
        <v>1037</v>
      </c>
      <c r="C4" s="587" t="s">
        <v>1036</v>
      </c>
      <c r="D4" s="587" t="s">
        <v>1038</v>
      </c>
      <c r="E4" s="589">
        <v>15385.309999999987</v>
      </c>
      <c r="F4" s="589">
        <v>13000</v>
      </c>
      <c r="G4" s="589">
        <v>13000</v>
      </c>
      <c r="H4" s="589"/>
      <c r="I4" s="589">
        <f t="shared" ref="I4:I57" si="0">+G4+H4</f>
        <v>13000</v>
      </c>
      <c r="J4" s="590"/>
    </row>
    <row r="5" spans="1:10" x14ac:dyDescent="0.2">
      <c r="A5" s="587" t="s">
        <v>1372</v>
      </c>
      <c r="B5" s="588" t="s">
        <v>1040</v>
      </c>
      <c r="C5" s="587" t="s">
        <v>1039</v>
      </c>
      <c r="D5" s="587" t="s">
        <v>1041</v>
      </c>
      <c r="E5" s="589">
        <v>3736.3099999999963</v>
      </c>
      <c r="F5" s="589">
        <v>2000</v>
      </c>
      <c r="G5" s="589">
        <v>2000</v>
      </c>
      <c r="H5" s="589"/>
      <c r="I5" s="589">
        <f t="shared" si="0"/>
        <v>2000</v>
      </c>
      <c r="J5" s="590"/>
    </row>
    <row r="6" spans="1:10" x14ac:dyDescent="0.2">
      <c r="A6" s="587" t="s">
        <v>1372</v>
      </c>
      <c r="B6" s="588" t="s">
        <v>1042</v>
      </c>
      <c r="C6" s="587" t="s">
        <v>1039</v>
      </c>
      <c r="D6" s="587" t="s">
        <v>1043</v>
      </c>
      <c r="E6" s="589">
        <v>127.8</v>
      </c>
      <c r="F6" s="589">
        <v>0</v>
      </c>
      <c r="G6" s="589">
        <v>0</v>
      </c>
      <c r="H6" s="589"/>
      <c r="I6" s="589">
        <f>+G6+H6</f>
        <v>0</v>
      </c>
      <c r="J6" s="590"/>
    </row>
    <row r="7" spans="1:10" x14ac:dyDescent="0.2">
      <c r="A7" s="587" t="s">
        <v>1372</v>
      </c>
      <c r="B7" s="588" t="s">
        <v>1045</v>
      </c>
      <c r="C7" s="587" t="s">
        <v>1044</v>
      </c>
      <c r="D7" s="587" t="s">
        <v>1046</v>
      </c>
      <c r="E7" s="589">
        <v>9363.8799999999883</v>
      </c>
      <c r="F7" s="589">
        <v>9000</v>
      </c>
      <c r="G7" s="589">
        <v>9000</v>
      </c>
      <c r="H7" s="589"/>
      <c r="I7" s="589">
        <f t="shared" si="0"/>
        <v>9000</v>
      </c>
      <c r="J7" s="590"/>
    </row>
    <row r="8" spans="1:10" x14ac:dyDescent="0.2">
      <c r="A8" s="587" t="s">
        <v>1372</v>
      </c>
      <c r="B8" s="588" t="s">
        <v>1047</v>
      </c>
      <c r="C8" s="587" t="s">
        <v>1044</v>
      </c>
      <c r="D8" s="587" t="s">
        <v>1048</v>
      </c>
      <c r="E8" s="589">
        <v>24193.72</v>
      </c>
      <c r="F8" s="589">
        <v>23000</v>
      </c>
      <c r="G8" s="589">
        <v>23000</v>
      </c>
      <c r="H8" s="589"/>
      <c r="I8" s="589">
        <f t="shared" si="0"/>
        <v>23000</v>
      </c>
      <c r="J8" s="590"/>
    </row>
    <row r="9" spans="1:10" x14ac:dyDescent="0.2">
      <c r="A9" s="587" t="s">
        <v>1372</v>
      </c>
      <c r="B9" s="588" t="s">
        <v>1049</v>
      </c>
      <c r="C9" s="587" t="s">
        <v>1044</v>
      </c>
      <c r="D9" s="587" t="s">
        <v>1050</v>
      </c>
      <c r="E9" s="589">
        <v>74981.729999999967</v>
      </c>
      <c r="F9" s="589">
        <v>100000</v>
      </c>
      <c r="G9" s="589">
        <v>90000</v>
      </c>
      <c r="H9" s="589"/>
      <c r="I9" s="589">
        <f t="shared" si="0"/>
        <v>90000</v>
      </c>
      <c r="J9" s="590"/>
    </row>
    <row r="10" spans="1:10" x14ac:dyDescent="0.2">
      <c r="A10" s="587" t="s">
        <v>1372</v>
      </c>
      <c r="B10" s="588" t="s">
        <v>1051</v>
      </c>
      <c r="C10" s="587" t="s">
        <v>1044</v>
      </c>
      <c r="D10" s="587" t="s">
        <v>1052</v>
      </c>
      <c r="E10" s="589">
        <v>263.15999999999991</v>
      </c>
      <c r="F10" s="589">
        <v>200</v>
      </c>
      <c r="G10" s="589">
        <v>200</v>
      </c>
      <c r="H10" s="589"/>
      <c r="I10" s="589">
        <f t="shared" si="0"/>
        <v>200</v>
      </c>
      <c r="J10" s="590"/>
    </row>
    <row r="11" spans="1:10" x14ac:dyDescent="0.2">
      <c r="A11" s="587" t="s">
        <v>1372</v>
      </c>
      <c r="B11" s="588" t="s">
        <v>1054</v>
      </c>
      <c r="C11" s="587" t="s">
        <v>1053</v>
      </c>
      <c r="D11" s="587" t="s">
        <v>1055</v>
      </c>
      <c r="E11" s="589">
        <v>-77.14</v>
      </c>
      <c r="F11" s="589">
        <v>0</v>
      </c>
      <c r="G11" s="589">
        <v>0</v>
      </c>
      <c r="H11" s="589"/>
      <c r="I11" s="589">
        <f t="shared" si="0"/>
        <v>0</v>
      </c>
      <c r="J11" s="590"/>
    </row>
    <row r="12" spans="1:10" x14ac:dyDescent="0.2">
      <c r="A12" s="587" t="s">
        <v>1372</v>
      </c>
      <c r="B12" s="588" t="s">
        <v>1105</v>
      </c>
      <c r="C12" s="587" t="s">
        <v>1053</v>
      </c>
      <c r="D12" s="587" t="s">
        <v>1106</v>
      </c>
      <c r="E12" s="589">
        <v>3469.13</v>
      </c>
      <c r="F12" s="589">
        <v>1000</v>
      </c>
      <c r="G12" s="589">
        <v>1000</v>
      </c>
      <c r="H12" s="589"/>
      <c r="I12" s="589">
        <f t="shared" si="0"/>
        <v>1000</v>
      </c>
      <c r="J12" s="590"/>
    </row>
    <row r="13" spans="1:10" x14ac:dyDescent="0.2">
      <c r="A13" s="587" t="s">
        <v>1372</v>
      </c>
      <c r="B13" s="588" t="s">
        <v>1107</v>
      </c>
      <c r="C13" s="587" t="s">
        <v>957</v>
      </c>
      <c r="D13" s="587" t="s">
        <v>1108</v>
      </c>
      <c r="E13" s="589">
        <v>1450</v>
      </c>
      <c r="F13" s="589">
        <v>200</v>
      </c>
      <c r="G13" s="589">
        <v>200</v>
      </c>
      <c r="H13" s="589"/>
      <c r="I13" s="589">
        <f t="shared" si="0"/>
        <v>200</v>
      </c>
      <c r="J13" s="590"/>
    </row>
    <row r="14" spans="1:10" x14ac:dyDescent="0.2">
      <c r="A14" s="587" t="s">
        <v>1372</v>
      </c>
      <c r="B14" s="588" t="s">
        <v>1109</v>
      </c>
      <c r="C14" s="587" t="s">
        <v>957</v>
      </c>
      <c r="D14" s="587" t="s">
        <v>1396</v>
      </c>
      <c r="E14" s="589">
        <v>3546.3</v>
      </c>
      <c r="F14" s="589">
        <v>200</v>
      </c>
      <c r="G14" s="589">
        <v>200</v>
      </c>
      <c r="H14" s="589"/>
      <c r="I14" s="589">
        <f t="shared" si="0"/>
        <v>200</v>
      </c>
      <c r="J14" s="590"/>
    </row>
    <row r="15" spans="1:10" x14ac:dyDescent="0.2">
      <c r="A15" s="587" t="s">
        <v>1372</v>
      </c>
      <c r="B15" s="588" t="s">
        <v>1057</v>
      </c>
      <c r="C15" s="587" t="s">
        <v>1056</v>
      </c>
      <c r="D15" s="587" t="s">
        <v>1058</v>
      </c>
      <c r="E15" s="589">
        <v>19839.800000000003</v>
      </c>
      <c r="F15" s="589">
        <v>15000</v>
      </c>
      <c r="G15" s="589">
        <v>15000</v>
      </c>
      <c r="H15" s="589"/>
      <c r="I15" s="589">
        <f t="shared" si="0"/>
        <v>15000</v>
      </c>
      <c r="J15" s="590"/>
    </row>
    <row r="16" spans="1:10" x14ac:dyDescent="0.2">
      <c r="A16" s="587" t="s">
        <v>1372</v>
      </c>
      <c r="B16" s="588" t="s">
        <v>1059</v>
      </c>
      <c r="C16" s="587" t="s">
        <v>1056</v>
      </c>
      <c r="D16" s="587" t="s">
        <v>1060</v>
      </c>
      <c r="E16" s="589">
        <v>16574.30000000001</v>
      </c>
      <c r="F16" s="589">
        <v>15500</v>
      </c>
      <c r="G16" s="589">
        <v>15500</v>
      </c>
      <c r="H16" s="589"/>
      <c r="I16" s="589">
        <f t="shared" si="0"/>
        <v>15500</v>
      </c>
      <c r="J16" s="590"/>
    </row>
    <row r="17" spans="1:10" x14ac:dyDescent="0.2">
      <c r="A17" s="587" t="s">
        <v>1372</v>
      </c>
      <c r="B17" s="588" t="s">
        <v>1061</v>
      </c>
      <c r="C17" s="587" t="s">
        <v>1056</v>
      </c>
      <c r="D17" s="587" t="s">
        <v>1062</v>
      </c>
      <c r="E17" s="589">
        <v>1251</v>
      </c>
      <c r="F17" s="589">
        <v>1250</v>
      </c>
      <c r="G17" s="589">
        <v>1250</v>
      </c>
      <c r="H17" s="589"/>
      <c r="I17" s="589">
        <f t="shared" si="0"/>
        <v>1250</v>
      </c>
      <c r="J17" s="590"/>
    </row>
    <row r="18" spans="1:10" x14ac:dyDescent="0.2">
      <c r="A18" s="587" t="s">
        <v>1372</v>
      </c>
      <c r="B18" s="588" t="s">
        <v>1064</v>
      </c>
      <c r="C18" s="587" t="s">
        <v>1063</v>
      </c>
      <c r="D18" s="587" t="s">
        <v>1065</v>
      </c>
      <c r="E18" s="589">
        <v>15349.440000000004</v>
      </c>
      <c r="F18" s="589">
        <v>22000</v>
      </c>
      <c r="G18" s="589">
        <v>22000</v>
      </c>
      <c r="H18" s="589"/>
      <c r="I18" s="589">
        <f t="shared" si="0"/>
        <v>22000</v>
      </c>
      <c r="J18" s="590"/>
    </row>
    <row r="19" spans="1:10" x14ac:dyDescent="0.2">
      <c r="A19" s="587" t="s">
        <v>1372</v>
      </c>
      <c r="B19" s="588" t="s">
        <v>1066</v>
      </c>
      <c r="C19" s="587" t="s">
        <v>1063</v>
      </c>
      <c r="D19" s="587" t="s">
        <v>1067</v>
      </c>
      <c r="E19" s="589">
        <v>591.20000000000005</v>
      </c>
      <c r="F19" s="589">
        <v>0</v>
      </c>
      <c r="G19" s="589">
        <v>0</v>
      </c>
      <c r="H19" s="589"/>
      <c r="I19" s="589">
        <f t="shared" si="0"/>
        <v>0</v>
      </c>
      <c r="J19" s="590"/>
    </row>
    <row r="20" spans="1:10" x14ac:dyDescent="0.2">
      <c r="A20" s="587" t="s">
        <v>1372</v>
      </c>
      <c r="B20" s="588" t="s">
        <v>1068</v>
      </c>
      <c r="C20" s="587" t="s">
        <v>1063</v>
      </c>
      <c r="D20" s="587" t="s">
        <v>1069</v>
      </c>
      <c r="E20" s="589">
        <v>80908.45</v>
      </c>
      <c r="F20" s="589">
        <v>0</v>
      </c>
      <c r="G20" s="589">
        <v>0</v>
      </c>
      <c r="H20" s="589"/>
      <c r="I20" s="589">
        <f t="shared" si="0"/>
        <v>0</v>
      </c>
      <c r="J20" s="590"/>
    </row>
    <row r="21" spans="1:10" x14ac:dyDescent="0.2">
      <c r="A21" s="587" t="s">
        <v>1372</v>
      </c>
      <c r="B21" s="588" t="s">
        <v>1070</v>
      </c>
      <c r="C21" s="587" t="s">
        <v>1063</v>
      </c>
      <c r="D21" s="587" t="s">
        <v>1071</v>
      </c>
      <c r="E21" s="589">
        <v>499.86</v>
      </c>
      <c r="F21" s="589">
        <v>0</v>
      </c>
      <c r="G21" s="589">
        <v>0</v>
      </c>
      <c r="H21" s="589"/>
      <c r="I21" s="589">
        <f t="shared" si="0"/>
        <v>0</v>
      </c>
      <c r="J21" s="590"/>
    </row>
    <row r="22" spans="1:10" x14ac:dyDescent="0.2">
      <c r="A22" s="587" t="s">
        <v>1372</v>
      </c>
      <c r="B22" s="588" t="s">
        <v>1072</v>
      </c>
      <c r="C22" s="587" t="s">
        <v>1063</v>
      </c>
      <c r="D22" s="587" t="s">
        <v>1397</v>
      </c>
      <c r="E22" s="589">
        <v>8000</v>
      </c>
      <c r="F22" s="589">
        <v>0</v>
      </c>
      <c r="G22" s="589">
        <v>0</v>
      </c>
      <c r="H22" s="589"/>
      <c r="I22" s="589">
        <f t="shared" si="0"/>
        <v>0</v>
      </c>
      <c r="J22" s="590"/>
    </row>
    <row r="23" spans="1:10" x14ac:dyDescent="0.2">
      <c r="A23" s="587" t="s">
        <v>1372</v>
      </c>
      <c r="B23" s="588" t="s">
        <v>1073</v>
      </c>
      <c r="C23" s="587" t="s">
        <v>1063</v>
      </c>
      <c r="D23" s="587" t="s">
        <v>1558</v>
      </c>
      <c r="E23" s="589">
        <v>45.38</v>
      </c>
      <c r="F23" s="589">
        <v>0</v>
      </c>
      <c r="G23" s="589">
        <v>0</v>
      </c>
      <c r="H23" s="589"/>
      <c r="I23" s="589">
        <f t="shared" si="0"/>
        <v>0</v>
      </c>
      <c r="J23" s="590"/>
    </row>
    <row r="24" spans="1:10" x14ac:dyDescent="0.2">
      <c r="A24" s="587" t="s">
        <v>1372</v>
      </c>
      <c r="B24" s="588" t="s">
        <v>1074</v>
      </c>
      <c r="C24" s="587" t="s">
        <v>1063</v>
      </c>
      <c r="D24" s="587" t="s">
        <v>1075</v>
      </c>
      <c r="E24" s="589">
        <v>1482</v>
      </c>
      <c r="F24" s="589">
        <v>0</v>
      </c>
      <c r="G24" s="589">
        <v>0</v>
      </c>
      <c r="H24" s="589"/>
      <c r="I24" s="589">
        <f t="shared" si="0"/>
        <v>0</v>
      </c>
      <c r="J24" s="590"/>
    </row>
    <row r="25" spans="1:10" x14ac:dyDescent="0.2">
      <c r="A25" s="587" t="s">
        <v>1372</v>
      </c>
      <c r="B25" s="588" t="s">
        <v>1076</v>
      </c>
      <c r="C25" s="587" t="s">
        <v>1063</v>
      </c>
      <c r="D25" s="587" t="s">
        <v>1077</v>
      </c>
      <c r="E25" s="589">
        <v>524.20000000000005</v>
      </c>
      <c r="F25" s="589">
        <v>0</v>
      </c>
      <c r="G25" s="589">
        <v>0</v>
      </c>
      <c r="H25" s="589"/>
      <c r="I25" s="589">
        <f t="shared" si="0"/>
        <v>0</v>
      </c>
      <c r="J25" s="590"/>
    </row>
    <row r="26" spans="1:10" x14ac:dyDescent="0.2">
      <c r="A26" s="587" t="s">
        <v>1372</v>
      </c>
      <c r="B26" s="588" t="s">
        <v>1078</v>
      </c>
      <c r="C26" s="587" t="s">
        <v>1063</v>
      </c>
      <c r="D26" s="587" t="s">
        <v>1560</v>
      </c>
      <c r="E26" s="589">
        <v>422.8</v>
      </c>
      <c r="F26" s="589">
        <v>0</v>
      </c>
      <c r="G26" s="589">
        <v>0</v>
      </c>
      <c r="H26" s="589"/>
      <c r="I26" s="589">
        <f t="shared" si="0"/>
        <v>0</v>
      </c>
      <c r="J26" s="590"/>
    </row>
    <row r="27" spans="1:10" x14ac:dyDescent="0.2">
      <c r="A27" s="587" t="s">
        <v>1372</v>
      </c>
      <c r="B27" s="588" t="s">
        <v>1079</v>
      </c>
      <c r="C27" s="587" t="s">
        <v>1063</v>
      </c>
      <c r="D27" s="587" t="s">
        <v>1559</v>
      </c>
      <c r="E27" s="589">
        <v>73.5</v>
      </c>
      <c r="F27" s="589">
        <v>0</v>
      </c>
      <c r="G27" s="589">
        <v>0</v>
      </c>
      <c r="H27" s="589"/>
      <c r="I27" s="589">
        <f t="shared" si="0"/>
        <v>0</v>
      </c>
      <c r="J27" s="590"/>
    </row>
    <row r="28" spans="1:10" x14ac:dyDescent="0.2">
      <c r="A28" s="587" t="s">
        <v>1372</v>
      </c>
      <c r="B28" s="588" t="s">
        <v>1398</v>
      </c>
      <c r="C28" s="587" t="s">
        <v>1063</v>
      </c>
      <c r="D28" s="587" t="s">
        <v>1399</v>
      </c>
      <c r="E28" s="589">
        <v>25212.7</v>
      </c>
      <c r="F28" s="589">
        <v>0</v>
      </c>
      <c r="G28" s="589">
        <v>0</v>
      </c>
      <c r="H28" s="589"/>
      <c r="I28" s="589">
        <f t="shared" si="0"/>
        <v>0</v>
      </c>
      <c r="J28" s="590"/>
    </row>
    <row r="29" spans="1:10" x14ac:dyDescent="0.2">
      <c r="A29" s="587" t="s">
        <v>1372</v>
      </c>
      <c r="B29" s="588" t="s">
        <v>1080</v>
      </c>
      <c r="C29" s="587" t="s">
        <v>1063</v>
      </c>
      <c r="D29" s="587" t="s">
        <v>1400</v>
      </c>
      <c r="E29" s="589">
        <v>20014.82</v>
      </c>
      <c r="F29" s="589">
        <v>0</v>
      </c>
      <c r="G29" s="589">
        <v>0</v>
      </c>
      <c r="H29" s="589"/>
      <c r="I29" s="589">
        <f t="shared" si="0"/>
        <v>0</v>
      </c>
      <c r="J29" s="590"/>
    </row>
    <row r="30" spans="1:10" x14ac:dyDescent="0.2">
      <c r="A30" s="587" t="s">
        <v>1372</v>
      </c>
      <c r="B30" s="588" t="s">
        <v>1081</v>
      </c>
      <c r="C30" s="587" t="s">
        <v>1063</v>
      </c>
      <c r="D30" s="587" t="s">
        <v>1401</v>
      </c>
      <c r="E30" s="589">
        <v>20000</v>
      </c>
      <c r="F30" s="589">
        <v>0</v>
      </c>
      <c r="G30" s="589">
        <v>0</v>
      </c>
      <c r="H30" s="589"/>
      <c r="I30" s="589">
        <f t="shared" si="0"/>
        <v>0</v>
      </c>
      <c r="J30" s="590"/>
    </row>
    <row r="31" spans="1:10" x14ac:dyDescent="0.2">
      <c r="A31" s="587" t="s">
        <v>1372</v>
      </c>
      <c r="B31" s="588" t="s">
        <v>1082</v>
      </c>
      <c r="C31" s="587" t="s">
        <v>1063</v>
      </c>
      <c r="D31" s="587" t="s">
        <v>1083</v>
      </c>
      <c r="E31" s="589">
        <v>1814.11</v>
      </c>
      <c r="F31" s="589">
        <v>0</v>
      </c>
      <c r="G31" s="589">
        <v>0</v>
      </c>
      <c r="H31" s="589"/>
      <c r="I31" s="589">
        <f t="shared" si="0"/>
        <v>0</v>
      </c>
      <c r="J31" s="590"/>
    </row>
    <row r="32" spans="1:10" x14ac:dyDescent="0.2">
      <c r="A32" s="587" t="s">
        <v>1372</v>
      </c>
      <c r="B32" s="588" t="s">
        <v>1084</v>
      </c>
      <c r="C32" s="587" t="s">
        <v>1063</v>
      </c>
      <c r="D32" s="587" t="s">
        <v>1085</v>
      </c>
      <c r="E32" s="589">
        <v>63.92</v>
      </c>
      <c r="F32" s="589">
        <v>0</v>
      </c>
      <c r="G32" s="589">
        <v>0</v>
      </c>
      <c r="H32" s="589"/>
      <c r="I32" s="589">
        <f t="shared" si="0"/>
        <v>0</v>
      </c>
      <c r="J32" s="590"/>
    </row>
    <row r="33" spans="1:10" x14ac:dyDescent="0.2">
      <c r="A33" s="587" t="s">
        <v>1372</v>
      </c>
      <c r="B33" s="588" t="s">
        <v>967</v>
      </c>
      <c r="C33" s="587" t="s">
        <v>966</v>
      </c>
      <c r="D33" s="587" t="s">
        <v>1402</v>
      </c>
      <c r="E33" s="589">
        <v>0</v>
      </c>
      <c r="F33" s="589">
        <v>274993</v>
      </c>
      <c r="G33" s="589">
        <v>274993</v>
      </c>
      <c r="H33" s="589"/>
      <c r="I33" s="589">
        <f t="shared" si="0"/>
        <v>274993</v>
      </c>
      <c r="J33" s="590"/>
    </row>
    <row r="34" spans="1:10" x14ac:dyDescent="0.2">
      <c r="A34" s="587" t="s">
        <v>1372</v>
      </c>
      <c r="B34" s="588" t="s">
        <v>918</v>
      </c>
      <c r="C34" s="587" t="s">
        <v>914</v>
      </c>
      <c r="D34" s="587" t="s">
        <v>1395</v>
      </c>
      <c r="E34" s="589">
        <v>0</v>
      </c>
      <c r="F34" s="589">
        <v>10000</v>
      </c>
      <c r="G34" s="589">
        <v>0</v>
      </c>
      <c r="H34" s="589"/>
      <c r="I34" s="589">
        <f t="shared" si="0"/>
        <v>0</v>
      </c>
      <c r="J34" s="590"/>
    </row>
    <row r="35" spans="1:10" x14ac:dyDescent="0.2">
      <c r="A35" s="587" t="s">
        <v>1372</v>
      </c>
      <c r="B35" s="588" t="s">
        <v>1110</v>
      </c>
      <c r="C35" s="587" t="s">
        <v>914</v>
      </c>
      <c r="D35" s="587" t="s">
        <v>1402</v>
      </c>
      <c r="E35" s="589">
        <v>276276</v>
      </c>
      <c r="F35" s="589">
        <v>0</v>
      </c>
      <c r="G35" s="589">
        <v>0</v>
      </c>
      <c r="H35" s="589"/>
      <c r="I35" s="589">
        <f t="shared" si="0"/>
        <v>0</v>
      </c>
      <c r="J35" s="590"/>
    </row>
    <row r="36" spans="1:10" x14ac:dyDescent="0.2">
      <c r="A36" s="587" t="s">
        <v>1372</v>
      </c>
      <c r="B36" s="588" t="s">
        <v>1403</v>
      </c>
      <c r="C36" s="587" t="s">
        <v>914</v>
      </c>
      <c r="D36" s="587" t="s">
        <v>1404</v>
      </c>
      <c r="E36" s="589">
        <v>0</v>
      </c>
      <c r="F36" s="589">
        <v>10000</v>
      </c>
      <c r="G36" s="589">
        <v>0</v>
      </c>
      <c r="H36" s="589"/>
      <c r="I36" s="589">
        <f t="shared" si="0"/>
        <v>0</v>
      </c>
      <c r="J36" s="590"/>
    </row>
    <row r="37" spans="1:10" x14ac:dyDescent="0.2">
      <c r="A37" s="587" t="s">
        <v>1372</v>
      </c>
      <c r="B37" s="588" t="s">
        <v>1092</v>
      </c>
      <c r="C37" s="587" t="s">
        <v>914</v>
      </c>
      <c r="D37" s="587" t="s">
        <v>1405</v>
      </c>
      <c r="E37" s="589">
        <v>0</v>
      </c>
      <c r="F37" s="589">
        <v>7761</v>
      </c>
      <c r="G37" s="589">
        <v>0</v>
      </c>
      <c r="H37" s="589"/>
      <c r="I37" s="589">
        <f t="shared" si="0"/>
        <v>0</v>
      </c>
      <c r="J37" s="590"/>
    </row>
    <row r="38" spans="1:10" x14ac:dyDescent="0.2">
      <c r="A38" s="587" t="s">
        <v>1372</v>
      </c>
      <c r="B38" s="588" t="s">
        <v>1092</v>
      </c>
      <c r="C38" s="587" t="s">
        <v>914</v>
      </c>
      <c r="D38" s="587" t="s">
        <v>1406</v>
      </c>
      <c r="E38" s="589">
        <v>73130.899999999994</v>
      </c>
      <c r="F38" s="589">
        <v>0</v>
      </c>
      <c r="G38" s="589">
        <v>0</v>
      </c>
      <c r="H38" s="589"/>
      <c r="I38" s="589">
        <f t="shared" si="0"/>
        <v>0</v>
      </c>
      <c r="J38" s="590"/>
    </row>
    <row r="39" spans="1:10" x14ac:dyDescent="0.2">
      <c r="A39" s="587" t="s">
        <v>1372</v>
      </c>
      <c r="B39" s="588" t="s">
        <v>1092</v>
      </c>
      <c r="C39" s="587" t="s">
        <v>914</v>
      </c>
      <c r="D39" s="587" t="s">
        <v>1407</v>
      </c>
      <c r="E39" s="589">
        <v>16658.47</v>
      </c>
      <c r="F39" s="589">
        <v>20635</v>
      </c>
      <c r="G39" s="589">
        <v>20635</v>
      </c>
      <c r="H39" s="589"/>
      <c r="I39" s="589">
        <f t="shared" si="0"/>
        <v>20635</v>
      </c>
      <c r="J39" s="590"/>
    </row>
    <row r="40" spans="1:10" x14ac:dyDescent="0.2">
      <c r="A40" s="587" t="s">
        <v>1372</v>
      </c>
      <c r="B40" s="588" t="s">
        <v>1408</v>
      </c>
      <c r="C40" s="587" t="s">
        <v>1409</v>
      </c>
      <c r="D40" s="587" t="s">
        <v>1410</v>
      </c>
      <c r="E40" s="589">
        <v>104500</v>
      </c>
      <c r="F40" s="589">
        <v>0</v>
      </c>
      <c r="G40" s="589">
        <v>0</v>
      </c>
      <c r="H40" s="589"/>
      <c r="I40" s="589">
        <f t="shared" si="0"/>
        <v>0</v>
      </c>
      <c r="J40" s="590"/>
    </row>
    <row r="41" spans="1:10" x14ac:dyDescent="0.2">
      <c r="A41" s="587" t="s">
        <v>1372</v>
      </c>
      <c r="B41" s="588" t="s">
        <v>1411</v>
      </c>
      <c r="C41" s="587" t="s">
        <v>1409</v>
      </c>
      <c r="D41" s="587" t="s">
        <v>1410</v>
      </c>
      <c r="E41" s="589">
        <v>4225</v>
      </c>
      <c r="F41" s="589">
        <v>0</v>
      </c>
      <c r="G41" s="589">
        <v>0</v>
      </c>
      <c r="H41" s="589"/>
      <c r="I41" s="589">
        <f t="shared" si="0"/>
        <v>0</v>
      </c>
      <c r="J41" s="590"/>
    </row>
    <row r="42" spans="1:10" x14ac:dyDescent="0.2">
      <c r="A42" s="587" t="s">
        <v>1372</v>
      </c>
      <c r="B42" s="588" t="s">
        <v>1095</v>
      </c>
      <c r="C42" s="587" t="s">
        <v>1094</v>
      </c>
      <c r="D42" s="587" t="s">
        <v>1096</v>
      </c>
      <c r="E42" s="589">
        <v>19635</v>
      </c>
      <c r="F42" s="589">
        <v>18000</v>
      </c>
      <c r="G42" s="589">
        <v>18000</v>
      </c>
      <c r="H42" s="589"/>
      <c r="I42" s="589">
        <f t="shared" si="0"/>
        <v>18000</v>
      </c>
      <c r="J42" s="590"/>
    </row>
    <row r="43" spans="1:10" x14ac:dyDescent="0.2">
      <c r="A43" s="587" t="s">
        <v>1372</v>
      </c>
      <c r="B43" s="588" t="s">
        <v>1112</v>
      </c>
      <c r="C43" s="587" t="s">
        <v>1111</v>
      </c>
      <c r="D43" s="587" t="s">
        <v>1113</v>
      </c>
      <c r="E43" s="589">
        <v>370</v>
      </c>
      <c r="F43" s="589">
        <v>0</v>
      </c>
      <c r="G43" s="589">
        <v>0</v>
      </c>
      <c r="H43" s="589"/>
      <c r="I43" s="589">
        <f t="shared" si="0"/>
        <v>0</v>
      </c>
      <c r="J43" s="590"/>
    </row>
    <row r="44" spans="1:10" x14ac:dyDescent="0.2">
      <c r="A44" s="587" t="s">
        <v>1372</v>
      </c>
      <c r="B44" s="588" t="s">
        <v>1114</v>
      </c>
      <c r="C44" s="587" t="s">
        <v>1111</v>
      </c>
      <c r="D44" s="587" t="s">
        <v>1115</v>
      </c>
      <c r="E44" s="589">
        <v>46.15</v>
      </c>
      <c r="F44" s="589">
        <v>0</v>
      </c>
      <c r="G44" s="589">
        <v>0</v>
      </c>
      <c r="H44" s="589"/>
      <c r="I44" s="589">
        <f t="shared" si="0"/>
        <v>0</v>
      </c>
      <c r="J44" s="590"/>
    </row>
    <row r="45" spans="1:10" x14ac:dyDescent="0.2">
      <c r="A45" s="587" t="s">
        <v>1372</v>
      </c>
      <c r="B45" s="588" t="s">
        <v>1117</v>
      </c>
      <c r="C45" s="587" t="s">
        <v>1116</v>
      </c>
      <c r="D45" s="587" t="s">
        <v>1118</v>
      </c>
      <c r="E45" s="589">
        <v>1644</v>
      </c>
      <c r="F45" s="589">
        <v>0</v>
      </c>
      <c r="G45" s="589">
        <v>0</v>
      </c>
      <c r="H45" s="589"/>
      <c r="I45" s="589">
        <f t="shared" si="0"/>
        <v>0</v>
      </c>
      <c r="J45" s="590"/>
    </row>
    <row r="46" spans="1:10" x14ac:dyDescent="0.2">
      <c r="A46" s="587" t="s">
        <v>1372</v>
      </c>
      <c r="B46" s="588" t="s">
        <v>1098</v>
      </c>
      <c r="C46" s="587" t="s">
        <v>1097</v>
      </c>
      <c r="D46" s="587" t="s">
        <v>1099</v>
      </c>
      <c r="E46" s="589">
        <v>5853</v>
      </c>
      <c r="F46" s="589">
        <v>5000</v>
      </c>
      <c r="G46" s="589">
        <v>0</v>
      </c>
      <c r="H46" s="589"/>
      <c r="I46" s="589">
        <f t="shared" si="0"/>
        <v>0</v>
      </c>
      <c r="J46" s="590"/>
    </row>
    <row r="47" spans="1:10" x14ac:dyDescent="0.2">
      <c r="A47" s="587" t="s">
        <v>1372</v>
      </c>
      <c r="B47" s="588" t="s">
        <v>1120</v>
      </c>
      <c r="C47" s="587" t="s">
        <v>1116</v>
      </c>
      <c r="D47" s="587" t="s">
        <v>1119</v>
      </c>
      <c r="E47" s="589">
        <v>514.13</v>
      </c>
      <c r="F47" s="589">
        <v>0</v>
      </c>
      <c r="G47" s="589">
        <v>0</v>
      </c>
      <c r="H47" s="589"/>
      <c r="I47" s="589">
        <f t="shared" si="0"/>
        <v>0</v>
      </c>
      <c r="J47" s="590"/>
    </row>
    <row r="48" spans="1:10" x14ac:dyDescent="0.2">
      <c r="A48" s="587" t="s">
        <v>1372</v>
      </c>
      <c r="B48" s="588" t="s">
        <v>1121</v>
      </c>
      <c r="C48" s="587" t="s">
        <v>1116</v>
      </c>
      <c r="D48" s="587" t="s">
        <v>1119</v>
      </c>
      <c r="E48" s="589">
        <v>45</v>
      </c>
      <c r="F48" s="589">
        <v>0</v>
      </c>
      <c r="G48" s="589">
        <v>0</v>
      </c>
      <c r="H48" s="589"/>
      <c r="I48" s="589">
        <f t="shared" si="0"/>
        <v>0</v>
      </c>
      <c r="J48" s="590"/>
    </row>
    <row r="49" spans="1:10" x14ac:dyDescent="0.2">
      <c r="A49" s="587" t="s">
        <v>1372</v>
      </c>
      <c r="B49" s="588" t="s">
        <v>1122</v>
      </c>
      <c r="C49" s="587" t="s">
        <v>1116</v>
      </c>
      <c r="D49" s="587" t="s">
        <v>1119</v>
      </c>
      <c r="E49" s="589">
        <v>32</v>
      </c>
      <c r="F49" s="589">
        <v>0</v>
      </c>
      <c r="G49" s="589">
        <v>0</v>
      </c>
      <c r="H49" s="589"/>
      <c r="I49" s="589">
        <f t="shared" si="0"/>
        <v>0</v>
      </c>
      <c r="J49" s="590"/>
    </row>
    <row r="50" spans="1:10" x14ac:dyDescent="0.2">
      <c r="A50" s="587" t="s">
        <v>1372</v>
      </c>
      <c r="B50" s="588" t="s">
        <v>1123</v>
      </c>
      <c r="C50" s="587" t="s">
        <v>1116</v>
      </c>
      <c r="D50" s="587" t="s">
        <v>1412</v>
      </c>
      <c r="E50" s="589">
        <v>10800</v>
      </c>
      <c r="F50" s="589">
        <v>0</v>
      </c>
      <c r="G50" s="589">
        <v>0</v>
      </c>
      <c r="H50" s="589"/>
      <c r="I50" s="589">
        <f t="shared" si="0"/>
        <v>0</v>
      </c>
      <c r="J50" s="590"/>
    </row>
    <row r="51" spans="1:10" x14ac:dyDescent="0.2">
      <c r="A51" s="587" t="s">
        <v>1372</v>
      </c>
      <c r="B51" s="588" t="s">
        <v>1124</v>
      </c>
      <c r="C51" s="587" t="s">
        <v>1116</v>
      </c>
      <c r="D51" s="587" t="s">
        <v>1125</v>
      </c>
      <c r="E51" s="589">
        <v>518.11</v>
      </c>
      <c r="F51" s="589">
        <v>0</v>
      </c>
      <c r="G51" s="589">
        <v>0</v>
      </c>
      <c r="H51" s="589"/>
      <c r="I51" s="589">
        <f t="shared" si="0"/>
        <v>0</v>
      </c>
      <c r="J51" s="590"/>
    </row>
    <row r="52" spans="1:10" x14ac:dyDescent="0.2">
      <c r="A52" s="587" t="s">
        <v>1372</v>
      </c>
      <c r="B52" s="588" t="s">
        <v>1413</v>
      </c>
      <c r="C52" s="587" t="s">
        <v>1414</v>
      </c>
      <c r="D52" s="587" t="s">
        <v>1415</v>
      </c>
      <c r="E52" s="589">
        <v>162696.10999999999</v>
      </c>
      <c r="F52" s="589">
        <v>0</v>
      </c>
      <c r="G52" s="589">
        <v>0</v>
      </c>
      <c r="H52" s="589"/>
      <c r="I52" s="589">
        <f t="shared" si="0"/>
        <v>0</v>
      </c>
      <c r="J52" s="590"/>
    </row>
    <row r="53" spans="1:10" x14ac:dyDescent="0.2">
      <c r="A53" s="587" t="s">
        <v>1372</v>
      </c>
      <c r="B53" s="588" t="s">
        <v>1416</v>
      </c>
      <c r="C53" s="587" t="s">
        <v>1414</v>
      </c>
      <c r="D53" s="587" t="s">
        <v>1417</v>
      </c>
      <c r="E53" s="589">
        <v>19179.400000000001</v>
      </c>
      <c r="F53" s="589">
        <v>0</v>
      </c>
      <c r="G53" s="589">
        <v>0</v>
      </c>
      <c r="H53" s="589"/>
      <c r="I53" s="589">
        <f t="shared" si="0"/>
        <v>0</v>
      </c>
      <c r="J53" s="590"/>
    </row>
    <row r="54" spans="1:10" x14ac:dyDescent="0.2">
      <c r="A54" s="587" t="s">
        <v>1372</v>
      </c>
      <c r="B54" s="588" t="s">
        <v>1093</v>
      </c>
      <c r="C54" s="587" t="s">
        <v>1414</v>
      </c>
      <c r="D54" s="587" t="s">
        <v>1407</v>
      </c>
      <c r="E54" s="589">
        <v>21810.6</v>
      </c>
      <c r="F54" s="589">
        <v>0</v>
      </c>
      <c r="G54" s="589">
        <v>0</v>
      </c>
      <c r="H54" s="589"/>
      <c r="I54" s="589">
        <f t="shared" si="0"/>
        <v>0</v>
      </c>
      <c r="J54" s="590"/>
    </row>
    <row r="55" spans="1:10" x14ac:dyDescent="0.2">
      <c r="A55" s="587" t="s">
        <v>1372</v>
      </c>
      <c r="B55" s="588" t="s">
        <v>1418</v>
      </c>
      <c r="C55" s="587" t="s">
        <v>1414</v>
      </c>
      <c r="D55" s="587" t="s">
        <v>1419</v>
      </c>
      <c r="E55" s="589">
        <v>197141.73</v>
      </c>
      <c r="F55" s="589">
        <v>31402</v>
      </c>
      <c r="G55" s="589">
        <v>0</v>
      </c>
      <c r="H55" s="589"/>
      <c r="I55" s="589">
        <f t="shared" si="0"/>
        <v>0</v>
      </c>
      <c r="J55" s="590"/>
    </row>
    <row r="56" spans="1:10" x14ac:dyDescent="0.2">
      <c r="A56" s="587" t="s">
        <v>1372</v>
      </c>
      <c r="B56" s="588" t="s">
        <v>1418</v>
      </c>
      <c r="C56" s="587" t="s">
        <v>1414</v>
      </c>
      <c r="D56" s="587" t="s">
        <v>1420</v>
      </c>
      <c r="E56" s="589">
        <v>102354.26</v>
      </c>
      <c r="F56" s="589">
        <v>0</v>
      </c>
      <c r="G56" s="589">
        <v>0</v>
      </c>
      <c r="H56" s="589"/>
      <c r="I56" s="589">
        <f t="shared" si="0"/>
        <v>0</v>
      </c>
      <c r="J56" s="590"/>
    </row>
    <row r="57" spans="1:10" x14ac:dyDescent="0.2">
      <c r="A57" s="587" t="s">
        <v>1372</v>
      </c>
      <c r="B57" s="588" t="s">
        <v>1421</v>
      </c>
      <c r="C57" s="587" t="s">
        <v>1414</v>
      </c>
      <c r="D57" s="587" t="s">
        <v>1422</v>
      </c>
      <c r="E57" s="589">
        <v>6000</v>
      </c>
      <c r="F57" s="589">
        <v>0</v>
      </c>
      <c r="G57" s="589">
        <v>0</v>
      </c>
      <c r="H57" s="589"/>
      <c r="I57" s="589">
        <f t="shared" si="0"/>
        <v>0</v>
      </c>
      <c r="J57" s="590"/>
    </row>
    <row r="58" spans="1:10" x14ac:dyDescent="0.2">
      <c r="A58" s="591" t="s">
        <v>1373</v>
      </c>
      <c r="B58" s="592"/>
      <c r="C58" s="591"/>
      <c r="D58" s="591"/>
      <c r="E58" s="593">
        <f>SUM(E3:E57)</f>
        <v>1374789.54</v>
      </c>
      <c r="F58" s="593">
        <f t="shared" ref="F58:I58" si="1">SUM(F3:F57)</f>
        <v>582141</v>
      </c>
      <c r="G58" s="593">
        <f t="shared" si="1"/>
        <v>507978</v>
      </c>
      <c r="H58" s="593">
        <f t="shared" si="1"/>
        <v>0</v>
      </c>
      <c r="I58" s="593">
        <f t="shared" si="1"/>
        <v>507978</v>
      </c>
      <c r="J58" s="594"/>
    </row>
    <row r="59" spans="1:10" x14ac:dyDescent="0.2">
      <c r="A59" s="582"/>
      <c r="B59" s="582"/>
      <c r="C59" s="582"/>
      <c r="D59" s="582"/>
      <c r="E59" s="582"/>
      <c r="F59" s="582"/>
      <c r="G59" s="582"/>
      <c r="H59" s="582"/>
      <c r="I59" s="582"/>
      <c r="J59" s="582"/>
    </row>
    <row r="60" spans="1:10" x14ac:dyDescent="0.2">
      <c r="A60" s="587" t="s">
        <v>1423</v>
      </c>
      <c r="B60" s="588" t="s">
        <v>1424</v>
      </c>
      <c r="C60" s="587" t="s">
        <v>1425</v>
      </c>
      <c r="D60" s="587" t="s">
        <v>1426</v>
      </c>
      <c r="E60" s="589">
        <v>0</v>
      </c>
      <c r="F60" s="589">
        <v>10000</v>
      </c>
      <c r="G60" s="589">
        <v>0</v>
      </c>
      <c r="H60" s="589"/>
      <c r="I60" s="589">
        <f>+G60+H60</f>
        <v>0</v>
      </c>
      <c r="J60" s="590"/>
    </row>
    <row r="61" spans="1:10" x14ac:dyDescent="0.2">
      <c r="A61" s="587" t="s">
        <v>1423</v>
      </c>
      <c r="B61" s="588" t="s">
        <v>1427</v>
      </c>
      <c r="C61" s="587" t="s">
        <v>1425</v>
      </c>
      <c r="D61" s="587" t="s">
        <v>1428</v>
      </c>
      <c r="E61" s="589">
        <v>0</v>
      </c>
      <c r="F61" s="589">
        <v>210000</v>
      </c>
      <c r="G61" s="589">
        <v>0</v>
      </c>
      <c r="H61" s="589"/>
      <c r="I61" s="589">
        <f t="shared" ref="I61:I124" si="2">+G61+H61</f>
        <v>0</v>
      </c>
      <c r="J61" s="590"/>
    </row>
    <row r="62" spans="1:10" x14ac:dyDescent="0.2">
      <c r="A62" s="587" t="s">
        <v>1423</v>
      </c>
      <c r="B62" s="588" t="s">
        <v>1429</v>
      </c>
      <c r="C62" s="587" t="s">
        <v>1425</v>
      </c>
      <c r="D62" s="587" t="s">
        <v>1430</v>
      </c>
      <c r="E62" s="589">
        <v>2088.71</v>
      </c>
      <c r="F62" s="589">
        <v>25000</v>
      </c>
      <c r="G62" s="589">
        <v>0</v>
      </c>
      <c r="H62" s="589"/>
      <c r="I62" s="589">
        <f t="shared" si="2"/>
        <v>0</v>
      </c>
      <c r="J62" s="590"/>
    </row>
    <row r="63" spans="1:10" x14ac:dyDescent="0.2">
      <c r="A63" s="591" t="s">
        <v>1431</v>
      </c>
      <c r="B63" s="592"/>
      <c r="C63" s="591"/>
      <c r="D63" s="591"/>
      <c r="E63" s="593">
        <f>SUM(E60:E62)</f>
        <v>2088.71</v>
      </c>
      <c r="F63" s="593">
        <f t="shared" ref="F63:I63" si="3">SUM(F60:F62)</f>
        <v>245000</v>
      </c>
      <c r="G63" s="593">
        <f t="shared" si="3"/>
        <v>0</v>
      </c>
      <c r="H63" s="593">
        <f t="shared" si="3"/>
        <v>0</v>
      </c>
      <c r="I63" s="593">
        <f t="shared" si="3"/>
        <v>0</v>
      </c>
      <c r="J63" s="594"/>
    </row>
    <row r="64" spans="1:10" x14ac:dyDescent="0.2">
      <c r="A64" s="587" t="s">
        <v>1432</v>
      </c>
      <c r="B64" s="588" t="s">
        <v>536</v>
      </c>
      <c r="C64" s="587" t="s">
        <v>972</v>
      </c>
      <c r="D64" s="587" t="s">
        <v>537</v>
      </c>
      <c r="E64" s="589">
        <v>503530.5</v>
      </c>
      <c r="F64" s="589">
        <v>564993</v>
      </c>
      <c r="G64" s="589">
        <v>565000</v>
      </c>
      <c r="H64" s="589"/>
      <c r="I64" s="589">
        <f t="shared" si="2"/>
        <v>565000</v>
      </c>
      <c r="J64" s="590"/>
    </row>
    <row r="65" spans="1:10" x14ac:dyDescent="0.2">
      <c r="A65" s="587" t="s">
        <v>1432</v>
      </c>
      <c r="B65" s="588" t="s">
        <v>538</v>
      </c>
      <c r="C65" s="587" t="s">
        <v>972</v>
      </c>
      <c r="D65" s="587" t="s">
        <v>539</v>
      </c>
      <c r="E65" s="589">
        <v>21257.799999999996</v>
      </c>
      <c r="F65" s="589">
        <v>25000</v>
      </c>
      <c r="G65" s="589">
        <v>15000</v>
      </c>
      <c r="H65" s="589"/>
      <c r="I65" s="589">
        <f t="shared" si="2"/>
        <v>15000</v>
      </c>
      <c r="J65" s="590"/>
    </row>
    <row r="66" spans="1:10" x14ac:dyDescent="0.2">
      <c r="A66" s="587" t="s">
        <v>1432</v>
      </c>
      <c r="B66" s="588" t="s">
        <v>540</v>
      </c>
      <c r="C66" s="587" t="s">
        <v>972</v>
      </c>
      <c r="D66" s="587" t="s">
        <v>541</v>
      </c>
      <c r="E66" s="589">
        <v>72359.520000000004</v>
      </c>
      <c r="F66" s="589">
        <v>17000</v>
      </c>
      <c r="G66" s="589">
        <v>17000</v>
      </c>
      <c r="H66" s="589"/>
      <c r="I66" s="589">
        <f t="shared" si="2"/>
        <v>17000</v>
      </c>
      <c r="J66" s="590"/>
    </row>
    <row r="67" spans="1:10" x14ac:dyDescent="0.2">
      <c r="A67" s="587" t="s">
        <v>1432</v>
      </c>
      <c r="B67" s="588" t="s">
        <v>542</v>
      </c>
      <c r="C67" s="587" t="s">
        <v>1425</v>
      </c>
      <c r="D67" s="587" t="s">
        <v>1433</v>
      </c>
      <c r="E67" s="589">
        <v>101304</v>
      </c>
      <c r="F67" s="589">
        <v>238746</v>
      </c>
      <c r="G67" s="589">
        <v>0</v>
      </c>
      <c r="H67" s="589"/>
      <c r="I67" s="589">
        <f t="shared" si="2"/>
        <v>0</v>
      </c>
      <c r="J67" s="590"/>
    </row>
    <row r="68" spans="1:10" x14ac:dyDescent="0.2">
      <c r="A68" s="587" t="s">
        <v>1432</v>
      </c>
      <c r="B68" s="588" t="s">
        <v>543</v>
      </c>
      <c r="C68" s="587" t="s">
        <v>972</v>
      </c>
      <c r="D68" s="587" t="s">
        <v>1395</v>
      </c>
      <c r="E68" s="589">
        <v>0</v>
      </c>
      <c r="F68" s="589">
        <v>10000</v>
      </c>
      <c r="G68" s="589">
        <v>0</v>
      </c>
      <c r="H68" s="589"/>
      <c r="I68" s="589">
        <f t="shared" si="2"/>
        <v>0</v>
      </c>
      <c r="J68" s="590"/>
    </row>
    <row r="69" spans="1:10" x14ac:dyDescent="0.2">
      <c r="A69" s="587" t="s">
        <v>1432</v>
      </c>
      <c r="B69" s="588" t="s">
        <v>1434</v>
      </c>
      <c r="C69" s="587" t="s">
        <v>1425</v>
      </c>
      <c r="D69" s="587" t="s">
        <v>1435</v>
      </c>
      <c r="E69" s="589">
        <v>3411.31</v>
      </c>
      <c r="F69" s="589">
        <v>0</v>
      </c>
      <c r="G69" s="589">
        <v>0</v>
      </c>
      <c r="H69" s="589"/>
      <c r="I69" s="589">
        <f t="shared" si="2"/>
        <v>0</v>
      </c>
      <c r="J69" s="590"/>
    </row>
    <row r="70" spans="1:10" x14ac:dyDescent="0.2">
      <c r="A70" s="587" t="s">
        <v>1432</v>
      </c>
      <c r="B70" s="588" t="s">
        <v>1436</v>
      </c>
      <c r="C70" s="587" t="s">
        <v>1425</v>
      </c>
      <c r="D70" s="587" t="s">
        <v>1437</v>
      </c>
      <c r="E70" s="589">
        <v>10143.599999999999</v>
      </c>
      <c r="F70" s="589">
        <v>0</v>
      </c>
      <c r="G70" s="589">
        <v>0</v>
      </c>
      <c r="H70" s="589"/>
      <c r="I70" s="589">
        <f t="shared" si="2"/>
        <v>0</v>
      </c>
      <c r="J70" s="590"/>
    </row>
    <row r="71" spans="1:10" x14ac:dyDescent="0.2">
      <c r="A71" s="587" t="s">
        <v>1432</v>
      </c>
      <c r="B71" s="588" t="s">
        <v>1438</v>
      </c>
      <c r="C71" s="587" t="s">
        <v>1425</v>
      </c>
      <c r="D71" s="587" t="s">
        <v>1439</v>
      </c>
      <c r="E71" s="589">
        <v>0</v>
      </c>
      <c r="F71" s="589">
        <v>16122</v>
      </c>
      <c r="G71" s="589">
        <v>0</v>
      </c>
      <c r="H71" s="589"/>
      <c r="I71" s="589">
        <f t="shared" si="2"/>
        <v>0</v>
      </c>
      <c r="J71" s="590"/>
    </row>
    <row r="72" spans="1:10" x14ac:dyDescent="0.2">
      <c r="A72" s="587" t="s">
        <v>1432</v>
      </c>
      <c r="B72" s="588" t="s">
        <v>1440</v>
      </c>
      <c r="C72" s="587" t="s">
        <v>1425</v>
      </c>
      <c r="D72" s="587" t="s">
        <v>1441</v>
      </c>
      <c r="E72" s="589">
        <v>0</v>
      </c>
      <c r="F72" s="589">
        <v>15000</v>
      </c>
      <c r="G72" s="589">
        <v>0</v>
      </c>
      <c r="H72" s="589"/>
      <c r="I72" s="589">
        <f t="shared" si="2"/>
        <v>0</v>
      </c>
      <c r="J72" s="590"/>
    </row>
    <row r="73" spans="1:10" x14ac:dyDescent="0.2">
      <c r="A73" s="587" t="s">
        <v>1432</v>
      </c>
      <c r="B73" s="588" t="s">
        <v>1442</v>
      </c>
      <c r="C73" s="587" t="s">
        <v>1425</v>
      </c>
      <c r="D73" s="587" t="s">
        <v>1443</v>
      </c>
      <c r="E73" s="589">
        <v>0</v>
      </c>
      <c r="F73" s="589">
        <v>33855</v>
      </c>
      <c r="G73" s="589">
        <v>0</v>
      </c>
      <c r="H73" s="589"/>
      <c r="I73" s="589">
        <f t="shared" si="2"/>
        <v>0</v>
      </c>
      <c r="J73" s="590"/>
    </row>
    <row r="74" spans="1:10" x14ac:dyDescent="0.2">
      <c r="A74" s="587" t="s">
        <v>1432</v>
      </c>
      <c r="B74" s="588" t="s">
        <v>1444</v>
      </c>
      <c r="C74" s="587" t="s">
        <v>1425</v>
      </c>
      <c r="D74" s="587" t="s">
        <v>1445</v>
      </c>
      <c r="E74" s="589">
        <v>53693.19</v>
      </c>
      <c r="F74" s="589">
        <v>95000</v>
      </c>
      <c r="G74" s="589">
        <v>0</v>
      </c>
      <c r="H74" s="589"/>
      <c r="I74" s="589">
        <f t="shared" si="2"/>
        <v>0</v>
      </c>
      <c r="J74" s="590"/>
    </row>
    <row r="75" spans="1:10" x14ac:dyDescent="0.2">
      <c r="A75" s="587" t="s">
        <v>1432</v>
      </c>
      <c r="B75" s="588" t="s">
        <v>1446</v>
      </c>
      <c r="C75" s="587" t="s">
        <v>1425</v>
      </c>
      <c r="D75" s="587" t="s">
        <v>1447</v>
      </c>
      <c r="E75" s="589">
        <v>164701.24000000002</v>
      </c>
      <c r="F75" s="589">
        <v>50000</v>
      </c>
      <c r="G75" s="589">
        <v>0</v>
      </c>
      <c r="H75" s="589"/>
      <c r="I75" s="589">
        <f t="shared" si="2"/>
        <v>0</v>
      </c>
      <c r="J75" s="590"/>
    </row>
    <row r="76" spans="1:10" x14ac:dyDescent="0.2">
      <c r="A76" s="587" t="s">
        <v>1432</v>
      </c>
      <c r="B76" s="588" t="s">
        <v>1448</v>
      </c>
      <c r="C76" s="587" t="s">
        <v>1425</v>
      </c>
      <c r="D76" s="587" t="s">
        <v>1449</v>
      </c>
      <c r="E76" s="589">
        <v>29798.400000000001</v>
      </c>
      <c r="F76" s="589">
        <v>0</v>
      </c>
      <c r="G76" s="589">
        <v>0</v>
      </c>
      <c r="H76" s="589"/>
      <c r="I76" s="589">
        <f t="shared" si="2"/>
        <v>0</v>
      </c>
      <c r="J76" s="590"/>
    </row>
    <row r="77" spans="1:10" x14ac:dyDescent="0.2">
      <c r="A77" s="587" t="s">
        <v>1432</v>
      </c>
      <c r="B77" s="588" t="s">
        <v>1450</v>
      </c>
      <c r="C77" s="587" t="s">
        <v>1425</v>
      </c>
      <c r="D77" s="587" t="s">
        <v>1451</v>
      </c>
      <c r="E77" s="589">
        <v>5100</v>
      </c>
      <c r="F77" s="589">
        <v>0</v>
      </c>
      <c r="G77" s="589">
        <v>0</v>
      </c>
      <c r="H77" s="589"/>
      <c r="I77" s="589">
        <f t="shared" si="2"/>
        <v>0</v>
      </c>
      <c r="J77" s="590"/>
    </row>
    <row r="78" spans="1:10" x14ac:dyDescent="0.2">
      <c r="A78" s="587" t="s">
        <v>1432</v>
      </c>
      <c r="B78" s="588" t="s">
        <v>1452</v>
      </c>
      <c r="C78" s="587" t="s">
        <v>1425</v>
      </c>
      <c r="D78" s="587" t="s">
        <v>1453</v>
      </c>
      <c r="E78" s="589">
        <v>0</v>
      </c>
      <c r="F78" s="589">
        <v>50000</v>
      </c>
      <c r="G78" s="589">
        <v>0</v>
      </c>
      <c r="H78" s="589"/>
      <c r="I78" s="589">
        <f t="shared" si="2"/>
        <v>0</v>
      </c>
      <c r="J78" s="590"/>
    </row>
    <row r="79" spans="1:10" x14ac:dyDescent="0.2">
      <c r="A79" s="587" t="s">
        <v>1432</v>
      </c>
      <c r="B79" s="588" t="s">
        <v>1454</v>
      </c>
      <c r="C79" s="587" t="s">
        <v>1425</v>
      </c>
      <c r="D79" s="587" t="s">
        <v>1420</v>
      </c>
      <c r="E79" s="589">
        <v>1610.94</v>
      </c>
      <c r="F79" s="589">
        <v>0</v>
      </c>
      <c r="G79" s="589">
        <v>0</v>
      </c>
      <c r="H79" s="589"/>
      <c r="I79" s="589">
        <f t="shared" si="2"/>
        <v>0</v>
      </c>
      <c r="J79" s="590"/>
    </row>
    <row r="80" spans="1:10" x14ac:dyDescent="0.2">
      <c r="A80" s="587" t="s">
        <v>1432</v>
      </c>
      <c r="B80" s="588" t="s">
        <v>1455</v>
      </c>
      <c r="C80" s="587" t="s">
        <v>1425</v>
      </c>
      <c r="D80" s="587" t="s">
        <v>1456</v>
      </c>
      <c r="E80" s="589">
        <v>294665.81</v>
      </c>
      <c r="F80" s="589">
        <v>0</v>
      </c>
      <c r="G80" s="589">
        <v>0</v>
      </c>
      <c r="H80" s="589"/>
      <c r="I80" s="589">
        <f t="shared" si="2"/>
        <v>0</v>
      </c>
      <c r="J80" s="590"/>
    </row>
    <row r="81" spans="1:10" x14ac:dyDescent="0.2">
      <c r="A81" s="587" t="s">
        <v>1432</v>
      </c>
      <c r="B81" s="588" t="s">
        <v>1455</v>
      </c>
      <c r="C81" s="587" t="s">
        <v>1425</v>
      </c>
      <c r="D81" s="587" t="s">
        <v>1457</v>
      </c>
      <c r="E81" s="589">
        <v>2028</v>
      </c>
      <c r="F81" s="589">
        <v>0</v>
      </c>
      <c r="G81" s="589">
        <v>0</v>
      </c>
      <c r="H81" s="589"/>
      <c r="I81" s="589">
        <f t="shared" si="2"/>
        <v>0</v>
      </c>
      <c r="J81" s="590"/>
    </row>
    <row r="82" spans="1:10" x14ac:dyDescent="0.2">
      <c r="A82" s="587" t="s">
        <v>1432</v>
      </c>
      <c r="B82" s="588" t="s">
        <v>544</v>
      </c>
      <c r="C82" s="587" t="s">
        <v>972</v>
      </c>
      <c r="D82" s="587" t="s">
        <v>545</v>
      </c>
      <c r="E82" s="589">
        <v>40925.770000000004</v>
      </c>
      <c r="F82" s="589">
        <v>50000</v>
      </c>
      <c r="G82" s="589">
        <v>50000</v>
      </c>
      <c r="H82" s="589"/>
      <c r="I82" s="589">
        <f t="shared" si="2"/>
        <v>50000</v>
      </c>
      <c r="J82" s="590"/>
    </row>
    <row r="83" spans="1:10" x14ac:dyDescent="0.2">
      <c r="A83" s="587" t="s">
        <v>1432</v>
      </c>
      <c r="B83" s="588" t="s">
        <v>1458</v>
      </c>
      <c r="C83" s="587" t="s">
        <v>1425</v>
      </c>
      <c r="D83" s="587" t="s">
        <v>1459</v>
      </c>
      <c r="E83" s="589">
        <v>0</v>
      </c>
      <c r="F83" s="589">
        <v>17216</v>
      </c>
      <c r="G83" s="589">
        <v>0</v>
      </c>
      <c r="H83" s="589"/>
      <c r="I83" s="589">
        <f t="shared" si="2"/>
        <v>0</v>
      </c>
      <c r="J83" s="590"/>
    </row>
    <row r="84" spans="1:10" x14ac:dyDescent="0.2">
      <c r="A84" s="587" t="s">
        <v>1432</v>
      </c>
      <c r="B84" s="588" t="s">
        <v>546</v>
      </c>
      <c r="C84" s="587" t="s">
        <v>895</v>
      </c>
      <c r="D84" s="587" t="s">
        <v>547</v>
      </c>
      <c r="E84" s="589">
        <v>435.3</v>
      </c>
      <c r="F84" s="589">
        <v>135</v>
      </c>
      <c r="G84" s="589">
        <v>0</v>
      </c>
      <c r="H84" s="589"/>
      <c r="I84" s="589">
        <f t="shared" si="2"/>
        <v>0</v>
      </c>
      <c r="J84" s="590"/>
    </row>
    <row r="85" spans="1:10" x14ac:dyDescent="0.2">
      <c r="A85" s="587" t="s">
        <v>1432</v>
      </c>
      <c r="B85" s="588" t="s">
        <v>546</v>
      </c>
      <c r="C85" s="587" t="s">
        <v>929</v>
      </c>
      <c r="D85" s="587" t="s">
        <v>547</v>
      </c>
      <c r="E85" s="589">
        <v>0</v>
      </c>
      <c r="F85" s="589">
        <v>188</v>
      </c>
      <c r="G85" s="589">
        <v>0</v>
      </c>
      <c r="H85" s="589"/>
      <c r="I85" s="589">
        <f t="shared" si="2"/>
        <v>0</v>
      </c>
      <c r="J85" s="590"/>
    </row>
    <row r="86" spans="1:10" x14ac:dyDescent="0.2">
      <c r="A86" s="587" t="s">
        <v>1432</v>
      </c>
      <c r="B86" s="588" t="s">
        <v>546</v>
      </c>
      <c r="C86" s="587" t="s">
        <v>931</v>
      </c>
      <c r="D86" s="587" t="s">
        <v>547</v>
      </c>
      <c r="E86" s="589">
        <v>0</v>
      </c>
      <c r="F86" s="589">
        <v>6</v>
      </c>
      <c r="G86" s="589">
        <v>0</v>
      </c>
      <c r="H86" s="589"/>
      <c r="I86" s="589">
        <f t="shared" si="2"/>
        <v>0</v>
      </c>
      <c r="J86" s="590"/>
    </row>
    <row r="87" spans="1:10" x14ac:dyDescent="0.2">
      <c r="A87" s="587" t="s">
        <v>1432</v>
      </c>
      <c r="B87" s="588" t="s">
        <v>546</v>
      </c>
      <c r="C87" s="587" t="s">
        <v>972</v>
      </c>
      <c r="D87" s="587" t="s">
        <v>547</v>
      </c>
      <c r="E87" s="589">
        <v>4882.2900000000009</v>
      </c>
      <c r="F87" s="589">
        <v>13671</v>
      </c>
      <c r="G87" s="589">
        <v>14000</v>
      </c>
      <c r="H87" s="589"/>
      <c r="I87" s="589">
        <f t="shared" si="2"/>
        <v>14000</v>
      </c>
      <c r="J87" s="590"/>
    </row>
    <row r="88" spans="1:10" x14ac:dyDescent="0.2">
      <c r="A88" s="591" t="s">
        <v>1460</v>
      </c>
      <c r="B88" s="592"/>
      <c r="C88" s="591"/>
      <c r="D88" s="591"/>
      <c r="E88" s="593">
        <f>SUM(E64:E87)</f>
        <v>1309847.6700000002</v>
      </c>
      <c r="F88" s="593">
        <f t="shared" ref="F88:I88" si="4">SUM(F64:F87)</f>
        <v>1196932</v>
      </c>
      <c r="G88" s="593">
        <f t="shared" si="4"/>
        <v>661000</v>
      </c>
      <c r="H88" s="593">
        <f t="shared" si="4"/>
        <v>0</v>
      </c>
      <c r="I88" s="593">
        <f t="shared" si="4"/>
        <v>661000</v>
      </c>
      <c r="J88" s="594"/>
    </row>
    <row r="89" spans="1:10" x14ac:dyDescent="0.2">
      <c r="A89" s="587" t="s">
        <v>1461</v>
      </c>
      <c r="B89" s="588" t="s">
        <v>534</v>
      </c>
      <c r="C89" s="587" t="s">
        <v>935</v>
      </c>
      <c r="D89" s="587" t="s">
        <v>535</v>
      </c>
      <c r="E89" s="589">
        <v>2315.87</v>
      </c>
      <c r="F89" s="589">
        <v>10789</v>
      </c>
      <c r="G89" s="589">
        <v>10789</v>
      </c>
      <c r="H89" s="589"/>
      <c r="I89" s="589">
        <f t="shared" si="2"/>
        <v>10789</v>
      </c>
      <c r="J89" s="590"/>
    </row>
    <row r="90" spans="1:10" x14ac:dyDescent="0.2">
      <c r="A90" s="587" t="s">
        <v>1461</v>
      </c>
      <c r="B90" s="588" t="s">
        <v>1462</v>
      </c>
      <c r="C90" s="587" t="s">
        <v>1425</v>
      </c>
      <c r="D90" s="587" t="s">
        <v>1463</v>
      </c>
      <c r="E90" s="589">
        <v>0</v>
      </c>
      <c r="F90" s="589">
        <v>30000</v>
      </c>
      <c r="G90" s="589">
        <v>0</v>
      </c>
      <c r="H90" s="589"/>
      <c r="I90" s="589">
        <f t="shared" si="2"/>
        <v>0</v>
      </c>
      <c r="J90" s="590"/>
    </row>
    <row r="91" spans="1:10" x14ac:dyDescent="0.2">
      <c r="A91" s="587" t="s">
        <v>1461</v>
      </c>
      <c r="B91" s="588" t="s">
        <v>532</v>
      </c>
      <c r="C91" s="587" t="s">
        <v>973</v>
      </c>
      <c r="D91" s="587" t="s">
        <v>533</v>
      </c>
      <c r="E91" s="589">
        <v>0</v>
      </c>
      <c r="F91" s="589">
        <v>1129</v>
      </c>
      <c r="G91" s="589">
        <v>1129</v>
      </c>
      <c r="H91" s="589"/>
      <c r="I91" s="589">
        <f t="shared" si="2"/>
        <v>1129</v>
      </c>
      <c r="J91" s="590"/>
    </row>
    <row r="92" spans="1:10" x14ac:dyDescent="0.2">
      <c r="A92" s="587" t="s">
        <v>1461</v>
      </c>
      <c r="B92" s="588" t="s">
        <v>1464</v>
      </c>
      <c r="C92" s="587" t="s">
        <v>1425</v>
      </c>
      <c r="D92" s="587" t="s">
        <v>1465</v>
      </c>
      <c r="E92" s="589">
        <v>123324</v>
      </c>
      <c r="F92" s="589">
        <v>357197.61</v>
      </c>
      <c r="G92" s="589">
        <v>0</v>
      </c>
      <c r="H92" s="589"/>
      <c r="I92" s="589">
        <f t="shared" si="2"/>
        <v>0</v>
      </c>
      <c r="J92" s="590"/>
    </row>
    <row r="93" spans="1:10" x14ac:dyDescent="0.2">
      <c r="A93" s="587" t="s">
        <v>1461</v>
      </c>
      <c r="B93" s="588" t="s">
        <v>1464</v>
      </c>
      <c r="C93" s="587" t="s">
        <v>1425</v>
      </c>
      <c r="D93" s="587" t="s">
        <v>1466</v>
      </c>
      <c r="E93" s="589">
        <v>0</v>
      </c>
      <c r="F93" s="589">
        <v>0</v>
      </c>
      <c r="G93" s="589">
        <v>1136461</v>
      </c>
      <c r="H93" s="589"/>
      <c r="I93" s="589">
        <f t="shared" si="2"/>
        <v>1136461</v>
      </c>
      <c r="J93" s="590"/>
    </row>
    <row r="94" spans="1:10" x14ac:dyDescent="0.2">
      <c r="A94" s="587" t="s">
        <v>1461</v>
      </c>
      <c r="B94" s="588" t="s">
        <v>1467</v>
      </c>
      <c r="C94" s="587" t="s">
        <v>1425</v>
      </c>
      <c r="D94" s="587" t="s">
        <v>1468</v>
      </c>
      <c r="E94" s="589">
        <v>106672</v>
      </c>
      <c r="F94" s="589">
        <v>0</v>
      </c>
      <c r="G94" s="589">
        <v>0</v>
      </c>
      <c r="H94" s="589"/>
      <c r="I94" s="589">
        <f t="shared" si="2"/>
        <v>0</v>
      </c>
      <c r="J94" s="590"/>
    </row>
    <row r="95" spans="1:10" x14ac:dyDescent="0.2">
      <c r="A95" s="587" t="s">
        <v>1461</v>
      </c>
      <c r="B95" s="588" t="s">
        <v>1469</v>
      </c>
      <c r="C95" s="587" t="s">
        <v>1425</v>
      </c>
      <c r="D95" s="587" t="s">
        <v>1470</v>
      </c>
      <c r="E95" s="589">
        <v>104088.23999999999</v>
      </c>
      <c r="F95" s="589">
        <v>84000</v>
      </c>
      <c r="G95" s="589">
        <v>0</v>
      </c>
      <c r="H95" s="589"/>
      <c r="I95" s="589">
        <f t="shared" si="2"/>
        <v>0</v>
      </c>
      <c r="J95" s="590"/>
    </row>
    <row r="96" spans="1:10" x14ac:dyDescent="0.2">
      <c r="A96" s="587" t="s">
        <v>1461</v>
      </c>
      <c r="B96" s="588" t="s">
        <v>1471</v>
      </c>
      <c r="C96" s="587" t="s">
        <v>1425</v>
      </c>
      <c r="D96" s="587" t="s">
        <v>1472</v>
      </c>
      <c r="E96" s="589">
        <v>47561.23</v>
      </c>
      <c r="F96" s="589">
        <v>0</v>
      </c>
      <c r="G96" s="589">
        <v>0</v>
      </c>
      <c r="H96" s="589"/>
      <c r="I96" s="589">
        <f t="shared" si="2"/>
        <v>0</v>
      </c>
      <c r="J96" s="590"/>
    </row>
    <row r="97" spans="1:10" x14ac:dyDescent="0.2">
      <c r="A97" s="587" t="s">
        <v>1461</v>
      </c>
      <c r="B97" s="588" t="s">
        <v>1473</v>
      </c>
      <c r="C97" s="587" t="s">
        <v>1425</v>
      </c>
      <c r="D97" s="587" t="s">
        <v>1474</v>
      </c>
      <c r="E97" s="589">
        <v>296482</v>
      </c>
      <c r="F97" s="589">
        <v>0</v>
      </c>
      <c r="G97" s="589">
        <v>0</v>
      </c>
      <c r="H97" s="589"/>
      <c r="I97" s="589">
        <f t="shared" si="2"/>
        <v>0</v>
      </c>
      <c r="J97" s="590"/>
    </row>
    <row r="98" spans="1:10" x14ac:dyDescent="0.2">
      <c r="A98" s="587" t="s">
        <v>1461</v>
      </c>
      <c r="B98" s="588" t="s">
        <v>1475</v>
      </c>
      <c r="C98" s="587" t="s">
        <v>1425</v>
      </c>
      <c r="D98" s="587" t="s">
        <v>1476</v>
      </c>
      <c r="E98" s="589">
        <v>601.66</v>
      </c>
      <c r="F98" s="589">
        <v>0</v>
      </c>
      <c r="G98" s="589">
        <v>0</v>
      </c>
      <c r="H98" s="589"/>
      <c r="I98" s="589">
        <f t="shared" si="2"/>
        <v>0</v>
      </c>
      <c r="J98" s="590"/>
    </row>
    <row r="99" spans="1:10" x14ac:dyDescent="0.2">
      <c r="A99" s="587" t="s">
        <v>1461</v>
      </c>
      <c r="B99" s="588" t="s">
        <v>1477</v>
      </c>
      <c r="C99" s="587" t="s">
        <v>1425</v>
      </c>
      <c r="D99" s="587" t="s">
        <v>1478</v>
      </c>
      <c r="E99" s="589">
        <v>0</v>
      </c>
      <c r="F99" s="589">
        <v>30000</v>
      </c>
      <c r="G99" s="589">
        <v>30000</v>
      </c>
      <c r="H99" s="589"/>
      <c r="I99" s="589">
        <f t="shared" si="2"/>
        <v>30000</v>
      </c>
      <c r="J99" s="590"/>
    </row>
    <row r="100" spans="1:10" x14ac:dyDescent="0.2">
      <c r="A100" s="591" t="s">
        <v>1479</v>
      </c>
      <c r="B100" s="592"/>
      <c r="C100" s="591"/>
      <c r="D100" s="591"/>
      <c r="E100" s="593">
        <f>SUM(E89:E99)</f>
        <v>681045</v>
      </c>
      <c r="F100" s="593">
        <f t="shared" ref="F100:I100" si="5">SUM(F89:F99)</f>
        <v>513115.61</v>
      </c>
      <c r="G100" s="593">
        <f t="shared" si="5"/>
        <v>1178379</v>
      </c>
      <c r="H100" s="593">
        <f t="shared" si="5"/>
        <v>0</v>
      </c>
      <c r="I100" s="593">
        <f t="shared" si="5"/>
        <v>1178379</v>
      </c>
      <c r="J100" s="594"/>
    </row>
    <row r="101" spans="1:10" x14ac:dyDescent="0.2">
      <c r="A101" s="587" t="s">
        <v>1480</v>
      </c>
      <c r="B101" s="588" t="s">
        <v>548</v>
      </c>
      <c r="C101" s="587" t="s">
        <v>905</v>
      </c>
      <c r="D101" s="587" t="s">
        <v>1101</v>
      </c>
      <c r="E101" s="589">
        <v>2581.4300000000003</v>
      </c>
      <c r="F101" s="589">
        <v>0</v>
      </c>
      <c r="G101" s="589">
        <v>0</v>
      </c>
      <c r="H101" s="589"/>
      <c r="I101" s="589">
        <f t="shared" si="2"/>
        <v>0</v>
      </c>
      <c r="J101" s="590"/>
    </row>
    <row r="102" spans="1:10" x14ac:dyDescent="0.2">
      <c r="A102" s="587" t="s">
        <v>1480</v>
      </c>
      <c r="B102" s="588" t="s">
        <v>548</v>
      </c>
      <c r="C102" s="587" t="s">
        <v>905</v>
      </c>
      <c r="D102" s="587" t="s">
        <v>549</v>
      </c>
      <c r="E102" s="589">
        <v>0</v>
      </c>
      <c r="F102" s="589">
        <v>260</v>
      </c>
      <c r="G102" s="589">
        <v>260</v>
      </c>
      <c r="H102" s="589"/>
      <c r="I102" s="589">
        <f t="shared" si="2"/>
        <v>260</v>
      </c>
      <c r="J102" s="590"/>
    </row>
    <row r="103" spans="1:10" x14ac:dyDescent="0.2">
      <c r="A103" s="587" t="s">
        <v>1480</v>
      </c>
      <c r="B103" s="588" t="s">
        <v>550</v>
      </c>
      <c r="C103" s="587" t="s">
        <v>972</v>
      </c>
      <c r="D103" s="587" t="s">
        <v>551</v>
      </c>
      <c r="E103" s="589">
        <v>15370.95</v>
      </c>
      <c r="F103" s="589">
        <v>23712</v>
      </c>
      <c r="G103" s="589">
        <v>47899</v>
      </c>
      <c r="H103" s="589"/>
      <c r="I103" s="589">
        <f t="shared" si="2"/>
        <v>47899</v>
      </c>
      <c r="J103" s="590"/>
    </row>
    <row r="104" spans="1:10" x14ac:dyDescent="0.2">
      <c r="A104" s="587" t="s">
        <v>1480</v>
      </c>
      <c r="B104" s="588" t="s">
        <v>552</v>
      </c>
      <c r="C104" s="587" t="s">
        <v>935</v>
      </c>
      <c r="D104" s="587" t="s">
        <v>1102</v>
      </c>
      <c r="E104" s="589">
        <v>7887</v>
      </c>
      <c r="F104" s="589">
        <v>9628</v>
      </c>
      <c r="G104" s="589">
        <v>9700</v>
      </c>
      <c r="H104" s="589"/>
      <c r="I104" s="589">
        <f t="shared" si="2"/>
        <v>9700</v>
      </c>
      <c r="J104" s="590"/>
    </row>
    <row r="105" spans="1:10" x14ac:dyDescent="0.2">
      <c r="A105" s="587" t="s">
        <v>1480</v>
      </c>
      <c r="B105" s="588" t="s">
        <v>552</v>
      </c>
      <c r="C105" s="587" t="s">
        <v>1103</v>
      </c>
      <c r="D105" s="587" t="s">
        <v>1104</v>
      </c>
      <c r="E105" s="589">
        <v>496</v>
      </c>
      <c r="F105" s="589">
        <v>0</v>
      </c>
      <c r="G105" s="589">
        <v>0</v>
      </c>
      <c r="H105" s="589"/>
      <c r="I105" s="589">
        <f t="shared" si="2"/>
        <v>0</v>
      </c>
      <c r="J105" s="590"/>
    </row>
    <row r="106" spans="1:10" x14ac:dyDescent="0.2">
      <c r="A106" s="587" t="s">
        <v>1480</v>
      </c>
      <c r="B106" s="588" t="s">
        <v>553</v>
      </c>
      <c r="C106" s="587" t="s">
        <v>972</v>
      </c>
      <c r="D106" s="587" t="s">
        <v>554</v>
      </c>
      <c r="E106" s="589">
        <v>10538.619999999999</v>
      </c>
      <c r="F106" s="589">
        <v>15000</v>
      </c>
      <c r="G106" s="589">
        <v>15000</v>
      </c>
      <c r="H106" s="589"/>
      <c r="I106" s="589">
        <f t="shared" si="2"/>
        <v>15000</v>
      </c>
      <c r="J106" s="590"/>
    </row>
    <row r="107" spans="1:10" x14ac:dyDescent="0.2">
      <c r="A107" s="587" t="s">
        <v>1480</v>
      </c>
      <c r="B107" s="588" t="s">
        <v>704</v>
      </c>
      <c r="C107" s="587" t="s">
        <v>972</v>
      </c>
      <c r="D107" s="587" t="s">
        <v>696</v>
      </c>
      <c r="E107" s="589">
        <v>2312.3199999999997</v>
      </c>
      <c r="F107" s="589">
        <v>3200</v>
      </c>
      <c r="G107" s="589">
        <v>3200</v>
      </c>
      <c r="H107" s="589"/>
      <c r="I107" s="589">
        <f t="shared" si="2"/>
        <v>3200</v>
      </c>
      <c r="J107" s="590"/>
    </row>
    <row r="108" spans="1:10" x14ac:dyDescent="0.2">
      <c r="A108" s="591" t="s">
        <v>1481</v>
      </c>
      <c r="B108" s="592"/>
      <c r="C108" s="591"/>
      <c r="D108" s="591"/>
      <c r="E108" s="593">
        <f>SUM(E101:E107)</f>
        <v>39186.32</v>
      </c>
      <c r="F108" s="593">
        <f t="shared" ref="F108:I108" si="6">SUM(F101:F107)</f>
        <v>51800</v>
      </c>
      <c r="G108" s="593">
        <f t="shared" si="6"/>
        <v>76059</v>
      </c>
      <c r="H108" s="593">
        <f t="shared" si="6"/>
        <v>0</v>
      </c>
      <c r="I108" s="593">
        <f t="shared" si="6"/>
        <v>76059</v>
      </c>
      <c r="J108" s="594"/>
    </row>
    <row r="109" spans="1:10" x14ac:dyDescent="0.2">
      <c r="A109" s="587" t="s">
        <v>1482</v>
      </c>
      <c r="B109" s="588" t="s">
        <v>555</v>
      </c>
      <c r="C109" s="587" t="s">
        <v>935</v>
      </c>
      <c r="D109" s="587" t="s">
        <v>556</v>
      </c>
      <c r="E109" s="589">
        <v>19327.699999999997</v>
      </c>
      <c r="F109" s="589">
        <v>20000</v>
      </c>
      <c r="G109" s="589">
        <v>20000</v>
      </c>
      <c r="H109" s="589"/>
      <c r="I109" s="589">
        <f t="shared" si="2"/>
        <v>20000</v>
      </c>
      <c r="J109" s="590"/>
    </row>
    <row r="110" spans="1:10" x14ac:dyDescent="0.2">
      <c r="A110" s="587" t="s">
        <v>1482</v>
      </c>
      <c r="B110" s="588" t="s">
        <v>557</v>
      </c>
      <c r="C110" s="587" t="s">
        <v>972</v>
      </c>
      <c r="D110" s="587" t="s">
        <v>558</v>
      </c>
      <c r="E110" s="589">
        <v>1368.96</v>
      </c>
      <c r="F110" s="589">
        <v>5807</v>
      </c>
      <c r="G110" s="589">
        <v>5807</v>
      </c>
      <c r="H110" s="589"/>
      <c r="I110" s="589">
        <f t="shared" si="2"/>
        <v>5807</v>
      </c>
      <c r="J110" s="590"/>
    </row>
    <row r="111" spans="1:10" x14ac:dyDescent="0.2">
      <c r="A111" s="587" t="s">
        <v>1482</v>
      </c>
      <c r="B111" s="588" t="s">
        <v>1090</v>
      </c>
      <c r="C111" s="587" t="s">
        <v>972</v>
      </c>
      <c r="D111" s="587" t="s">
        <v>1091</v>
      </c>
      <c r="E111" s="589">
        <v>-512.79</v>
      </c>
      <c r="F111" s="589">
        <v>0</v>
      </c>
      <c r="G111" s="589">
        <v>0</v>
      </c>
      <c r="H111" s="589"/>
      <c r="I111" s="589">
        <f t="shared" si="2"/>
        <v>0</v>
      </c>
      <c r="J111" s="590"/>
    </row>
    <row r="112" spans="1:10" x14ac:dyDescent="0.2">
      <c r="A112" s="587" t="s">
        <v>1482</v>
      </c>
      <c r="B112" s="588" t="s">
        <v>1090</v>
      </c>
      <c r="C112" s="587" t="s">
        <v>1089</v>
      </c>
      <c r="D112" s="587" t="s">
        <v>1091</v>
      </c>
      <c r="E112" s="589">
        <v>520.23</v>
      </c>
      <c r="F112" s="589">
        <v>493</v>
      </c>
      <c r="G112" s="589">
        <v>493</v>
      </c>
      <c r="H112" s="589"/>
      <c r="I112" s="589">
        <f t="shared" si="2"/>
        <v>493</v>
      </c>
      <c r="J112" s="590"/>
    </row>
    <row r="113" spans="1:10" x14ac:dyDescent="0.2">
      <c r="A113" s="587" t="s">
        <v>1482</v>
      </c>
      <c r="B113" s="588" t="s">
        <v>559</v>
      </c>
      <c r="C113" s="587" t="s">
        <v>972</v>
      </c>
      <c r="D113" s="587" t="s">
        <v>560</v>
      </c>
      <c r="E113" s="589">
        <v>29364.82</v>
      </c>
      <c r="F113" s="589">
        <v>30500</v>
      </c>
      <c r="G113" s="589">
        <v>30500</v>
      </c>
      <c r="H113" s="589"/>
      <c r="I113" s="589">
        <f t="shared" si="2"/>
        <v>30500</v>
      </c>
      <c r="J113" s="590"/>
    </row>
    <row r="114" spans="1:10" x14ac:dyDescent="0.2">
      <c r="A114" s="587" t="s">
        <v>1482</v>
      </c>
      <c r="B114" s="588" t="s">
        <v>579</v>
      </c>
      <c r="C114" s="587" t="s">
        <v>935</v>
      </c>
      <c r="D114" s="587" t="s">
        <v>580</v>
      </c>
      <c r="E114" s="589">
        <v>434.4</v>
      </c>
      <c r="F114" s="589">
        <v>0</v>
      </c>
      <c r="G114" s="589">
        <v>0</v>
      </c>
      <c r="H114" s="589"/>
      <c r="I114" s="589">
        <f t="shared" si="2"/>
        <v>0</v>
      </c>
      <c r="J114" s="590"/>
    </row>
    <row r="115" spans="1:10" x14ac:dyDescent="0.2">
      <c r="A115" s="587" t="s">
        <v>1482</v>
      </c>
      <c r="B115" s="588" t="s">
        <v>584</v>
      </c>
      <c r="C115" s="587" t="s">
        <v>972</v>
      </c>
      <c r="D115" s="587" t="s">
        <v>585</v>
      </c>
      <c r="E115" s="589">
        <v>30.05</v>
      </c>
      <c r="F115" s="589">
        <v>0</v>
      </c>
      <c r="G115" s="589">
        <v>0</v>
      </c>
      <c r="H115" s="589"/>
      <c r="I115" s="589">
        <f t="shared" si="2"/>
        <v>0</v>
      </c>
      <c r="J115" s="590"/>
    </row>
    <row r="116" spans="1:10" x14ac:dyDescent="0.2">
      <c r="A116" s="591" t="s">
        <v>1483</v>
      </c>
      <c r="B116" s="592"/>
      <c r="C116" s="591"/>
      <c r="D116" s="591"/>
      <c r="E116" s="593">
        <f>SUM(E109:E115)</f>
        <v>50533.37</v>
      </c>
      <c r="F116" s="593">
        <f t="shared" ref="F116:I116" si="7">SUM(F109:F115)</f>
        <v>56800</v>
      </c>
      <c r="G116" s="593">
        <f t="shared" si="7"/>
        <v>56800</v>
      </c>
      <c r="H116" s="593">
        <f t="shared" si="7"/>
        <v>0</v>
      </c>
      <c r="I116" s="593">
        <f t="shared" si="7"/>
        <v>56800</v>
      </c>
      <c r="J116" s="594"/>
    </row>
    <row r="117" spans="1:10" x14ac:dyDescent="0.2">
      <c r="A117" s="587" t="s">
        <v>1484</v>
      </c>
      <c r="B117" s="588" t="s">
        <v>561</v>
      </c>
      <c r="C117" s="587" t="s">
        <v>972</v>
      </c>
      <c r="D117" s="587" t="s">
        <v>562</v>
      </c>
      <c r="E117" s="589">
        <v>9456.08</v>
      </c>
      <c r="F117" s="589">
        <v>10000</v>
      </c>
      <c r="G117" s="589">
        <v>10000</v>
      </c>
      <c r="H117" s="589"/>
      <c r="I117" s="589">
        <f t="shared" si="2"/>
        <v>10000</v>
      </c>
      <c r="J117" s="590"/>
    </row>
    <row r="118" spans="1:10" x14ac:dyDescent="0.2">
      <c r="A118" s="587" t="s">
        <v>1484</v>
      </c>
      <c r="B118" s="588" t="s">
        <v>563</v>
      </c>
      <c r="C118" s="587" t="s">
        <v>972</v>
      </c>
      <c r="D118" s="587" t="s">
        <v>564</v>
      </c>
      <c r="E118" s="589">
        <v>18689.919999999998</v>
      </c>
      <c r="F118" s="589">
        <v>20000</v>
      </c>
      <c r="G118" s="589">
        <v>20000</v>
      </c>
      <c r="H118" s="589"/>
      <c r="I118" s="589">
        <f t="shared" si="2"/>
        <v>20000</v>
      </c>
      <c r="J118" s="590"/>
    </row>
    <row r="119" spans="1:10" x14ac:dyDescent="0.2">
      <c r="A119" s="591" t="s">
        <v>1485</v>
      </c>
      <c r="B119" s="592"/>
      <c r="C119" s="591"/>
      <c r="D119" s="591"/>
      <c r="E119" s="593">
        <f>SUM(E117:E118)</f>
        <v>28146</v>
      </c>
      <c r="F119" s="593">
        <f t="shared" ref="F119:I119" si="8">SUM(F117:F118)</f>
        <v>30000</v>
      </c>
      <c r="G119" s="593">
        <f>SUM(G117:G118)</f>
        <v>30000</v>
      </c>
      <c r="H119" s="593">
        <f t="shared" si="8"/>
        <v>0</v>
      </c>
      <c r="I119" s="593">
        <f t="shared" si="8"/>
        <v>30000</v>
      </c>
      <c r="J119" s="594"/>
    </row>
    <row r="120" spans="1:10" x14ac:dyDescent="0.2">
      <c r="A120" s="587" t="s">
        <v>1486</v>
      </c>
      <c r="B120" s="588" t="s">
        <v>1487</v>
      </c>
      <c r="C120" s="587" t="s">
        <v>1425</v>
      </c>
      <c r="D120" s="587" t="s">
        <v>1488</v>
      </c>
      <c r="E120" s="589">
        <v>26106</v>
      </c>
      <c r="F120" s="589">
        <v>0</v>
      </c>
      <c r="G120" s="589">
        <v>0</v>
      </c>
      <c r="H120" s="589"/>
      <c r="I120" s="589">
        <f t="shared" si="2"/>
        <v>0</v>
      </c>
      <c r="J120" s="590"/>
    </row>
    <row r="121" spans="1:10" x14ac:dyDescent="0.2">
      <c r="A121" s="587" t="s">
        <v>1486</v>
      </c>
      <c r="B121" s="588" t="s">
        <v>700</v>
      </c>
      <c r="C121" s="587" t="s">
        <v>1425</v>
      </c>
      <c r="D121" s="587" t="s">
        <v>1489</v>
      </c>
      <c r="E121" s="589">
        <v>0</v>
      </c>
      <c r="F121" s="589">
        <v>16868</v>
      </c>
      <c r="G121" s="589">
        <v>0</v>
      </c>
      <c r="H121" s="589"/>
      <c r="I121" s="589">
        <f t="shared" si="2"/>
        <v>0</v>
      </c>
      <c r="J121" s="590"/>
    </row>
    <row r="122" spans="1:10" x14ac:dyDescent="0.2">
      <c r="A122" s="587" t="s">
        <v>1486</v>
      </c>
      <c r="B122" s="588" t="s">
        <v>700</v>
      </c>
      <c r="C122" s="587" t="s">
        <v>1425</v>
      </c>
      <c r="D122" s="587" t="s">
        <v>1490</v>
      </c>
      <c r="E122" s="589">
        <v>3894</v>
      </c>
      <c r="F122" s="589">
        <v>0</v>
      </c>
      <c r="G122" s="589">
        <v>0</v>
      </c>
      <c r="H122" s="589"/>
      <c r="I122" s="589">
        <f t="shared" si="2"/>
        <v>0</v>
      </c>
      <c r="J122" s="590"/>
    </row>
    <row r="123" spans="1:10" x14ac:dyDescent="0.2">
      <c r="A123" s="587" t="s">
        <v>1486</v>
      </c>
      <c r="B123" s="588" t="s">
        <v>1086</v>
      </c>
      <c r="C123" s="587" t="s">
        <v>1425</v>
      </c>
      <c r="D123" s="587" t="s">
        <v>1407</v>
      </c>
      <c r="E123" s="589">
        <v>25002.000000000007</v>
      </c>
      <c r="F123" s="589">
        <v>0</v>
      </c>
      <c r="G123" s="589">
        <v>0</v>
      </c>
      <c r="H123" s="589"/>
      <c r="I123" s="589">
        <f t="shared" si="2"/>
        <v>0</v>
      </c>
      <c r="J123" s="590"/>
    </row>
    <row r="124" spans="1:10" x14ac:dyDescent="0.2">
      <c r="A124" s="587" t="s">
        <v>1486</v>
      </c>
      <c r="B124" s="588" t="s">
        <v>1086</v>
      </c>
      <c r="C124" s="587" t="s">
        <v>972</v>
      </c>
      <c r="D124" s="587" t="s">
        <v>1087</v>
      </c>
      <c r="E124" s="589">
        <v>17877.599999999999</v>
      </c>
      <c r="F124" s="589">
        <v>22928</v>
      </c>
      <c r="G124" s="589">
        <v>22928</v>
      </c>
      <c r="H124" s="589"/>
      <c r="I124" s="589">
        <f t="shared" si="2"/>
        <v>22928</v>
      </c>
      <c r="J124" s="590"/>
    </row>
    <row r="125" spans="1:10" x14ac:dyDescent="0.2">
      <c r="A125" s="587" t="s">
        <v>1486</v>
      </c>
      <c r="B125" s="588" t="s">
        <v>1491</v>
      </c>
      <c r="C125" s="587" t="s">
        <v>972</v>
      </c>
      <c r="D125" s="587" t="s">
        <v>1406</v>
      </c>
      <c r="E125" s="589">
        <v>85023.72</v>
      </c>
      <c r="F125" s="589">
        <v>0</v>
      </c>
      <c r="G125" s="589">
        <v>0</v>
      </c>
      <c r="H125" s="589"/>
      <c r="I125" s="589">
        <f t="shared" ref="I125:I164" si="9">+G125+H125</f>
        <v>0</v>
      </c>
      <c r="J125" s="590"/>
    </row>
    <row r="126" spans="1:10" x14ac:dyDescent="0.2">
      <c r="A126" s="587" t="s">
        <v>1486</v>
      </c>
      <c r="B126" s="588" t="s">
        <v>565</v>
      </c>
      <c r="C126" s="587" t="s">
        <v>972</v>
      </c>
      <c r="D126" s="587" t="s">
        <v>566</v>
      </c>
      <c r="E126" s="589">
        <v>183776.79999999996</v>
      </c>
      <c r="F126" s="589">
        <v>34160</v>
      </c>
      <c r="G126" s="589">
        <v>0</v>
      </c>
      <c r="H126" s="589"/>
      <c r="I126" s="589">
        <f t="shared" si="9"/>
        <v>0</v>
      </c>
      <c r="J126" s="590"/>
    </row>
    <row r="127" spans="1:10" x14ac:dyDescent="0.2">
      <c r="A127" s="587" t="s">
        <v>1486</v>
      </c>
      <c r="B127" s="588" t="s">
        <v>567</v>
      </c>
      <c r="C127" s="587" t="s">
        <v>972</v>
      </c>
      <c r="D127" s="587" t="s">
        <v>701</v>
      </c>
      <c r="E127" s="589">
        <v>46443.6</v>
      </c>
      <c r="F127" s="589">
        <v>50000</v>
      </c>
      <c r="G127" s="589">
        <v>50000</v>
      </c>
      <c r="H127" s="589"/>
      <c r="I127" s="589">
        <f t="shared" si="9"/>
        <v>50000</v>
      </c>
      <c r="J127" s="590"/>
    </row>
    <row r="128" spans="1:10" x14ac:dyDescent="0.2">
      <c r="A128" s="587" t="s">
        <v>1486</v>
      </c>
      <c r="B128" s="588" t="s">
        <v>568</v>
      </c>
      <c r="C128" s="587" t="s">
        <v>972</v>
      </c>
      <c r="D128" s="587" t="s">
        <v>1088</v>
      </c>
      <c r="E128" s="589">
        <v>3630.65</v>
      </c>
      <c r="F128" s="589">
        <v>0</v>
      </c>
      <c r="G128" s="589">
        <v>0</v>
      </c>
      <c r="H128" s="589"/>
      <c r="I128" s="589">
        <f t="shared" si="9"/>
        <v>0</v>
      </c>
      <c r="J128" s="590"/>
    </row>
    <row r="129" spans="1:10" x14ac:dyDescent="0.2">
      <c r="A129" s="587" t="s">
        <v>1486</v>
      </c>
      <c r="B129" s="588" t="s">
        <v>569</v>
      </c>
      <c r="C129" s="587" t="s">
        <v>972</v>
      </c>
      <c r="D129" s="587" t="s">
        <v>570</v>
      </c>
      <c r="E129" s="589">
        <v>0</v>
      </c>
      <c r="F129" s="589">
        <v>450</v>
      </c>
      <c r="G129" s="589">
        <v>450</v>
      </c>
      <c r="H129" s="589"/>
      <c r="I129" s="589">
        <f t="shared" si="9"/>
        <v>450</v>
      </c>
      <c r="J129" s="590"/>
    </row>
    <row r="130" spans="1:10" x14ac:dyDescent="0.2">
      <c r="A130" s="587" t="s">
        <v>1486</v>
      </c>
      <c r="B130" s="588" t="s">
        <v>571</v>
      </c>
      <c r="C130" s="587" t="s">
        <v>972</v>
      </c>
      <c r="D130" s="587" t="s">
        <v>572</v>
      </c>
      <c r="E130" s="589">
        <v>8800</v>
      </c>
      <c r="F130" s="589">
        <v>0</v>
      </c>
      <c r="G130" s="589">
        <v>0</v>
      </c>
      <c r="H130" s="589"/>
      <c r="I130" s="589">
        <f t="shared" si="9"/>
        <v>0</v>
      </c>
      <c r="J130" s="590"/>
    </row>
    <row r="131" spans="1:10" x14ac:dyDescent="0.2">
      <c r="A131" s="587" t="s">
        <v>1486</v>
      </c>
      <c r="B131" s="588" t="s">
        <v>573</v>
      </c>
      <c r="C131" s="587" t="s">
        <v>972</v>
      </c>
      <c r="D131" s="587" t="s">
        <v>574</v>
      </c>
      <c r="E131" s="589">
        <v>4239.7699999999995</v>
      </c>
      <c r="F131" s="589">
        <v>0</v>
      </c>
      <c r="G131" s="589">
        <v>0</v>
      </c>
      <c r="H131" s="589"/>
      <c r="I131" s="589">
        <f t="shared" si="9"/>
        <v>0</v>
      </c>
      <c r="J131" s="590"/>
    </row>
    <row r="132" spans="1:10" x14ac:dyDescent="0.2">
      <c r="A132" s="587" t="s">
        <v>1486</v>
      </c>
      <c r="B132" s="588" t="s">
        <v>575</v>
      </c>
      <c r="C132" s="587" t="s">
        <v>972</v>
      </c>
      <c r="D132" s="587" t="s">
        <v>576</v>
      </c>
      <c r="E132" s="589">
        <v>12930.990000000002</v>
      </c>
      <c r="F132" s="589">
        <v>0</v>
      </c>
      <c r="G132" s="589">
        <v>0</v>
      </c>
      <c r="H132" s="589"/>
      <c r="I132" s="589">
        <f t="shared" si="9"/>
        <v>0</v>
      </c>
      <c r="J132" s="590"/>
    </row>
    <row r="133" spans="1:10" x14ac:dyDescent="0.2">
      <c r="A133" s="587" t="s">
        <v>1486</v>
      </c>
      <c r="B133" s="588" t="s">
        <v>577</v>
      </c>
      <c r="C133" s="587" t="s">
        <v>972</v>
      </c>
      <c r="D133" s="587" t="s">
        <v>578</v>
      </c>
      <c r="E133" s="589">
        <v>1464</v>
      </c>
      <c r="F133" s="589">
        <v>6000</v>
      </c>
      <c r="G133" s="589">
        <v>6000</v>
      </c>
      <c r="H133" s="589"/>
      <c r="I133" s="589">
        <f t="shared" si="9"/>
        <v>6000</v>
      </c>
      <c r="J133" s="590"/>
    </row>
    <row r="134" spans="1:10" x14ac:dyDescent="0.2">
      <c r="A134" s="587" t="s">
        <v>1486</v>
      </c>
      <c r="B134" s="588" t="s">
        <v>702</v>
      </c>
      <c r="C134" s="587" t="s">
        <v>972</v>
      </c>
      <c r="D134" s="587" t="s">
        <v>703</v>
      </c>
      <c r="E134" s="589">
        <v>3476.4</v>
      </c>
      <c r="F134" s="589">
        <v>0</v>
      </c>
      <c r="G134" s="589">
        <v>0</v>
      </c>
      <c r="H134" s="589"/>
      <c r="I134" s="589">
        <f t="shared" si="9"/>
        <v>0</v>
      </c>
      <c r="J134" s="590"/>
    </row>
    <row r="135" spans="1:10" x14ac:dyDescent="0.2">
      <c r="A135" s="587" t="s">
        <v>1486</v>
      </c>
      <c r="B135" s="588" t="s">
        <v>579</v>
      </c>
      <c r="C135" s="587" t="s">
        <v>972</v>
      </c>
      <c r="D135" s="587" t="s">
        <v>580</v>
      </c>
      <c r="E135" s="589">
        <v>2833.2</v>
      </c>
      <c r="F135" s="589">
        <v>2900</v>
      </c>
      <c r="G135" s="589">
        <v>2900</v>
      </c>
      <c r="H135" s="589"/>
      <c r="I135" s="589">
        <f t="shared" si="9"/>
        <v>2900</v>
      </c>
      <c r="J135" s="590"/>
    </row>
    <row r="136" spans="1:10" x14ac:dyDescent="0.2">
      <c r="A136" s="587" t="s">
        <v>1486</v>
      </c>
      <c r="B136" s="588" t="s">
        <v>1492</v>
      </c>
      <c r="C136" s="587" t="s">
        <v>972</v>
      </c>
      <c r="D136" s="587" t="s">
        <v>1405</v>
      </c>
      <c r="E136" s="589">
        <v>0</v>
      </c>
      <c r="F136" s="589">
        <v>8653</v>
      </c>
      <c r="G136" s="589">
        <v>0</v>
      </c>
      <c r="H136" s="589"/>
      <c r="I136" s="589">
        <f t="shared" si="9"/>
        <v>0</v>
      </c>
      <c r="J136" s="590"/>
    </row>
    <row r="137" spans="1:10" x14ac:dyDescent="0.2">
      <c r="A137" s="587" t="s">
        <v>1486</v>
      </c>
      <c r="B137" s="588" t="s">
        <v>1475</v>
      </c>
      <c r="C137" s="587" t="s">
        <v>1425</v>
      </c>
      <c r="D137" s="587" t="s">
        <v>1493</v>
      </c>
      <c r="E137" s="589">
        <v>0</v>
      </c>
      <c r="F137" s="589">
        <v>8000</v>
      </c>
      <c r="G137" s="589">
        <v>0</v>
      </c>
      <c r="H137" s="589"/>
      <c r="I137" s="589">
        <f t="shared" si="9"/>
        <v>0</v>
      </c>
      <c r="J137" s="590"/>
    </row>
    <row r="138" spans="1:10" x14ac:dyDescent="0.2">
      <c r="A138" s="591" t="s">
        <v>1494</v>
      </c>
      <c r="B138" s="592"/>
      <c r="C138" s="591"/>
      <c r="D138" s="591"/>
      <c r="E138" s="593">
        <f>SUM(E120:E137)</f>
        <v>425498.73000000004</v>
      </c>
      <c r="F138" s="593">
        <f t="shared" ref="F138:I138" si="10">SUM(F120:F137)</f>
        <v>149959</v>
      </c>
      <c r="G138" s="593">
        <f t="shared" si="10"/>
        <v>82278</v>
      </c>
      <c r="H138" s="593">
        <f t="shared" si="10"/>
        <v>0</v>
      </c>
      <c r="I138" s="593">
        <f t="shared" si="10"/>
        <v>82278</v>
      </c>
      <c r="J138" s="594"/>
    </row>
    <row r="139" spans="1:10" x14ac:dyDescent="0.2">
      <c r="A139" s="587" t="s">
        <v>1495</v>
      </c>
      <c r="B139" s="588" t="s">
        <v>584</v>
      </c>
      <c r="C139" s="587" t="s">
        <v>935</v>
      </c>
      <c r="D139" s="587" t="s">
        <v>585</v>
      </c>
      <c r="E139" s="589">
        <v>3516.9700000000003</v>
      </c>
      <c r="F139" s="589">
        <v>0</v>
      </c>
      <c r="G139" s="589">
        <v>0</v>
      </c>
      <c r="H139" s="589"/>
      <c r="I139" s="589">
        <f t="shared" si="9"/>
        <v>0</v>
      </c>
      <c r="J139" s="590"/>
    </row>
    <row r="140" spans="1:10" x14ac:dyDescent="0.2">
      <c r="A140" s="587" t="s">
        <v>1495</v>
      </c>
      <c r="B140" s="588" t="s">
        <v>584</v>
      </c>
      <c r="C140" s="587" t="s">
        <v>972</v>
      </c>
      <c r="D140" s="587" t="s">
        <v>585</v>
      </c>
      <c r="E140" s="589">
        <v>6464.29</v>
      </c>
      <c r="F140" s="589">
        <v>7000</v>
      </c>
      <c r="G140" s="589">
        <v>7000</v>
      </c>
      <c r="H140" s="589"/>
      <c r="I140" s="589">
        <f t="shared" si="9"/>
        <v>7000</v>
      </c>
      <c r="J140" s="590"/>
    </row>
    <row r="141" spans="1:10" x14ac:dyDescent="0.2">
      <c r="A141" s="591" t="s">
        <v>1496</v>
      </c>
      <c r="B141" s="592"/>
      <c r="C141" s="591"/>
      <c r="D141" s="591"/>
      <c r="E141" s="593">
        <f>SUM(E139:E140)</f>
        <v>9981.26</v>
      </c>
      <c r="F141" s="593">
        <f t="shared" ref="F141:I141" si="11">SUM(F139:F140)</f>
        <v>7000</v>
      </c>
      <c r="G141" s="593">
        <f t="shared" si="11"/>
        <v>7000</v>
      </c>
      <c r="H141" s="593">
        <f t="shared" si="11"/>
        <v>0</v>
      </c>
      <c r="I141" s="593">
        <f t="shared" si="11"/>
        <v>7000</v>
      </c>
      <c r="J141" s="594"/>
    </row>
    <row r="142" spans="1:10" x14ac:dyDescent="0.2">
      <c r="A142" s="587" t="s">
        <v>1497</v>
      </c>
      <c r="B142" s="588" t="s">
        <v>698</v>
      </c>
      <c r="C142" s="587" t="s">
        <v>972</v>
      </c>
      <c r="D142" s="587" t="s">
        <v>587</v>
      </c>
      <c r="E142" s="589">
        <v>80000</v>
      </c>
      <c r="F142" s="589">
        <v>80000</v>
      </c>
      <c r="G142" s="589">
        <v>80000</v>
      </c>
      <c r="H142" s="589"/>
      <c r="I142" s="589">
        <f t="shared" si="9"/>
        <v>80000</v>
      </c>
      <c r="J142" s="590"/>
    </row>
    <row r="143" spans="1:10" x14ac:dyDescent="0.2">
      <c r="A143" s="587" t="s">
        <v>1497</v>
      </c>
      <c r="B143" s="588" t="s">
        <v>1498</v>
      </c>
      <c r="C143" s="587" t="s">
        <v>1499</v>
      </c>
      <c r="D143" s="587" t="s">
        <v>1500</v>
      </c>
      <c r="E143" s="589">
        <v>80000</v>
      </c>
      <c r="F143" s="589">
        <v>80000</v>
      </c>
      <c r="G143" s="589">
        <v>80000</v>
      </c>
      <c r="H143" s="589"/>
      <c r="I143" s="589">
        <f t="shared" si="9"/>
        <v>80000</v>
      </c>
      <c r="J143" s="590"/>
    </row>
    <row r="144" spans="1:10" x14ac:dyDescent="0.2">
      <c r="A144" s="587" t="s">
        <v>1497</v>
      </c>
      <c r="B144" s="588" t="s">
        <v>586</v>
      </c>
      <c r="C144" s="587" t="s">
        <v>972</v>
      </c>
      <c r="D144" s="587" t="s">
        <v>699</v>
      </c>
      <c r="E144" s="589">
        <v>246190.62000000005</v>
      </c>
      <c r="F144" s="589">
        <v>275000</v>
      </c>
      <c r="G144" s="589">
        <v>283250</v>
      </c>
      <c r="H144" s="589"/>
      <c r="I144" s="589">
        <f t="shared" si="9"/>
        <v>283250</v>
      </c>
      <c r="J144" s="590"/>
    </row>
    <row r="145" spans="1:10" x14ac:dyDescent="0.2">
      <c r="A145" s="591" t="s">
        <v>1501</v>
      </c>
      <c r="B145" s="592"/>
      <c r="C145" s="591"/>
      <c r="D145" s="591"/>
      <c r="E145" s="593">
        <f>SUM(E142:E144)</f>
        <v>406190.62000000005</v>
      </c>
      <c r="F145" s="593">
        <f t="shared" ref="F145:I145" si="12">SUM(F142:F144)</f>
        <v>435000</v>
      </c>
      <c r="G145" s="593">
        <f t="shared" si="12"/>
        <v>443250</v>
      </c>
      <c r="H145" s="593">
        <f t="shared" si="12"/>
        <v>0</v>
      </c>
      <c r="I145" s="593">
        <f t="shared" si="12"/>
        <v>443250</v>
      </c>
      <c r="J145" s="594"/>
    </row>
    <row r="146" spans="1:10" x14ac:dyDescent="0.2">
      <c r="A146" s="587" t="s">
        <v>1502</v>
      </c>
      <c r="B146" s="588" t="s">
        <v>581</v>
      </c>
      <c r="C146" s="587" t="s">
        <v>893</v>
      </c>
      <c r="D146" s="587" t="s">
        <v>1503</v>
      </c>
      <c r="E146" s="589">
        <v>0</v>
      </c>
      <c r="F146" s="589">
        <v>3000</v>
      </c>
      <c r="G146" s="589">
        <v>0</v>
      </c>
      <c r="H146" s="589"/>
      <c r="I146" s="589">
        <f t="shared" si="9"/>
        <v>0</v>
      </c>
      <c r="J146" s="590"/>
    </row>
    <row r="147" spans="1:10" x14ac:dyDescent="0.2">
      <c r="A147" s="587" t="s">
        <v>1502</v>
      </c>
      <c r="B147" s="588" t="s">
        <v>582</v>
      </c>
      <c r="C147" s="587" t="s">
        <v>935</v>
      </c>
      <c r="D147" s="587" t="s">
        <v>583</v>
      </c>
      <c r="E147" s="589">
        <v>0</v>
      </c>
      <c r="F147" s="589">
        <v>1200</v>
      </c>
      <c r="G147" s="589">
        <v>1200</v>
      </c>
      <c r="H147" s="589"/>
      <c r="I147" s="589">
        <f t="shared" si="9"/>
        <v>1200</v>
      </c>
      <c r="J147" s="590"/>
    </row>
    <row r="148" spans="1:10" x14ac:dyDescent="0.2">
      <c r="A148" s="587" t="s">
        <v>1502</v>
      </c>
      <c r="B148" s="588" t="s">
        <v>584</v>
      </c>
      <c r="C148" s="587" t="s">
        <v>1504</v>
      </c>
      <c r="D148" s="587" t="s">
        <v>585</v>
      </c>
      <c r="E148" s="589">
        <v>597.77</v>
      </c>
      <c r="F148" s="589">
        <v>0</v>
      </c>
      <c r="G148" s="589">
        <v>0</v>
      </c>
      <c r="H148" s="589"/>
      <c r="I148" s="589">
        <f t="shared" si="9"/>
        <v>0</v>
      </c>
      <c r="J148" s="590"/>
    </row>
    <row r="149" spans="1:10" x14ac:dyDescent="0.2">
      <c r="A149" s="587" t="s">
        <v>1502</v>
      </c>
      <c r="B149" s="588" t="s">
        <v>594</v>
      </c>
      <c r="C149" s="587" t="s">
        <v>905</v>
      </c>
      <c r="D149" s="587" t="s">
        <v>595</v>
      </c>
      <c r="E149" s="589">
        <v>29.7</v>
      </c>
      <c r="F149" s="589">
        <v>600</v>
      </c>
      <c r="G149" s="589">
        <v>600</v>
      </c>
      <c r="H149" s="589"/>
      <c r="I149" s="589">
        <f t="shared" si="9"/>
        <v>600</v>
      </c>
      <c r="J149" s="590"/>
    </row>
    <row r="150" spans="1:10" x14ac:dyDescent="0.2">
      <c r="A150" s="587" t="s">
        <v>1502</v>
      </c>
      <c r="B150" s="588" t="s">
        <v>596</v>
      </c>
      <c r="C150" s="587" t="s">
        <v>935</v>
      </c>
      <c r="D150" s="587" t="s">
        <v>598</v>
      </c>
      <c r="E150" s="589">
        <v>128901.01999999999</v>
      </c>
      <c r="F150" s="589">
        <v>119587</v>
      </c>
      <c r="G150" s="589">
        <v>120000</v>
      </c>
      <c r="H150" s="589"/>
      <c r="I150" s="589">
        <f t="shared" si="9"/>
        <v>120000</v>
      </c>
      <c r="J150" s="590"/>
    </row>
    <row r="151" spans="1:10" x14ac:dyDescent="0.2">
      <c r="A151" s="587" t="s">
        <v>1502</v>
      </c>
      <c r="B151" s="588" t="s">
        <v>596</v>
      </c>
      <c r="C151" s="587" t="s">
        <v>973</v>
      </c>
      <c r="D151" s="587" t="s">
        <v>598</v>
      </c>
      <c r="E151" s="589">
        <v>1063.75</v>
      </c>
      <c r="F151" s="589">
        <v>413</v>
      </c>
      <c r="G151" s="589">
        <v>0</v>
      </c>
      <c r="H151" s="589"/>
      <c r="I151" s="589">
        <f t="shared" si="9"/>
        <v>0</v>
      </c>
      <c r="J151" s="590"/>
    </row>
    <row r="152" spans="1:10" x14ac:dyDescent="0.2">
      <c r="A152" s="587" t="s">
        <v>1502</v>
      </c>
      <c r="B152" s="588" t="s">
        <v>597</v>
      </c>
      <c r="C152" s="587" t="s">
        <v>1425</v>
      </c>
      <c r="D152" s="587" t="s">
        <v>1505</v>
      </c>
      <c r="E152" s="589">
        <v>0</v>
      </c>
      <c r="F152" s="589">
        <v>4526</v>
      </c>
      <c r="G152" s="589">
        <v>0</v>
      </c>
      <c r="H152" s="589"/>
      <c r="I152" s="589">
        <f t="shared" si="9"/>
        <v>0</v>
      </c>
      <c r="J152" s="590"/>
    </row>
    <row r="153" spans="1:10" x14ac:dyDescent="0.2">
      <c r="A153" s="587" t="s">
        <v>1502</v>
      </c>
      <c r="B153" s="588" t="s">
        <v>588</v>
      </c>
      <c r="C153" s="587" t="s">
        <v>972</v>
      </c>
      <c r="D153" s="587" t="s">
        <v>589</v>
      </c>
      <c r="E153" s="589">
        <v>92448.81</v>
      </c>
      <c r="F153" s="589">
        <v>31000</v>
      </c>
      <c r="G153" s="589">
        <v>0</v>
      </c>
      <c r="H153" s="589"/>
      <c r="I153" s="589">
        <f t="shared" si="9"/>
        <v>0</v>
      </c>
      <c r="J153" s="590"/>
    </row>
    <row r="154" spans="1:10" x14ac:dyDescent="0.2">
      <c r="A154" s="587" t="s">
        <v>1502</v>
      </c>
      <c r="B154" s="588" t="s">
        <v>590</v>
      </c>
      <c r="C154" s="587" t="s">
        <v>895</v>
      </c>
      <c r="D154" s="587" t="s">
        <v>591</v>
      </c>
      <c r="E154" s="589">
        <v>2238</v>
      </c>
      <c r="F154" s="589">
        <v>0</v>
      </c>
      <c r="G154" s="589">
        <v>0</v>
      </c>
      <c r="H154" s="589"/>
      <c r="I154" s="589">
        <f t="shared" si="9"/>
        <v>0</v>
      </c>
      <c r="J154" s="590"/>
    </row>
    <row r="155" spans="1:10" x14ac:dyDescent="0.2">
      <c r="A155" s="587" t="s">
        <v>1502</v>
      </c>
      <c r="B155" s="588" t="s">
        <v>590</v>
      </c>
      <c r="C155" s="587" t="s">
        <v>929</v>
      </c>
      <c r="D155" s="587" t="s">
        <v>591</v>
      </c>
      <c r="E155" s="589">
        <v>738.54</v>
      </c>
      <c r="F155" s="589">
        <v>0</v>
      </c>
      <c r="G155" s="589">
        <v>0</v>
      </c>
      <c r="H155" s="589"/>
      <c r="I155" s="589">
        <f t="shared" si="9"/>
        <v>0</v>
      </c>
      <c r="J155" s="590"/>
    </row>
    <row r="156" spans="1:10" x14ac:dyDescent="0.2">
      <c r="A156" s="587" t="s">
        <v>1502</v>
      </c>
      <c r="B156" s="588" t="s">
        <v>590</v>
      </c>
      <c r="C156" s="587" t="s">
        <v>931</v>
      </c>
      <c r="D156" s="587" t="s">
        <v>591</v>
      </c>
      <c r="E156" s="589">
        <v>22.38</v>
      </c>
      <c r="F156" s="589">
        <v>0</v>
      </c>
      <c r="G156" s="589">
        <v>0</v>
      </c>
      <c r="H156" s="589"/>
      <c r="I156" s="589">
        <f t="shared" si="9"/>
        <v>0</v>
      </c>
      <c r="J156" s="590"/>
    </row>
    <row r="157" spans="1:10" x14ac:dyDescent="0.2">
      <c r="A157" s="587" t="s">
        <v>1502</v>
      </c>
      <c r="B157" s="588" t="s">
        <v>590</v>
      </c>
      <c r="C157" s="587" t="s">
        <v>972</v>
      </c>
      <c r="D157" s="587" t="s">
        <v>591</v>
      </c>
      <c r="E157" s="589">
        <v>2360.3999999999996</v>
      </c>
      <c r="F157" s="589">
        <v>6000</v>
      </c>
      <c r="G157" s="589">
        <v>6000</v>
      </c>
      <c r="H157" s="589"/>
      <c r="I157" s="589">
        <f t="shared" si="9"/>
        <v>6000</v>
      </c>
      <c r="J157" s="590"/>
    </row>
    <row r="158" spans="1:10" x14ac:dyDescent="0.2">
      <c r="A158" s="587" t="s">
        <v>1502</v>
      </c>
      <c r="B158" s="588" t="s">
        <v>592</v>
      </c>
      <c r="C158" s="587" t="s">
        <v>893</v>
      </c>
      <c r="D158" s="587" t="s">
        <v>593</v>
      </c>
      <c r="E158" s="589">
        <v>15978</v>
      </c>
      <c r="F158" s="589">
        <v>16200</v>
      </c>
      <c r="G158" s="589">
        <v>16200</v>
      </c>
      <c r="H158" s="589"/>
      <c r="I158" s="589">
        <f t="shared" si="9"/>
        <v>16200</v>
      </c>
      <c r="J158" s="590"/>
    </row>
    <row r="159" spans="1:10" x14ac:dyDescent="0.2">
      <c r="A159" s="587" t="s">
        <v>1502</v>
      </c>
      <c r="B159" s="588" t="s">
        <v>1506</v>
      </c>
      <c r="C159" s="587" t="s">
        <v>1425</v>
      </c>
      <c r="D159" s="587" t="s">
        <v>1507</v>
      </c>
      <c r="E159" s="589">
        <v>0</v>
      </c>
      <c r="F159" s="589">
        <v>6000</v>
      </c>
      <c r="G159" s="589">
        <v>0</v>
      </c>
      <c r="H159" s="589"/>
      <c r="I159" s="589">
        <f t="shared" si="9"/>
        <v>0</v>
      </c>
      <c r="J159" s="590"/>
    </row>
    <row r="160" spans="1:10" x14ac:dyDescent="0.2">
      <c r="A160" s="587" t="s">
        <v>1502</v>
      </c>
      <c r="B160" s="588" t="s">
        <v>599</v>
      </c>
      <c r="C160" s="587" t="s">
        <v>893</v>
      </c>
      <c r="D160" s="587" t="s">
        <v>1033</v>
      </c>
      <c r="E160" s="589">
        <v>30000</v>
      </c>
      <c r="F160" s="589">
        <v>0</v>
      </c>
      <c r="G160" s="589">
        <v>0</v>
      </c>
      <c r="H160" s="589"/>
      <c r="I160" s="589">
        <f t="shared" si="9"/>
        <v>0</v>
      </c>
      <c r="J160" s="590"/>
    </row>
    <row r="161" spans="1:10" x14ac:dyDescent="0.2">
      <c r="A161" s="587" t="s">
        <v>1502</v>
      </c>
      <c r="B161" s="588" t="s">
        <v>600</v>
      </c>
      <c r="C161" s="587" t="s">
        <v>972</v>
      </c>
      <c r="D161" s="587" t="s">
        <v>601</v>
      </c>
      <c r="E161" s="589">
        <v>9313.75</v>
      </c>
      <c r="F161" s="589">
        <v>9650</v>
      </c>
      <c r="G161" s="589">
        <v>9650</v>
      </c>
      <c r="H161" s="589"/>
      <c r="I161" s="589">
        <f t="shared" si="9"/>
        <v>9650</v>
      </c>
      <c r="J161" s="590"/>
    </row>
    <row r="162" spans="1:10" x14ac:dyDescent="0.2">
      <c r="A162" s="591" t="s">
        <v>1508</v>
      </c>
      <c r="B162" s="592"/>
      <c r="C162" s="591"/>
      <c r="D162" s="591"/>
      <c r="E162" s="593">
        <f>SUM(E146:E161)</f>
        <v>283692.12</v>
      </c>
      <c r="F162" s="593">
        <f t="shared" ref="F162:I162" si="13">SUM(F146:F161)</f>
        <v>198176</v>
      </c>
      <c r="G162" s="593">
        <f t="shared" si="13"/>
        <v>153650</v>
      </c>
      <c r="H162" s="593">
        <f t="shared" si="13"/>
        <v>0</v>
      </c>
      <c r="I162" s="593">
        <f t="shared" si="13"/>
        <v>153650</v>
      </c>
      <c r="J162" s="594"/>
    </row>
    <row r="163" spans="1:10" x14ac:dyDescent="0.2">
      <c r="A163" s="591" t="s">
        <v>1340</v>
      </c>
      <c r="B163" s="588" t="s">
        <v>1509</v>
      </c>
      <c r="C163" s="587" t="s">
        <v>972</v>
      </c>
      <c r="D163" s="587" t="s">
        <v>1510</v>
      </c>
      <c r="E163" s="589">
        <v>0</v>
      </c>
      <c r="F163" s="589">
        <v>19000</v>
      </c>
      <c r="G163" s="589">
        <v>0</v>
      </c>
      <c r="H163" s="589"/>
      <c r="I163" s="589">
        <f t="shared" si="9"/>
        <v>0</v>
      </c>
      <c r="J163" s="589"/>
    </row>
    <row r="164" spans="1:10" x14ac:dyDescent="0.2">
      <c r="A164" s="591" t="s">
        <v>1343</v>
      </c>
      <c r="B164" s="588" t="s">
        <v>1511</v>
      </c>
      <c r="C164" s="587" t="s">
        <v>1425</v>
      </c>
      <c r="D164" s="587" t="s">
        <v>1512</v>
      </c>
      <c r="E164" s="589">
        <v>0</v>
      </c>
      <c r="F164" s="589">
        <v>20000</v>
      </c>
      <c r="G164" s="589">
        <v>0</v>
      </c>
      <c r="H164" s="589"/>
      <c r="I164" s="589">
        <f t="shared" si="9"/>
        <v>0</v>
      </c>
      <c r="J164" s="589"/>
    </row>
    <row r="165" spans="1:10" x14ac:dyDescent="0.2">
      <c r="A165" s="591" t="s">
        <v>1370</v>
      </c>
      <c r="B165" s="592"/>
      <c r="C165" s="591"/>
      <c r="D165" s="591"/>
      <c r="E165" s="593">
        <f>+E164+E163+E162+E145+E141+E138+E119+E116+E108+E100+E88+E63</f>
        <v>3236209.8000000003</v>
      </c>
      <c r="F165" s="593">
        <f t="shared" ref="F165:I165" si="14">+F164+F163+F162+F145+F141+F138+F119+F116+F108+F100+F88+F63</f>
        <v>2922782.61</v>
      </c>
      <c r="G165" s="593">
        <f t="shared" si="14"/>
        <v>2688416</v>
      </c>
      <c r="H165" s="593">
        <f t="shared" si="14"/>
        <v>0</v>
      </c>
      <c r="I165" s="593">
        <f t="shared" si="14"/>
        <v>2688416</v>
      </c>
      <c r="J165" s="594"/>
    </row>
    <row r="166" spans="1:10" x14ac:dyDescent="0.2">
      <c r="A166" s="583"/>
      <c r="B166" s="583"/>
      <c r="C166" s="583"/>
      <c r="D166" s="582"/>
      <c r="E166" s="583"/>
      <c r="F166" s="582"/>
      <c r="G166" s="582"/>
      <c r="H166" s="582"/>
      <c r="I166" s="582"/>
      <c r="J166" s="581"/>
    </row>
    <row r="167" spans="1:10" x14ac:dyDescent="0.2">
      <c r="A167" s="583"/>
      <c r="B167" s="583"/>
      <c r="C167" s="583"/>
      <c r="D167" s="582"/>
      <c r="E167" s="583"/>
      <c r="F167" s="582"/>
      <c r="G167" s="582"/>
      <c r="H167" s="582"/>
      <c r="I167" s="582"/>
      <c r="J167" s="581"/>
    </row>
    <row r="168" spans="1:10" x14ac:dyDescent="0.2">
      <c r="A168" s="583"/>
      <c r="B168" s="583"/>
      <c r="C168" s="583"/>
      <c r="D168" s="582"/>
      <c r="E168" s="583"/>
      <c r="F168" s="582"/>
      <c r="G168" s="582"/>
      <c r="H168" s="582"/>
      <c r="I168" s="582"/>
      <c r="J168" s="581"/>
    </row>
    <row r="169" spans="1:10" x14ac:dyDescent="0.2">
      <c r="A169" s="583"/>
      <c r="B169" s="583"/>
      <c r="C169" s="583"/>
      <c r="D169" s="582"/>
      <c r="E169" s="583"/>
      <c r="F169" s="582"/>
      <c r="G169" s="582"/>
      <c r="H169" s="582"/>
      <c r="I169" s="582"/>
      <c r="J169" s="581"/>
    </row>
    <row r="170" spans="1:10" x14ac:dyDescent="0.2">
      <c r="A170" s="583"/>
      <c r="B170" s="583"/>
      <c r="C170" s="583"/>
      <c r="D170" s="582"/>
      <c r="E170" s="583"/>
      <c r="F170" s="582"/>
      <c r="G170" s="582"/>
      <c r="H170" s="582"/>
      <c r="I170" s="582"/>
      <c r="J170" s="581"/>
    </row>
    <row r="171" spans="1:10" x14ac:dyDescent="0.2">
      <c r="A171" s="583"/>
      <c r="B171" s="583"/>
      <c r="C171" s="583"/>
      <c r="D171" s="582"/>
      <c r="E171" s="583"/>
      <c r="F171" s="582"/>
      <c r="G171" s="582"/>
      <c r="H171" s="582"/>
      <c r="I171" s="582"/>
      <c r="J171" s="581"/>
    </row>
    <row r="172" spans="1:10" x14ac:dyDescent="0.2">
      <c r="A172" s="583"/>
      <c r="B172" s="583"/>
      <c r="C172" s="583"/>
      <c r="D172" s="582"/>
      <c r="E172" s="583"/>
      <c r="F172" s="582"/>
      <c r="G172" s="582"/>
      <c r="H172" s="582"/>
      <c r="I172" s="582"/>
      <c r="J172" s="581"/>
    </row>
    <row r="173" spans="1:10" x14ac:dyDescent="0.2">
      <c r="A173" s="583"/>
      <c r="B173" s="583"/>
      <c r="C173" s="583"/>
      <c r="D173" s="582"/>
      <c r="E173" s="583"/>
      <c r="F173" s="582"/>
      <c r="G173" s="582"/>
      <c r="H173" s="582"/>
      <c r="I173" s="582"/>
      <c r="J173" s="581"/>
    </row>
    <row r="174" spans="1:10" x14ac:dyDescent="0.2">
      <c r="A174" s="583"/>
      <c r="B174" s="583"/>
      <c r="C174" s="583"/>
      <c r="D174" s="582"/>
      <c r="E174" s="583"/>
      <c r="F174" s="582"/>
      <c r="G174" s="582"/>
      <c r="H174" s="582"/>
      <c r="I174" s="582"/>
      <c r="J174" s="581"/>
    </row>
    <row r="175" spans="1:10" x14ac:dyDescent="0.2">
      <c r="A175" s="583"/>
      <c r="B175" s="583"/>
      <c r="C175" s="583"/>
      <c r="D175" s="582"/>
      <c r="E175" s="583"/>
      <c r="F175" s="582"/>
      <c r="G175" s="582"/>
      <c r="H175" s="582"/>
      <c r="I175" s="582"/>
      <c r="J175" s="581"/>
    </row>
    <row r="176" spans="1:10" x14ac:dyDescent="0.2">
      <c r="A176" s="583"/>
      <c r="B176" s="583"/>
      <c r="C176" s="583"/>
      <c r="D176" s="582"/>
      <c r="E176" s="583"/>
      <c r="F176" s="582"/>
      <c r="G176" s="582"/>
      <c r="H176" s="582"/>
      <c r="I176" s="582"/>
      <c r="J176" s="581"/>
    </row>
    <row r="177" spans="1:10" x14ac:dyDescent="0.2">
      <c r="A177" s="583"/>
      <c r="B177" s="583"/>
      <c r="C177" s="583"/>
      <c r="D177" s="582"/>
      <c r="E177" s="583"/>
      <c r="F177" s="582"/>
      <c r="G177" s="582"/>
      <c r="H177" s="582"/>
      <c r="I177" s="582"/>
      <c r="J177" s="581"/>
    </row>
    <row r="178" spans="1:10" x14ac:dyDescent="0.2">
      <c r="A178" s="583"/>
      <c r="B178" s="583"/>
      <c r="C178" s="583"/>
      <c r="D178" s="582"/>
      <c r="E178" s="583"/>
      <c r="F178" s="582"/>
      <c r="G178" s="582"/>
      <c r="H178" s="582"/>
      <c r="I178" s="582"/>
      <c r="J178" s="581"/>
    </row>
    <row r="179" spans="1:10" x14ac:dyDescent="0.2">
      <c r="A179" s="583"/>
      <c r="B179" s="583"/>
      <c r="C179" s="583"/>
      <c r="D179" s="582"/>
      <c r="E179" s="583"/>
      <c r="F179" s="582"/>
      <c r="G179" s="582"/>
      <c r="H179" s="582"/>
      <c r="I179" s="582"/>
      <c r="J179" s="581"/>
    </row>
    <row r="180" spans="1:10" x14ac:dyDescent="0.2">
      <c r="A180" s="583"/>
      <c r="B180" s="583"/>
      <c r="C180" s="583"/>
      <c r="D180" s="582"/>
      <c r="E180" s="583"/>
      <c r="F180" s="582"/>
      <c r="G180" s="582"/>
      <c r="H180" s="582"/>
      <c r="I180" s="582"/>
      <c r="J180" s="581"/>
    </row>
    <row r="181" spans="1:10" x14ac:dyDescent="0.2">
      <c r="A181" s="583"/>
      <c r="B181" s="583"/>
      <c r="C181" s="583"/>
      <c r="D181" s="582"/>
      <c r="E181" s="583"/>
      <c r="F181" s="582"/>
      <c r="G181" s="582"/>
      <c r="H181" s="582"/>
      <c r="I181" s="582"/>
      <c r="J181" s="581"/>
    </row>
    <row r="182" spans="1:10" x14ac:dyDescent="0.2">
      <c r="A182" s="583"/>
      <c r="B182" s="583"/>
      <c r="C182" s="583"/>
      <c r="D182" s="582"/>
      <c r="E182" s="583"/>
      <c r="F182" s="582"/>
      <c r="G182" s="582"/>
      <c r="H182" s="582"/>
      <c r="I182" s="582"/>
      <c r="J182" s="581"/>
    </row>
    <row r="183" spans="1:10" x14ac:dyDescent="0.2">
      <c r="A183" s="583"/>
      <c r="B183" s="583"/>
      <c r="C183" s="583"/>
      <c r="D183" s="582"/>
      <c r="E183" s="583"/>
      <c r="F183" s="582"/>
      <c r="G183" s="582"/>
      <c r="H183" s="582"/>
      <c r="I183" s="582"/>
      <c r="J183" s="581"/>
    </row>
    <row r="184" spans="1:10" x14ac:dyDescent="0.2">
      <c r="A184" s="583"/>
      <c r="B184" s="583"/>
      <c r="C184" s="583"/>
      <c r="D184" s="582"/>
      <c r="E184" s="583"/>
      <c r="F184" s="582"/>
      <c r="G184" s="582"/>
      <c r="H184" s="582"/>
      <c r="I184" s="582"/>
      <c r="J184" s="581"/>
    </row>
    <row r="185" spans="1:10" x14ac:dyDescent="0.2">
      <c r="A185" s="583"/>
      <c r="B185" s="583"/>
      <c r="C185" s="583"/>
      <c r="D185" s="582"/>
      <c r="E185" s="583"/>
      <c r="F185" s="582"/>
      <c r="G185" s="582"/>
      <c r="H185" s="582"/>
      <c r="I185" s="582"/>
      <c r="J185" s="581"/>
    </row>
    <row r="186" spans="1:10" x14ac:dyDescent="0.2">
      <c r="A186" s="583"/>
      <c r="B186" s="583"/>
      <c r="C186" s="583"/>
      <c r="D186" s="582"/>
      <c r="E186" s="583"/>
      <c r="F186" s="582"/>
      <c r="G186" s="582"/>
      <c r="H186" s="582"/>
      <c r="I186" s="582"/>
      <c r="J186" s="581"/>
    </row>
    <row r="187" spans="1:10" x14ac:dyDescent="0.2">
      <c r="A187" s="583"/>
      <c r="B187" s="583"/>
      <c r="C187" s="583"/>
      <c r="D187" s="582"/>
      <c r="E187" s="583"/>
      <c r="F187" s="582"/>
      <c r="G187" s="582"/>
      <c r="H187" s="582"/>
      <c r="I187" s="582"/>
      <c r="J187" s="581"/>
    </row>
    <row r="188" spans="1:10" x14ac:dyDescent="0.2">
      <c r="A188" s="583"/>
      <c r="B188" s="583"/>
      <c r="C188" s="583"/>
      <c r="D188" s="582"/>
      <c r="E188" s="583"/>
      <c r="F188" s="582"/>
      <c r="G188" s="582"/>
      <c r="H188" s="582"/>
      <c r="I188" s="582"/>
      <c r="J188" s="581"/>
    </row>
    <row r="189" spans="1:10" x14ac:dyDescent="0.2">
      <c r="A189" s="583"/>
      <c r="B189" s="583"/>
      <c r="C189" s="583"/>
      <c r="D189" s="582"/>
      <c r="E189" s="583"/>
      <c r="F189" s="582"/>
      <c r="G189" s="582"/>
      <c r="H189" s="582"/>
      <c r="I189" s="582"/>
      <c r="J189" s="581"/>
    </row>
    <row r="190" spans="1:10" x14ac:dyDescent="0.2">
      <c r="A190" s="583"/>
      <c r="B190" s="583"/>
      <c r="C190" s="583"/>
      <c r="D190" s="582"/>
      <c r="E190" s="583"/>
      <c r="F190" s="582"/>
      <c r="G190" s="582"/>
      <c r="H190" s="582"/>
      <c r="I190" s="582"/>
      <c r="J190" s="581"/>
    </row>
    <row r="191" spans="1:10" x14ac:dyDescent="0.2">
      <c r="A191" s="583"/>
      <c r="B191" s="583"/>
      <c r="C191" s="583"/>
      <c r="D191" s="582"/>
      <c r="E191" s="583"/>
      <c r="F191" s="582"/>
      <c r="G191" s="582"/>
      <c r="H191" s="582"/>
      <c r="I191" s="582"/>
      <c r="J191" s="581"/>
    </row>
    <row r="192" spans="1:10" x14ac:dyDescent="0.2">
      <c r="A192" s="583"/>
      <c r="B192" s="583"/>
      <c r="C192" s="583"/>
      <c r="D192" s="582"/>
      <c r="E192" s="583"/>
      <c r="F192" s="582"/>
      <c r="G192" s="582"/>
      <c r="H192" s="582"/>
      <c r="I192" s="582"/>
      <c r="J192" s="581"/>
    </row>
    <row r="193" spans="1:10" x14ac:dyDescent="0.2">
      <c r="A193" s="583"/>
      <c r="B193" s="583"/>
      <c r="C193" s="583"/>
      <c r="D193" s="582"/>
      <c r="E193" s="583"/>
      <c r="F193" s="582"/>
      <c r="G193" s="582"/>
      <c r="H193" s="582"/>
      <c r="I193" s="582"/>
      <c r="J193" s="581"/>
    </row>
    <row r="194" spans="1:10" x14ac:dyDescent="0.2">
      <c r="A194" s="583"/>
      <c r="B194" s="583"/>
      <c r="C194" s="583"/>
      <c r="D194" s="582"/>
      <c r="E194" s="583"/>
      <c r="F194" s="582"/>
      <c r="G194" s="582"/>
      <c r="H194" s="582"/>
      <c r="I194" s="582"/>
      <c r="J194" s="581"/>
    </row>
    <row r="195" spans="1:10" x14ac:dyDescent="0.2">
      <c r="A195" s="583"/>
      <c r="B195" s="583"/>
      <c r="C195" s="583"/>
      <c r="D195" s="582"/>
      <c r="E195" s="583"/>
      <c r="F195" s="582"/>
      <c r="G195" s="582"/>
      <c r="H195" s="582"/>
      <c r="I195" s="582"/>
      <c r="J195" s="581"/>
    </row>
    <row r="196" spans="1:10" x14ac:dyDescent="0.2">
      <c r="A196" s="583"/>
      <c r="B196" s="583"/>
      <c r="C196" s="583"/>
      <c r="D196" s="582"/>
      <c r="E196" s="583"/>
      <c r="F196" s="582"/>
      <c r="G196" s="582"/>
      <c r="H196" s="582"/>
      <c r="I196" s="582"/>
      <c r="J196" s="581"/>
    </row>
    <row r="197" spans="1:10" x14ac:dyDescent="0.2">
      <c r="A197" s="583"/>
      <c r="B197" s="583"/>
      <c r="C197" s="583"/>
      <c r="D197" s="582"/>
      <c r="E197" s="583"/>
      <c r="F197" s="582"/>
      <c r="G197" s="582"/>
      <c r="H197" s="582"/>
      <c r="I197" s="582"/>
      <c r="J197" s="581"/>
    </row>
    <row r="198" spans="1:10" x14ac:dyDescent="0.2">
      <c r="A198" s="583"/>
      <c r="B198" s="583"/>
      <c r="C198" s="583"/>
      <c r="D198" s="582"/>
      <c r="E198" s="583"/>
      <c r="F198" s="582"/>
      <c r="G198" s="582"/>
      <c r="H198" s="582"/>
      <c r="I198" s="582"/>
      <c r="J198" s="581"/>
    </row>
    <row r="199" spans="1:10" x14ac:dyDescent="0.2">
      <c r="A199" s="583"/>
      <c r="B199" s="583"/>
      <c r="C199" s="583"/>
      <c r="D199" s="582"/>
      <c r="E199" s="583"/>
      <c r="F199" s="582"/>
      <c r="G199" s="582"/>
      <c r="H199" s="582"/>
      <c r="I199" s="582"/>
      <c r="J199" s="581"/>
    </row>
    <row r="200" spans="1:10" x14ac:dyDescent="0.2">
      <c r="A200" s="583"/>
      <c r="B200" s="583"/>
      <c r="C200" s="583"/>
      <c r="D200" s="582"/>
      <c r="E200" s="583"/>
      <c r="F200" s="582"/>
      <c r="G200" s="582"/>
      <c r="H200" s="582"/>
      <c r="I200" s="582"/>
      <c r="J200" s="581"/>
    </row>
    <row r="201" spans="1:10" x14ac:dyDescent="0.2">
      <c r="A201" s="583"/>
      <c r="B201" s="583"/>
      <c r="C201" s="583"/>
      <c r="D201" s="582"/>
      <c r="E201" s="583"/>
      <c r="F201" s="582"/>
      <c r="G201" s="582"/>
      <c r="H201" s="582"/>
      <c r="I201" s="582"/>
      <c r="J201" s="581"/>
    </row>
    <row r="202" spans="1:10" x14ac:dyDescent="0.2">
      <c r="A202" s="583"/>
      <c r="B202" s="583"/>
      <c r="C202" s="583"/>
      <c r="D202" s="582"/>
      <c r="E202" s="583"/>
      <c r="F202" s="582"/>
      <c r="G202" s="582"/>
      <c r="H202" s="582"/>
      <c r="I202" s="582"/>
      <c r="J202" s="581"/>
    </row>
    <row r="203" spans="1:10" x14ac:dyDescent="0.2">
      <c r="A203" s="583"/>
      <c r="B203" s="583"/>
      <c r="C203" s="583"/>
      <c r="D203" s="582"/>
      <c r="E203" s="583"/>
      <c r="F203" s="582"/>
      <c r="G203" s="582"/>
      <c r="H203" s="582"/>
      <c r="I203" s="582"/>
      <c r="J203" s="581"/>
    </row>
    <row r="204" spans="1:10" x14ac:dyDescent="0.2">
      <c r="A204" s="583"/>
      <c r="B204" s="583"/>
      <c r="C204" s="583"/>
      <c r="D204" s="582"/>
      <c r="E204" s="583"/>
      <c r="F204" s="582"/>
      <c r="G204" s="582"/>
      <c r="H204" s="582"/>
      <c r="I204" s="582"/>
      <c r="J204" s="581"/>
    </row>
    <row r="205" spans="1:10" x14ac:dyDescent="0.2">
      <c r="A205" s="583"/>
      <c r="B205" s="583"/>
      <c r="C205" s="583"/>
      <c r="D205" s="582"/>
      <c r="E205" s="583"/>
      <c r="F205" s="582"/>
      <c r="G205" s="582"/>
      <c r="H205" s="582"/>
      <c r="I205" s="582"/>
      <c r="J205" s="581"/>
    </row>
    <row r="206" spans="1:10" x14ac:dyDescent="0.2">
      <c r="A206" s="583"/>
      <c r="B206" s="583"/>
      <c r="C206" s="583"/>
      <c r="D206" s="582"/>
      <c r="E206" s="583"/>
      <c r="F206" s="582"/>
      <c r="G206" s="582"/>
      <c r="H206" s="582"/>
      <c r="I206" s="582"/>
      <c r="J206" s="581"/>
    </row>
    <row r="207" spans="1:10" x14ac:dyDescent="0.2">
      <c r="A207" s="583"/>
      <c r="B207" s="583"/>
      <c r="C207" s="583"/>
      <c r="D207" s="582"/>
      <c r="E207" s="583"/>
      <c r="F207" s="582"/>
      <c r="G207" s="582"/>
      <c r="H207" s="582"/>
      <c r="I207" s="582"/>
      <c r="J207" s="581"/>
    </row>
    <row r="208" spans="1:10" x14ac:dyDescent="0.2">
      <c r="A208" s="583"/>
      <c r="B208" s="583"/>
      <c r="C208" s="583"/>
      <c r="D208" s="582"/>
      <c r="E208" s="583"/>
      <c r="F208" s="582"/>
      <c r="G208" s="582"/>
      <c r="H208" s="582"/>
      <c r="I208" s="582"/>
      <c r="J208" s="581"/>
    </row>
    <row r="209" spans="1:10" x14ac:dyDescent="0.2">
      <c r="A209" s="583"/>
      <c r="B209" s="583"/>
      <c r="C209" s="583"/>
      <c r="D209" s="582"/>
      <c r="E209" s="583"/>
      <c r="F209" s="582"/>
      <c r="G209" s="582"/>
      <c r="H209" s="582"/>
      <c r="I209" s="582"/>
      <c r="J209" s="581"/>
    </row>
    <row r="210" spans="1:10" x14ac:dyDescent="0.2">
      <c r="A210" s="583"/>
      <c r="B210" s="583"/>
      <c r="C210" s="583"/>
      <c r="D210" s="582"/>
      <c r="E210" s="583"/>
      <c r="F210" s="582"/>
      <c r="G210" s="582"/>
      <c r="H210" s="582"/>
      <c r="I210" s="582"/>
      <c r="J210" s="581"/>
    </row>
    <row r="211" spans="1:10" x14ac:dyDescent="0.2">
      <c r="A211" s="583"/>
      <c r="B211" s="583"/>
      <c r="C211" s="583"/>
      <c r="D211" s="582"/>
      <c r="E211" s="583"/>
      <c r="F211" s="582"/>
      <c r="G211" s="582"/>
      <c r="H211" s="582"/>
      <c r="I211" s="582"/>
      <c r="J211" s="581"/>
    </row>
    <row r="212" spans="1:10" x14ac:dyDescent="0.2">
      <c r="A212" s="583"/>
      <c r="B212" s="583"/>
      <c r="C212" s="583"/>
      <c r="D212" s="582"/>
      <c r="E212" s="583"/>
      <c r="F212" s="582"/>
      <c r="G212" s="582"/>
      <c r="H212" s="582"/>
      <c r="I212" s="582"/>
      <c r="J212" s="581"/>
    </row>
    <row r="213" spans="1:10" x14ac:dyDescent="0.2">
      <c r="A213" s="583"/>
      <c r="B213" s="583"/>
      <c r="C213" s="583"/>
      <c r="D213" s="582"/>
      <c r="E213" s="583"/>
      <c r="F213" s="582"/>
      <c r="G213" s="582"/>
      <c r="H213" s="582"/>
      <c r="I213" s="582"/>
      <c r="J213" s="581"/>
    </row>
    <row r="214" spans="1:10" x14ac:dyDescent="0.2">
      <c r="A214" s="583"/>
      <c r="B214" s="583"/>
      <c r="C214" s="583"/>
      <c r="D214" s="582"/>
      <c r="E214" s="583"/>
      <c r="F214" s="582"/>
      <c r="G214" s="582"/>
      <c r="H214" s="582"/>
      <c r="I214" s="582"/>
      <c r="J214" s="581"/>
    </row>
    <row r="215" spans="1:10" x14ac:dyDescent="0.2">
      <c r="A215" s="583"/>
      <c r="B215" s="583"/>
      <c r="C215" s="583"/>
      <c r="D215" s="582"/>
      <c r="E215" s="583"/>
      <c r="F215" s="582"/>
      <c r="G215" s="582"/>
      <c r="H215" s="582"/>
      <c r="I215" s="582"/>
      <c r="J215" s="581"/>
    </row>
    <row r="216" spans="1:10" x14ac:dyDescent="0.2">
      <c r="A216" s="583"/>
      <c r="B216" s="583"/>
      <c r="C216" s="583"/>
      <c r="D216" s="582"/>
      <c r="E216" s="583"/>
      <c r="F216" s="582"/>
      <c r="G216" s="582"/>
      <c r="H216" s="582"/>
      <c r="I216" s="582"/>
      <c r="J216" s="581"/>
    </row>
    <row r="217" spans="1:10" x14ac:dyDescent="0.2">
      <c r="A217" s="583"/>
      <c r="B217" s="583"/>
      <c r="C217" s="583"/>
      <c r="D217" s="582"/>
      <c r="E217" s="583"/>
      <c r="F217" s="582"/>
      <c r="G217" s="582"/>
      <c r="H217" s="582"/>
      <c r="I217" s="582"/>
      <c r="J217" s="581"/>
    </row>
    <row r="218" spans="1:10" x14ac:dyDescent="0.2">
      <c r="A218" s="583"/>
      <c r="B218" s="583"/>
      <c r="C218" s="583"/>
      <c r="D218" s="582"/>
      <c r="E218" s="583"/>
      <c r="F218" s="582"/>
      <c r="G218" s="582"/>
      <c r="H218" s="582"/>
      <c r="I218" s="582"/>
      <c r="J218" s="581"/>
    </row>
    <row r="219" spans="1:10" x14ac:dyDescent="0.2">
      <c r="A219" s="583"/>
      <c r="B219" s="583"/>
      <c r="C219" s="583"/>
      <c r="D219" s="582"/>
      <c r="E219" s="583"/>
      <c r="F219" s="582"/>
      <c r="G219" s="582"/>
      <c r="H219" s="582"/>
      <c r="I219" s="582"/>
      <c r="J219" s="581"/>
    </row>
    <row r="220" spans="1:10" x14ac:dyDescent="0.2">
      <c r="A220" s="583"/>
      <c r="B220" s="583"/>
      <c r="C220" s="583"/>
      <c r="D220" s="582"/>
      <c r="E220" s="583"/>
      <c r="F220" s="582"/>
      <c r="G220" s="582"/>
      <c r="H220" s="582"/>
      <c r="I220" s="582"/>
      <c r="J220" s="581"/>
    </row>
    <row r="221" spans="1:10" x14ac:dyDescent="0.2">
      <c r="A221" s="583"/>
      <c r="B221" s="583"/>
      <c r="C221" s="583"/>
      <c r="D221" s="582"/>
      <c r="E221" s="583"/>
      <c r="F221" s="582"/>
      <c r="G221" s="582"/>
      <c r="H221" s="582"/>
      <c r="I221" s="582"/>
      <c r="J221" s="581"/>
    </row>
    <row r="222" spans="1:10" x14ac:dyDescent="0.2">
      <c r="A222" s="583"/>
      <c r="B222" s="583"/>
      <c r="C222" s="583"/>
      <c r="D222" s="582"/>
      <c r="E222" s="583"/>
      <c r="F222" s="582"/>
      <c r="G222" s="582"/>
      <c r="H222" s="582"/>
      <c r="I222" s="582"/>
      <c r="J222" s="581"/>
    </row>
    <row r="223" spans="1:10" x14ac:dyDescent="0.2">
      <c r="A223" s="583"/>
      <c r="B223" s="583"/>
      <c r="C223" s="583"/>
      <c r="D223" s="582"/>
      <c r="E223" s="583"/>
      <c r="F223" s="582"/>
      <c r="G223" s="582"/>
      <c r="H223" s="582"/>
      <c r="I223" s="582"/>
      <c r="J223" s="581"/>
    </row>
    <row r="224" spans="1:10" x14ac:dyDescent="0.2">
      <c r="A224" s="583"/>
      <c r="B224" s="583"/>
      <c r="C224" s="583"/>
      <c r="D224" s="582"/>
      <c r="E224" s="583"/>
      <c r="F224" s="582"/>
      <c r="G224" s="582"/>
      <c r="H224" s="582"/>
      <c r="I224" s="582"/>
      <c r="J224" s="581"/>
    </row>
    <row r="225" spans="1:10" x14ac:dyDescent="0.2">
      <c r="A225" s="583"/>
      <c r="B225" s="583"/>
      <c r="C225" s="583"/>
      <c r="D225" s="582"/>
      <c r="E225" s="583"/>
      <c r="F225" s="582"/>
      <c r="G225" s="582"/>
      <c r="H225" s="582"/>
      <c r="I225" s="582"/>
      <c r="J225" s="581"/>
    </row>
    <row r="226" spans="1:10" x14ac:dyDescent="0.2">
      <c r="A226" s="583"/>
      <c r="B226" s="583"/>
      <c r="C226" s="583"/>
      <c r="D226" s="582"/>
      <c r="E226" s="583"/>
      <c r="F226" s="582"/>
      <c r="G226" s="582"/>
      <c r="H226" s="582"/>
      <c r="I226" s="582"/>
      <c r="J226" s="581"/>
    </row>
    <row r="227" spans="1:10" x14ac:dyDescent="0.2">
      <c r="A227" s="583"/>
      <c r="B227" s="583"/>
      <c r="C227" s="583"/>
      <c r="D227" s="582"/>
      <c r="E227" s="583"/>
      <c r="F227" s="582"/>
      <c r="G227" s="582"/>
      <c r="H227" s="582"/>
      <c r="I227" s="582"/>
      <c r="J227" s="581"/>
    </row>
    <row r="228" spans="1:10" x14ac:dyDescent="0.2">
      <c r="A228" s="583"/>
      <c r="B228" s="583"/>
      <c r="C228" s="583"/>
      <c r="D228" s="582"/>
      <c r="E228" s="583"/>
      <c r="F228" s="582"/>
      <c r="G228" s="582"/>
      <c r="H228" s="582"/>
      <c r="I228" s="582"/>
      <c r="J228" s="581"/>
    </row>
    <row r="229" spans="1:10" x14ac:dyDescent="0.2">
      <c r="A229" s="583"/>
      <c r="B229" s="583"/>
      <c r="C229" s="583"/>
      <c r="D229" s="582"/>
      <c r="E229" s="583"/>
      <c r="F229" s="582"/>
      <c r="G229" s="582"/>
      <c r="H229" s="582"/>
      <c r="I229" s="582"/>
      <c r="J229" s="581"/>
    </row>
    <row r="230" spans="1:10" x14ac:dyDescent="0.2">
      <c r="A230" s="583"/>
      <c r="B230" s="583"/>
      <c r="C230" s="583"/>
      <c r="D230" s="582"/>
      <c r="E230" s="583"/>
      <c r="F230" s="582"/>
      <c r="G230" s="582"/>
      <c r="H230" s="582"/>
      <c r="I230" s="582"/>
      <c r="J230" s="581"/>
    </row>
    <row r="231" spans="1:10" x14ac:dyDescent="0.2">
      <c r="A231" s="583"/>
      <c r="B231" s="583"/>
      <c r="C231" s="583"/>
      <c r="D231" s="582"/>
      <c r="E231" s="583"/>
      <c r="F231" s="582"/>
      <c r="G231" s="582"/>
      <c r="H231" s="582"/>
      <c r="I231" s="582"/>
      <c r="J231" s="581"/>
    </row>
    <row r="232" spans="1:10" x14ac:dyDescent="0.2">
      <c r="A232" s="583"/>
      <c r="B232" s="583"/>
      <c r="C232" s="583"/>
      <c r="D232" s="582"/>
      <c r="E232" s="583"/>
      <c r="F232" s="582"/>
      <c r="G232" s="582"/>
      <c r="H232" s="582"/>
      <c r="I232" s="582"/>
      <c r="J232" s="581"/>
    </row>
    <row r="233" spans="1:10" x14ac:dyDescent="0.2">
      <c r="A233" s="583"/>
      <c r="B233" s="583"/>
      <c r="C233" s="583"/>
      <c r="D233" s="582"/>
      <c r="E233" s="583"/>
      <c r="F233" s="582"/>
      <c r="G233" s="582"/>
      <c r="H233" s="582"/>
      <c r="I233" s="582"/>
      <c r="J233" s="581"/>
    </row>
    <row r="234" spans="1:10" x14ac:dyDescent="0.2">
      <c r="A234" s="583"/>
      <c r="B234" s="583"/>
      <c r="C234" s="583"/>
      <c r="D234" s="582"/>
      <c r="E234" s="583"/>
      <c r="F234" s="582"/>
      <c r="G234" s="582"/>
      <c r="H234" s="582"/>
      <c r="I234" s="582"/>
      <c r="J234" s="581"/>
    </row>
    <row r="235" spans="1:10" x14ac:dyDescent="0.2">
      <c r="A235" s="583"/>
      <c r="B235" s="583"/>
      <c r="C235" s="583"/>
      <c r="D235" s="582"/>
      <c r="E235" s="583"/>
      <c r="F235" s="582"/>
      <c r="G235" s="582"/>
      <c r="H235" s="582"/>
      <c r="I235" s="582"/>
      <c r="J235" s="581"/>
    </row>
    <row r="236" spans="1:10" x14ac:dyDescent="0.2">
      <c r="A236" s="583"/>
      <c r="B236" s="583"/>
      <c r="C236" s="583"/>
      <c r="D236" s="582"/>
      <c r="E236" s="583"/>
      <c r="F236" s="582"/>
      <c r="G236" s="582"/>
      <c r="H236" s="582"/>
      <c r="I236" s="582"/>
      <c r="J236" s="581"/>
    </row>
    <row r="237" spans="1:10" x14ac:dyDescent="0.2">
      <c r="A237" s="583"/>
      <c r="B237" s="583"/>
      <c r="C237" s="583"/>
      <c r="D237" s="582"/>
      <c r="E237" s="583"/>
      <c r="F237" s="582"/>
      <c r="G237" s="582"/>
      <c r="H237" s="582"/>
      <c r="I237" s="582"/>
      <c r="J237" s="581"/>
    </row>
    <row r="238" spans="1:10" x14ac:dyDescent="0.2">
      <c r="A238" s="583"/>
      <c r="B238" s="583"/>
      <c r="C238" s="583"/>
      <c r="D238" s="582"/>
      <c r="E238" s="583"/>
      <c r="F238" s="582"/>
      <c r="G238" s="582"/>
      <c r="H238" s="582"/>
      <c r="I238" s="582"/>
      <c r="J238" s="581"/>
    </row>
    <row r="239" spans="1:10" x14ac:dyDescent="0.2">
      <c r="A239" s="583"/>
      <c r="B239" s="583"/>
      <c r="C239" s="583"/>
      <c r="D239" s="582"/>
      <c r="E239" s="583"/>
      <c r="F239" s="582"/>
      <c r="G239" s="582"/>
      <c r="H239" s="582"/>
      <c r="I239" s="582"/>
      <c r="J239" s="581"/>
    </row>
    <row r="240" spans="1:10" x14ac:dyDescent="0.2">
      <c r="A240" s="583"/>
      <c r="B240" s="583"/>
      <c r="C240" s="583"/>
      <c r="D240" s="582"/>
      <c r="E240" s="583"/>
      <c r="F240" s="582"/>
      <c r="G240" s="582"/>
      <c r="H240" s="582"/>
      <c r="I240" s="582"/>
      <c r="J240" s="581"/>
    </row>
    <row r="241" spans="1:10" x14ac:dyDescent="0.2">
      <c r="A241" s="583"/>
      <c r="B241" s="583"/>
      <c r="C241" s="583"/>
      <c r="D241" s="582"/>
      <c r="E241" s="583"/>
      <c r="F241" s="582"/>
      <c r="G241" s="582"/>
      <c r="H241" s="582"/>
      <c r="I241" s="582"/>
      <c r="J241" s="581"/>
    </row>
    <row r="242" spans="1:10" x14ac:dyDescent="0.2">
      <c r="A242" s="583"/>
      <c r="B242" s="583"/>
      <c r="C242" s="583"/>
      <c r="D242" s="582"/>
      <c r="E242" s="583"/>
      <c r="F242" s="582"/>
      <c r="G242" s="582"/>
      <c r="H242" s="582"/>
      <c r="I242" s="582"/>
      <c r="J242" s="581"/>
    </row>
    <row r="243" spans="1:10" x14ac:dyDescent="0.2">
      <c r="A243" s="583"/>
      <c r="B243" s="583"/>
      <c r="C243" s="583"/>
      <c r="D243" s="582"/>
      <c r="E243" s="583"/>
      <c r="F243" s="582"/>
      <c r="G243" s="582"/>
      <c r="H243" s="582"/>
      <c r="I243" s="582"/>
      <c r="J243" s="581"/>
    </row>
    <row r="244" spans="1:10" x14ac:dyDescent="0.2">
      <c r="A244" s="583"/>
      <c r="B244" s="583"/>
      <c r="C244" s="583"/>
      <c r="D244" s="582"/>
      <c r="E244" s="583"/>
      <c r="F244" s="582"/>
      <c r="G244" s="582"/>
      <c r="H244" s="582"/>
      <c r="I244" s="582"/>
      <c r="J244" s="581"/>
    </row>
    <row r="245" spans="1:10" x14ac:dyDescent="0.2">
      <c r="A245" s="583"/>
      <c r="B245" s="583"/>
      <c r="C245" s="583"/>
      <c r="D245" s="582"/>
      <c r="E245" s="583"/>
      <c r="F245" s="582"/>
      <c r="G245" s="582"/>
      <c r="H245" s="582"/>
      <c r="I245" s="582"/>
      <c r="J245" s="581"/>
    </row>
    <row r="246" spans="1:10" x14ac:dyDescent="0.2">
      <c r="A246" s="583"/>
      <c r="B246" s="583"/>
      <c r="C246" s="583"/>
      <c r="D246" s="582"/>
      <c r="E246" s="583"/>
      <c r="F246" s="582"/>
      <c r="G246" s="582"/>
      <c r="H246" s="582"/>
      <c r="I246" s="582"/>
      <c r="J246" s="581"/>
    </row>
    <row r="247" spans="1:10" x14ac:dyDescent="0.2">
      <c r="A247" s="583"/>
      <c r="B247" s="583"/>
      <c r="C247" s="583"/>
      <c r="D247" s="582"/>
      <c r="E247" s="583"/>
      <c r="F247" s="582"/>
      <c r="G247" s="582"/>
      <c r="H247" s="582"/>
      <c r="I247" s="582"/>
      <c r="J247" s="581"/>
    </row>
    <row r="248" spans="1:10" x14ac:dyDescent="0.2">
      <c r="A248" s="583"/>
      <c r="B248" s="583"/>
      <c r="C248" s="583"/>
      <c r="D248" s="582"/>
      <c r="E248" s="583"/>
      <c r="F248" s="582"/>
      <c r="G248" s="582"/>
      <c r="H248" s="582"/>
      <c r="I248" s="582"/>
      <c r="J248" s="581"/>
    </row>
    <row r="249" spans="1:10" x14ac:dyDescent="0.2">
      <c r="A249" s="583"/>
      <c r="B249" s="583"/>
      <c r="C249" s="583"/>
      <c r="D249" s="582"/>
      <c r="E249" s="583"/>
      <c r="F249" s="582"/>
      <c r="G249" s="582"/>
      <c r="H249" s="582"/>
      <c r="I249" s="582"/>
      <c r="J249" s="581"/>
    </row>
    <row r="250" spans="1:10" x14ac:dyDescent="0.2">
      <c r="A250" s="583"/>
      <c r="B250" s="583"/>
      <c r="C250" s="583"/>
      <c r="D250" s="582"/>
      <c r="E250" s="583"/>
      <c r="F250" s="582"/>
      <c r="G250" s="582"/>
      <c r="H250" s="582"/>
      <c r="I250" s="582"/>
      <c r="J250" s="581"/>
    </row>
    <row r="251" spans="1:10" x14ac:dyDescent="0.2">
      <c r="A251" s="583"/>
      <c r="B251" s="583"/>
      <c r="C251" s="583"/>
      <c r="D251" s="582"/>
      <c r="E251" s="583"/>
      <c r="F251" s="582"/>
      <c r="G251" s="582"/>
      <c r="H251" s="582"/>
      <c r="I251" s="582"/>
      <c r="J251" s="581"/>
    </row>
    <row r="252" spans="1:10" x14ac:dyDescent="0.2">
      <c r="A252" s="583"/>
      <c r="B252" s="583"/>
      <c r="C252" s="583"/>
      <c r="D252" s="582"/>
      <c r="E252" s="583"/>
      <c r="F252" s="582"/>
      <c r="G252" s="582"/>
      <c r="H252" s="582"/>
      <c r="I252" s="582"/>
      <c r="J252" s="581"/>
    </row>
    <row r="253" spans="1:10" x14ac:dyDescent="0.2">
      <c r="A253" s="583"/>
      <c r="B253" s="583"/>
      <c r="C253" s="583"/>
      <c r="D253" s="582"/>
      <c r="E253" s="583"/>
      <c r="F253" s="582"/>
      <c r="G253" s="582"/>
      <c r="H253" s="582"/>
      <c r="I253" s="582"/>
      <c r="J253" s="581"/>
    </row>
    <row r="254" spans="1:10" x14ac:dyDescent="0.2">
      <c r="A254" s="583"/>
      <c r="B254" s="583"/>
      <c r="C254" s="583"/>
      <c r="D254" s="582"/>
      <c r="E254" s="583"/>
      <c r="F254" s="582"/>
      <c r="G254" s="582"/>
      <c r="H254" s="582"/>
      <c r="I254" s="582"/>
      <c r="J254" s="581"/>
    </row>
    <row r="255" spans="1:10" x14ac:dyDescent="0.2">
      <c r="A255" s="583"/>
      <c r="B255" s="583"/>
      <c r="C255" s="583"/>
      <c r="D255" s="582"/>
      <c r="E255" s="583"/>
      <c r="F255" s="582"/>
      <c r="G255" s="582"/>
      <c r="H255" s="582"/>
      <c r="I255" s="582"/>
      <c r="J255" s="581"/>
    </row>
    <row r="256" spans="1:10" x14ac:dyDescent="0.2">
      <c r="A256" s="583"/>
      <c r="B256" s="583"/>
      <c r="C256" s="583"/>
      <c r="D256" s="582"/>
      <c r="E256" s="583"/>
      <c r="F256" s="582"/>
      <c r="G256" s="582"/>
      <c r="H256" s="582"/>
      <c r="I256" s="582"/>
      <c r="J256" s="581"/>
    </row>
    <row r="257" spans="1:10" x14ac:dyDescent="0.2">
      <c r="A257" s="583"/>
      <c r="B257" s="583"/>
      <c r="C257" s="583"/>
      <c r="D257" s="582"/>
      <c r="E257" s="583"/>
      <c r="F257" s="582"/>
      <c r="G257" s="582"/>
      <c r="H257" s="582"/>
      <c r="I257" s="582"/>
      <c r="J257" s="581"/>
    </row>
    <row r="258" spans="1:10" x14ac:dyDescent="0.2">
      <c r="A258" s="583"/>
      <c r="B258" s="583"/>
      <c r="C258" s="583"/>
      <c r="D258" s="582"/>
      <c r="E258" s="583"/>
      <c r="F258" s="582"/>
      <c r="G258" s="582"/>
      <c r="H258" s="582"/>
      <c r="I258" s="582"/>
      <c r="J258" s="581"/>
    </row>
    <row r="259" spans="1:10" x14ac:dyDescent="0.2">
      <c r="A259" s="583"/>
      <c r="B259" s="583"/>
      <c r="C259" s="583"/>
      <c r="D259" s="582"/>
      <c r="E259" s="583"/>
      <c r="F259" s="582"/>
      <c r="G259" s="582"/>
      <c r="H259" s="582"/>
      <c r="I259" s="582"/>
      <c r="J259" s="581"/>
    </row>
    <row r="260" spans="1:10" x14ac:dyDescent="0.2">
      <c r="A260" s="583"/>
      <c r="B260" s="583"/>
      <c r="C260" s="583"/>
      <c r="D260" s="582"/>
      <c r="E260" s="583"/>
      <c r="F260" s="582"/>
      <c r="G260" s="582"/>
      <c r="H260" s="582"/>
      <c r="I260" s="582"/>
      <c r="J260" s="581"/>
    </row>
    <row r="261" spans="1:10" x14ac:dyDescent="0.2">
      <c r="A261" s="583"/>
      <c r="B261" s="583"/>
      <c r="C261" s="583"/>
      <c r="D261" s="582"/>
      <c r="E261" s="583"/>
      <c r="F261" s="582"/>
      <c r="G261" s="582"/>
      <c r="H261" s="582"/>
      <c r="I261" s="582"/>
      <c r="J261" s="581"/>
    </row>
    <row r="262" spans="1:10" x14ac:dyDescent="0.2">
      <c r="A262" s="583"/>
      <c r="B262" s="583"/>
      <c r="C262" s="583"/>
      <c r="D262" s="582"/>
      <c r="E262" s="583"/>
      <c r="F262" s="582"/>
      <c r="G262" s="582"/>
      <c r="H262" s="582"/>
      <c r="I262" s="582"/>
      <c r="J262" s="581"/>
    </row>
    <row r="263" spans="1:10" x14ac:dyDescent="0.2">
      <c r="A263" s="583"/>
      <c r="B263" s="583"/>
      <c r="C263" s="583"/>
      <c r="D263" s="582"/>
      <c r="E263" s="583"/>
      <c r="F263" s="582"/>
      <c r="G263" s="582"/>
      <c r="H263" s="582"/>
      <c r="I263" s="582"/>
      <c r="J263" s="581"/>
    </row>
    <row r="264" spans="1:10" x14ac:dyDescent="0.2">
      <c r="A264" s="583"/>
      <c r="B264" s="583"/>
      <c r="C264" s="583"/>
      <c r="D264" s="582"/>
      <c r="E264" s="583"/>
      <c r="F264" s="582"/>
      <c r="G264" s="582"/>
      <c r="H264" s="582"/>
      <c r="I264" s="582"/>
      <c r="J264" s="581"/>
    </row>
    <row r="265" spans="1:10" x14ac:dyDescent="0.2">
      <c r="A265" s="583"/>
      <c r="B265" s="583"/>
      <c r="C265" s="583"/>
      <c r="D265" s="582"/>
      <c r="E265" s="583"/>
      <c r="F265" s="582"/>
      <c r="G265" s="582"/>
      <c r="H265" s="582"/>
      <c r="I265" s="582"/>
      <c r="J265" s="581"/>
    </row>
    <row r="266" spans="1:10" x14ac:dyDescent="0.2">
      <c r="A266" s="583"/>
      <c r="B266" s="583"/>
      <c r="C266" s="583"/>
      <c r="D266" s="582"/>
      <c r="E266" s="583"/>
      <c r="F266" s="582"/>
      <c r="G266" s="582"/>
      <c r="H266" s="582"/>
      <c r="I266" s="582"/>
      <c r="J266" s="581"/>
    </row>
    <row r="267" spans="1:10" x14ac:dyDescent="0.2">
      <c r="A267" s="583"/>
      <c r="B267" s="583"/>
      <c r="C267" s="583"/>
      <c r="D267" s="582"/>
      <c r="E267" s="583"/>
      <c r="F267" s="582"/>
      <c r="G267" s="582"/>
      <c r="H267" s="582"/>
      <c r="I267" s="582"/>
      <c r="J267" s="581"/>
    </row>
    <row r="268" spans="1:10" x14ac:dyDescent="0.2">
      <c r="A268" s="583"/>
      <c r="B268" s="583"/>
      <c r="C268" s="583"/>
      <c r="D268" s="582"/>
      <c r="E268" s="583"/>
      <c r="F268" s="582"/>
      <c r="G268" s="582"/>
      <c r="H268" s="582"/>
      <c r="I268" s="582"/>
      <c r="J268" s="581"/>
    </row>
    <row r="269" spans="1:10" x14ac:dyDescent="0.2">
      <c r="A269" s="583"/>
      <c r="B269" s="583"/>
      <c r="C269" s="583"/>
      <c r="D269" s="582"/>
      <c r="E269" s="583"/>
      <c r="F269" s="582"/>
      <c r="G269" s="582"/>
      <c r="H269" s="582"/>
      <c r="I269" s="582"/>
      <c r="J269" s="581"/>
    </row>
    <row r="270" spans="1:10" x14ac:dyDescent="0.2">
      <c r="A270" s="583"/>
      <c r="B270" s="583"/>
      <c r="C270" s="583"/>
      <c r="D270" s="582"/>
      <c r="E270" s="583"/>
      <c r="F270" s="582"/>
      <c r="G270" s="582"/>
      <c r="H270" s="582"/>
      <c r="I270" s="582"/>
      <c r="J270" s="581"/>
    </row>
    <row r="271" spans="1:10" x14ac:dyDescent="0.2">
      <c r="A271" s="583"/>
      <c r="B271" s="583"/>
      <c r="C271" s="583"/>
      <c r="D271" s="582"/>
      <c r="E271" s="583"/>
      <c r="F271" s="582"/>
      <c r="G271" s="582"/>
      <c r="H271" s="582"/>
      <c r="I271" s="582"/>
      <c r="J271" s="581"/>
    </row>
    <row r="272" spans="1:10" x14ac:dyDescent="0.2">
      <c r="A272" s="583"/>
      <c r="B272" s="583"/>
      <c r="C272" s="583"/>
      <c r="D272" s="582"/>
      <c r="E272" s="583"/>
      <c r="F272" s="582"/>
      <c r="G272" s="582"/>
      <c r="H272" s="582"/>
      <c r="I272" s="582"/>
      <c r="J272" s="581"/>
    </row>
    <row r="273" spans="1:10" x14ac:dyDescent="0.2">
      <c r="A273" s="583"/>
      <c r="B273" s="583"/>
      <c r="C273" s="583"/>
      <c r="D273" s="582"/>
      <c r="E273" s="583"/>
      <c r="F273" s="582"/>
      <c r="G273" s="582"/>
      <c r="H273" s="582"/>
      <c r="I273" s="582"/>
      <c r="J273" s="581"/>
    </row>
    <row r="274" spans="1:10" x14ac:dyDescent="0.2">
      <c r="A274" s="583"/>
      <c r="B274" s="583"/>
      <c r="C274" s="583"/>
      <c r="D274" s="582"/>
      <c r="E274" s="583"/>
      <c r="F274" s="582"/>
      <c r="G274" s="582"/>
      <c r="H274" s="582"/>
      <c r="I274" s="582"/>
      <c r="J274" s="581"/>
    </row>
    <row r="275" spans="1:10" x14ac:dyDescent="0.2">
      <c r="A275" s="583"/>
      <c r="B275" s="583"/>
      <c r="C275" s="583"/>
      <c r="D275" s="582"/>
      <c r="E275" s="583"/>
      <c r="F275" s="582"/>
      <c r="G275" s="582"/>
      <c r="H275" s="582"/>
      <c r="I275" s="582"/>
      <c r="J275" s="581"/>
    </row>
    <row r="276" spans="1:10" x14ac:dyDescent="0.2">
      <c r="A276" s="583"/>
      <c r="B276" s="583"/>
      <c r="C276" s="583"/>
      <c r="D276" s="582"/>
      <c r="E276" s="583"/>
      <c r="F276" s="582"/>
      <c r="G276" s="582"/>
      <c r="H276" s="582"/>
      <c r="I276" s="582"/>
      <c r="J276" s="581"/>
    </row>
    <row r="277" spans="1:10" x14ac:dyDescent="0.2">
      <c r="A277" s="583"/>
      <c r="B277" s="583"/>
      <c r="C277" s="583"/>
      <c r="D277" s="582"/>
      <c r="E277" s="583"/>
      <c r="F277" s="582"/>
      <c r="G277" s="582"/>
      <c r="H277" s="582"/>
      <c r="I277" s="582"/>
      <c r="J277" s="581"/>
    </row>
    <row r="278" spans="1:10" x14ac:dyDescent="0.2">
      <c r="A278" s="583"/>
      <c r="B278" s="583"/>
      <c r="C278" s="583"/>
      <c r="D278" s="582"/>
      <c r="E278" s="583"/>
      <c r="F278" s="582"/>
      <c r="G278" s="582"/>
      <c r="H278" s="582"/>
      <c r="I278" s="582"/>
      <c r="J278" s="581"/>
    </row>
    <row r="279" spans="1:10" x14ac:dyDescent="0.2">
      <c r="A279" s="583"/>
      <c r="B279" s="583"/>
      <c r="C279" s="583"/>
      <c r="D279" s="582"/>
      <c r="E279" s="583"/>
      <c r="F279" s="582"/>
      <c r="G279" s="582"/>
      <c r="H279" s="582"/>
      <c r="I279" s="582"/>
      <c r="J279" s="581"/>
    </row>
    <row r="280" spans="1:10" x14ac:dyDescent="0.2">
      <c r="A280" s="583"/>
      <c r="B280" s="583"/>
      <c r="C280" s="583"/>
      <c r="D280" s="582"/>
      <c r="E280" s="583"/>
      <c r="F280" s="582"/>
      <c r="G280" s="582"/>
      <c r="H280" s="582"/>
      <c r="I280" s="582"/>
      <c r="J280" s="581"/>
    </row>
    <row r="281" spans="1:10" x14ac:dyDescent="0.2">
      <c r="A281" s="583"/>
      <c r="B281" s="583"/>
      <c r="C281" s="583"/>
      <c r="D281" s="582"/>
      <c r="E281" s="583"/>
      <c r="F281" s="582"/>
      <c r="G281" s="582"/>
      <c r="H281" s="582"/>
      <c r="I281" s="582"/>
      <c r="J281" s="581"/>
    </row>
    <row r="282" spans="1:10" x14ac:dyDescent="0.2">
      <c r="A282" s="583"/>
      <c r="B282" s="583"/>
      <c r="C282" s="583"/>
      <c r="D282" s="582"/>
      <c r="E282" s="583"/>
      <c r="F282" s="582"/>
      <c r="G282" s="582"/>
      <c r="H282" s="582"/>
      <c r="I282" s="582"/>
      <c r="J282" s="581"/>
    </row>
    <row r="283" spans="1:10" x14ac:dyDescent="0.2">
      <c r="A283" s="583"/>
      <c r="B283" s="583"/>
      <c r="C283" s="583"/>
      <c r="D283" s="582"/>
      <c r="E283" s="583"/>
      <c r="F283" s="582"/>
      <c r="G283" s="582"/>
      <c r="H283" s="582"/>
      <c r="I283" s="582"/>
      <c r="J283" s="581"/>
    </row>
    <row r="284" spans="1:10" x14ac:dyDescent="0.2">
      <c r="A284" s="583"/>
      <c r="B284" s="583"/>
      <c r="C284" s="583"/>
      <c r="D284" s="582"/>
      <c r="E284" s="583"/>
      <c r="F284" s="582"/>
      <c r="G284" s="582"/>
      <c r="H284" s="582"/>
      <c r="I284" s="582"/>
      <c r="J284" s="581"/>
    </row>
    <row r="285" spans="1:10" x14ac:dyDescent="0.2">
      <c r="A285" s="583"/>
      <c r="B285" s="583"/>
      <c r="C285" s="583"/>
      <c r="D285" s="582"/>
      <c r="E285" s="583"/>
      <c r="F285" s="582"/>
      <c r="G285" s="582"/>
      <c r="H285" s="582"/>
      <c r="I285" s="582"/>
      <c r="J285" s="581"/>
    </row>
    <row r="286" spans="1:10" x14ac:dyDescent="0.2">
      <c r="A286" s="583"/>
      <c r="B286" s="583"/>
      <c r="C286" s="583"/>
      <c r="D286" s="582"/>
      <c r="E286" s="583"/>
      <c r="F286" s="582"/>
      <c r="G286" s="582"/>
      <c r="H286" s="582"/>
      <c r="I286" s="582"/>
      <c r="J286" s="581"/>
    </row>
    <row r="287" spans="1:10" x14ac:dyDescent="0.2">
      <c r="A287" s="583"/>
      <c r="B287" s="583"/>
      <c r="C287" s="583"/>
      <c r="D287" s="582"/>
      <c r="E287" s="583"/>
      <c r="F287" s="582"/>
      <c r="G287" s="582"/>
      <c r="H287" s="582"/>
      <c r="I287" s="582"/>
      <c r="J287" s="581"/>
    </row>
    <row r="288" spans="1:10" x14ac:dyDescent="0.2">
      <c r="A288" s="583"/>
      <c r="B288" s="583"/>
      <c r="C288" s="583"/>
      <c r="D288" s="582"/>
      <c r="E288" s="583"/>
      <c r="F288" s="582"/>
      <c r="G288" s="582"/>
      <c r="H288" s="582"/>
      <c r="I288" s="582"/>
      <c r="J288" s="581"/>
    </row>
    <row r="289" spans="1:10" x14ac:dyDescent="0.2">
      <c r="A289" s="583"/>
      <c r="B289" s="583"/>
      <c r="C289" s="583"/>
      <c r="D289" s="582"/>
      <c r="E289" s="583"/>
      <c r="F289" s="582"/>
      <c r="G289" s="582"/>
      <c r="H289" s="582"/>
      <c r="I289" s="582"/>
      <c r="J289" s="581"/>
    </row>
    <row r="290" spans="1:10" x14ac:dyDescent="0.2">
      <c r="A290" s="583"/>
      <c r="B290" s="583"/>
      <c r="C290" s="583"/>
      <c r="D290" s="582"/>
      <c r="E290" s="583"/>
      <c r="F290" s="582"/>
      <c r="G290" s="582"/>
      <c r="H290" s="582"/>
      <c r="I290" s="582"/>
      <c r="J290" s="581"/>
    </row>
    <row r="291" spans="1:10" x14ac:dyDescent="0.2">
      <c r="A291" s="583"/>
      <c r="B291" s="583"/>
      <c r="C291" s="583"/>
      <c r="D291" s="582"/>
      <c r="E291" s="583"/>
      <c r="F291" s="582"/>
      <c r="G291" s="582"/>
      <c r="H291" s="582"/>
      <c r="I291" s="582"/>
      <c r="J291" s="581"/>
    </row>
    <row r="292" spans="1:10" x14ac:dyDescent="0.2">
      <c r="A292" s="583"/>
      <c r="B292" s="583"/>
      <c r="C292" s="583"/>
      <c r="D292" s="582"/>
      <c r="E292" s="583"/>
      <c r="F292" s="582"/>
      <c r="G292" s="582"/>
      <c r="H292" s="582"/>
      <c r="I292" s="582"/>
      <c r="J292" s="581"/>
    </row>
    <row r="293" spans="1:10" x14ac:dyDescent="0.2">
      <c r="A293" s="583"/>
      <c r="B293" s="583"/>
      <c r="C293" s="583"/>
      <c r="D293" s="582"/>
      <c r="E293" s="583"/>
      <c r="F293" s="582"/>
      <c r="G293" s="582"/>
      <c r="H293" s="582"/>
      <c r="I293" s="582"/>
      <c r="J293" s="581"/>
    </row>
    <row r="294" spans="1:10" x14ac:dyDescent="0.2">
      <c r="A294" s="583"/>
      <c r="B294" s="583"/>
      <c r="C294" s="583"/>
      <c r="D294" s="582"/>
      <c r="E294" s="583"/>
      <c r="F294" s="582"/>
      <c r="G294" s="582"/>
      <c r="H294" s="582"/>
      <c r="I294" s="582"/>
      <c r="J294" s="581"/>
    </row>
    <row r="295" spans="1:10" x14ac:dyDescent="0.2">
      <c r="A295" s="583"/>
      <c r="B295" s="583"/>
      <c r="C295" s="583"/>
      <c r="D295" s="582"/>
      <c r="E295" s="583"/>
      <c r="F295" s="582"/>
      <c r="G295" s="582"/>
      <c r="H295" s="582"/>
      <c r="I295" s="582"/>
      <c r="J295" s="581"/>
    </row>
    <row r="296" spans="1:10" x14ac:dyDescent="0.2">
      <c r="A296" s="583"/>
      <c r="B296" s="583"/>
      <c r="C296" s="583"/>
      <c r="D296" s="582"/>
      <c r="E296" s="583"/>
      <c r="F296" s="582"/>
      <c r="G296" s="582"/>
      <c r="H296" s="582"/>
      <c r="I296" s="582"/>
      <c r="J296" s="581"/>
    </row>
    <row r="297" spans="1:10" x14ac:dyDescent="0.2">
      <c r="A297" s="583"/>
      <c r="B297" s="583"/>
      <c r="C297" s="583"/>
      <c r="D297" s="582"/>
      <c r="E297" s="583"/>
      <c r="F297" s="582"/>
      <c r="G297" s="582"/>
      <c r="H297" s="582"/>
      <c r="I297" s="582"/>
      <c r="J297" s="581"/>
    </row>
    <row r="298" spans="1:10" x14ac:dyDescent="0.2">
      <c r="A298" s="583"/>
      <c r="B298" s="583"/>
      <c r="C298" s="583"/>
      <c r="D298" s="582"/>
      <c r="E298" s="583"/>
      <c r="F298" s="582"/>
      <c r="G298" s="582"/>
      <c r="H298" s="582"/>
      <c r="I298" s="582"/>
      <c r="J298" s="581"/>
    </row>
    <row r="299" spans="1:10" x14ac:dyDescent="0.2">
      <c r="A299" s="583"/>
      <c r="B299" s="583"/>
      <c r="C299" s="583"/>
      <c r="D299" s="582"/>
      <c r="E299" s="583"/>
      <c r="F299" s="582"/>
      <c r="G299" s="582"/>
      <c r="H299" s="582"/>
      <c r="I299" s="582"/>
      <c r="J299" s="581"/>
    </row>
    <row r="300" spans="1:10" x14ac:dyDescent="0.2">
      <c r="A300" s="583"/>
      <c r="B300" s="583"/>
      <c r="C300" s="583"/>
      <c r="D300" s="582"/>
      <c r="E300" s="583"/>
      <c r="F300" s="582"/>
      <c r="G300" s="582"/>
      <c r="H300" s="582"/>
      <c r="I300" s="582"/>
      <c r="J300" s="581"/>
    </row>
    <row r="301" spans="1:10" x14ac:dyDescent="0.2">
      <c r="A301" s="583"/>
      <c r="B301" s="583"/>
      <c r="C301" s="583"/>
      <c r="D301" s="582"/>
      <c r="E301" s="583"/>
      <c r="F301" s="582"/>
      <c r="G301" s="582"/>
      <c r="H301" s="582"/>
      <c r="I301" s="582"/>
      <c r="J301" s="581"/>
    </row>
    <row r="302" spans="1:10" x14ac:dyDescent="0.2">
      <c r="A302" s="583"/>
      <c r="B302" s="583"/>
      <c r="C302" s="583"/>
      <c r="D302" s="582"/>
      <c r="E302" s="583"/>
      <c r="F302" s="582"/>
      <c r="G302" s="582"/>
      <c r="H302" s="582"/>
      <c r="I302" s="582"/>
      <c r="J302" s="581"/>
    </row>
    <row r="303" spans="1:10" x14ac:dyDescent="0.2">
      <c r="A303" s="583"/>
      <c r="B303" s="583"/>
      <c r="C303" s="583"/>
      <c r="D303" s="582"/>
      <c r="E303" s="583"/>
      <c r="F303" s="582"/>
      <c r="G303" s="582"/>
      <c r="H303" s="582"/>
      <c r="I303" s="582"/>
      <c r="J303" s="581"/>
    </row>
    <row r="304" spans="1:10" x14ac:dyDescent="0.2">
      <c r="A304" s="583"/>
      <c r="B304" s="583"/>
      <c r="C304" s="583"/>
      <c r="D304" s="582"/>
      <c r="E304" s="583"/>
      <c r="F304" s="582"/>
      <c r="G304" s="582"/>
      <c r="H304" s="582"/>
      <c r="I304" s="582"/>
      <c r="J304" s="581"/>
    </row>
    <row r="305" spans="1:10" x14ac:dyDescent="0.2">
      <c r="A305" s="583"/>
      <c r="B305" s="583"/>
      <c r="C305" s="583"/>
      <c r="D305" s="582"/>
      <c r="E305" s="583"/>
      <c r="F305" s="582"/>
      <c r="G305" s="582"/>
      <c r="H305" s="582"/>
      <c r="I305" s="582"/>
      <c r="J305" s="581"/>
    </row>
    <row r="306" spans="1:10" x14ac:dyDescent="0.2">
      <c r="A306" s="583"/>
      <c r="B306" s="583"/>
      <c r="C306" s="583"/>
      <c r="D306" s="582"/>
      <c r="E306" s="583"/>
      <c r="F306" s="582"/>
      <c r="G306" s="582"/>
      <c r="H306" s="582"/>
      <c r="I306" s="582"/>
      <c r="J306" s="581"/>
    </row>
    <row r="307" spans="1:10" x14ac:dyDescent="0.2">
      <c r="A307" s="583"/>
      <c r="B307" s="583"/>
      <c r="C307" s="583"/>
      <c r="D307" s="582"/>
      <c r="E307" s="583"/>
      <c r="F307" s="582"/>
      <c r="G307" s="582"/>
      <c r="H307" s="582"/>
      <c r="I307" s="582"/>
      <c r="J307" s="581"/>
    </row>
    <row r="308" spans="1:10" x14ac:dyDescent="0.2">
      <c r="A308" s="583"/>
      <c r="B308" s="583"/>
      <c r="C308" s="583"/>
      <c r="D308" s="582"/>
      <c r="E308" s="583"/>
      <c r="F308" s="582"/>
      <c r="G308" s="582"/>
      <c r="H308" s="582"/>
      <c r="I308" s="582"/>
      <c r="J308" s="581"/>
    </row>
    <row r="309" spans="1:10" x14ac:dyDescent="0.2">
      <c r="A309" s="583"/>
      <c r="B309" s="583"/>
      <c r="C309" s="583"/>
      <c r="D309" s="582"/>
      <c r="E309" s="583"/>
      <c r="F309" s="582"/>
      <c r="G309" s="582"/>
      <c r="H309" s="582"/>
      <c r="I309" s="582"/>
      <c r="J309" s="581"/>
    </row>
    <row r="310" spans="1:10" x14ac:dyDescent="0.2">
      <c r="A310" s="583"/>
      <c r="B310" s="583"/>
      <c r="C310" s="583"/>
      <c r="D310" s="582"/>
      <c r="E310" s="583"/>
      <c r="F310" s="582"/>
      <c r="G310" s="582"/>
      <c r="H310" s="582"/>
      <c r="I310" s="582"/>
      <c r="J310" s="581"/>
    </row>
    <row r="311" spans="1:10" x14ac:dyDescent="0.2">
      <c r="A311" s="583"/>
      <c r="B311" s="583"/>
      <c r="C311" s="583"/>
      <c r="D311" s="582"/>
      <c r="E311" s="583"/>
      <c r="F311" s="582"/>
      <c r="G311" s="582"/>
      <c r="H311" s="582"/>
      <c r="I311" s="582"/>
      <c r="J311" s="581"/>
    </row>
    <row r="312" spans="1:10" x14ac:dyDescent="0.2">
      <c r="A312" s="583"/>
      <c r="B312" s="583"/>
      <c r="C312" s="583"/>
      <c r="D312" s="582"/>
      <c r="E312" s="583"/>
      <c r="F312" s="582"/>
      <c r="G312" s="582"/>
      <c r="H312" s="582"/>
      <c r="I312" s="582"/>
      <c r="J312" s="581"/>
    </row>
    <row r="313" spans="1:10" x14ac:dyDescent="0.2">
      <c r="A313" s="583"/>
      <c r="B313" s="583"/>
      <c r="C313" s="583"/>
      <c r="D313" s="582"/>
      <c r="E313" s="583"/>
      <c r="F313" s="582"/>
      <c r="G313" s="582"/>
      <c r="H313" s="582"/>
      <c r="I313" s="582"/>
      <c r="J313" s="581"/>
    </row>
    <row r="314" spans="1:10" x14ac:dyDescent="0.2">
      <c r="A314" s="583"/>
      <c r="B314" s="583"/>
      <c r="C314" s="583"/>
      <c r="D314" s="582"/>
      <c r="E314" s="583"/>
      <c r="F314" s="582"/>
      <c r="G314" s="582"/>
      <c r="H314" s="582"/>
      <c r="I314" s="582"/>
      <c r="J314" s="581"/>
    </row>
    <row r="315" spans="1:10" x14ac:dyDescent="0.2">
      <c r="A315" s="583"/>
      <c r="B315" s="583"/>
      <c r="C315" s="583"/>
      <c r="D315" s="582"/>
      <c r="E315" s="583"/>
      <c r="F315" s="582"/>
      <c r="G315" s="582"/>
      <c r="H315" s="582"/>
      <c r="I315" s="582"/>
      <c r="J315" s="581"/>
    </row>
    <row r="316" spans="1:10" x14ac:dyDescent="0.2">
      <c r="A316" s="583"/>
      <c r="B316" s="583"/>
      <c r="C316" s="583"/>
      <c r="D316" s="582"/>
      <c r="E316" s="583"/>
      <c r="F316" s="582"/>
      <c r="G316" s="582"/>
      <c r="H316" s="582"/>
      <c r="I316" s="582"/>
      <c r="J316" s="581"/>
    </row>
    <row r="317" spans="1:10" x14ac:dyDescent="0.2">
      <c r="A317" s="583"/>
      <c r="B317" s="583"/>
      <c r="C317" s="583"/>
      <c r="D317" s="582"/>
      <c r="E317" s="583"/>
      <c r="F317" s="582"/>
      <c r="G317" s="582"/>
      <c r="H317" s="582"/>
      <c r="I317" s="582"/>
      <c r="J317" s="581"/>
    </row>
    <row r="318" spans="1:10" x14ac:dyDescent="0.2">
      <c r="A318" s="583"/>
      <c r="B318" s="583"/>
      <c r="C318" s="583"/>
      <c r="D318" s="582"/>
      <c r="E318" s="583"/>
      <c r="F318" s="582"/>
      <c r="G318" s="582"/>
      <c r="H318" s="582"/>
      <c r="I318" s="582"/>
      <c r="J318" s="581"/>
    </row>
    <row r="319" spans="1:10" x14ac:dyDescent="0.2">
      <c r="A319" s="583"/>
      <c r="B319" s="583"/>
      <c r="C319" s="583"/>
      <c r="D319" s="582"/>
      <c r="E319" s="583"/>
      <c r="F319" s="582"/>
      <c r="G319" s="582"/>
      <c r="H319" s="582"/>
      <c r="I319" s="582"/>
      <c r="J319" s="581"/>
    </row>
    <row r="320" spans="1:10" x14ac:dyDescent="0.2">
      <c r="A320" s="583"/>
      <c r="B320" s="583"/>
      <c r="C320" s="583"/>
      <c r="D320" s="582"/>
      <c r="E320" s="583"/>
      <c r="F320" s="582"/>
      <c r="G320" s="582"/>
      <c r="H320" s="582"/>
      <c r="I320" s="582"/>
      <c r="J320" s="581"/>
    </row>
    <row r="321" spans="1:10" x14ac:dyDescent="0.2">
      <c r="A321" s="583"/>
      <c r="B321" s="583"/>
      <c r="C321" s="583"/>
      <c r="D321" s="582"/>
      <c r="E321" s="583"/>
      <c r="F321" s="582"/>
      <c r="G321" s="582"/>
      <c r="H321" s="582"/>
      <c r="I321" s="582"/>
      <c r="J321" s="581"/>
    </row>
    <row r="322" spans="1:10" x14ac:dyDescent="0.2">
      <c r="A322" s="583"/>
      <c r="B322" s="583"/>
      <c r="C322" s="583"/>
      <c r="D322" s="582"/>
      <c r="E322" s="583"/>
      <c r="F322" s="582"/>
      <c r="G322" s="582"/>
      <c r="H322" s="582"/>
      <c r="I322" s="582"/>
      <c r="J322" s="581"/>
    </row>
    <row r="323" spans="1:10" x14ac:dyDescent="0.2">
      <c r="A323" s="583"/>
      <c r="B323" s="583"/>
      <c r="C323" s="583"/>
      <c r="D323" s="582"/>
      <c r="E323" s="583"/>
      <c r="F323" s="582"/>
      <c r="G323" s="582"/>
      <c r="H323" s="582"/>
      <c r="I323" s="582"/>
      <c r="J323" s="581"/>
    </row>
    <row r="324" spans="1:10" x14ac:dyDescent="0.2">
      <c r="A324" s="583"/>
      <c r="B324" s="583"/>
      <c r="C324" s="583"/>
      <c r="D324" s="582"/>
      <c r="E324" s="583"/>
      <c r="F324" s="582"/>
      <c r="G324" s="582"/>
      <c r="H324" s="582"/>
      <c r="I324" s="582"/>
      <c r="J324" s="581"/>
    </row>
    <row r="325" spans="1:10" x14ac:dyDescent="0.2">
      <c r="A325" s="583"/>
      <c r="B325" s="583"/>
      <c r="C325" s="583"/>
      <c r="D325" s="582"/>
      <c r="E325" s="583"/>
      <c r="F325" s="582"/>
      <c r="G325" s="582"/>
      <c r="H325" s="582"/>
      <c r="I325" s="582"/>
      <c r="J325" s="581"/>
    </row>
    <row r="326" spans="1:10" x14ac:dyDescent="0.2">
      <c r="A326" s="583"/>
      <c r="B326" s="583"/>
      <c r="C326" s="583"/>
      <c r="D326" s="582"/>
      <c r="E326" s="583"/>
      <c r="F326" s="582"/>
      <c r="G326" s="582"/>
      <c r="H326" s="582"/>
      <c r="I326" s="582"/>
      <c r="J326" s="581"/>
    </row>
    <row r="327" spans="1:10" x14ac:dyDescent="0.2">
      <c r="A327" s="583"/>
      <c r="B327" s="583"/>
      <c r="C327" s="583"/>
      <c r="D327" s="582"/>
      <c r="E327" s="583"/>
      <c r="F327" s="582"/>
      <c r="G327" s="582"/>
      <c r="H327" s="582"/>
      <c r="I327" s="582"/>
      <c r="J327" s="581"/>
    </row>
    <row r="328" spans="1:10" x14ac:dyDescent="0.2">
      <c r="A328" s="583"/>
      <c r="B328" s="583"/>
      <c r="C328" s="583"/>
      <c r="D328" s="582"/>
      <c r="E328" s="583"/>
      <c r="F328" s="582"/>
      <c r="G328" s="582"/>
      <c r="H328" s="582"/>
      <c r="I328" s="582"/>
      <c r="J328" s="581"/>
    </row>
    <row r="329" spans="1:10" x14ac:dyDescent="0.2">
      <c r="A329" s="583"/>
      <c r="B329" s="583"/>
      <c r="C329" s="583"/>
      <c r="D329" s="582"/>
      <c r="E329" s="583"/>
      <c r="F329" s="582"/>
      <c r="G329" s="582"/>
      <c r="H329" s="582"/>
      <c r="I329" s="582"/>
      <c r="J329" s="581"/>
    </row>
    <row r="330" spans="1:10" x14ac:dyDescent="0.2">
      <c r="A330" s="583"/>
      <c r="B330" s="583"/>
      <c r="C330" s="583"/>
      <c r="D330" s="582"/>
      <c r="E330" s="583"/>
      <c r="F330" s="582"/>
      <c r="G330" s="582"/>
      <c r="H330" s="582"/>
      <c r="I330" s="582"/>
      <c r="J330" s="581"/>
    </row>
    <row r="331" spans="1:10" x14ac:dyDescent="0.2">
      <c r="A331" s="583"/>
      <c r="B331" s="583"/>
      <c r="C331" s="583"/>
      <c r="D331" s="582"/>
      <c r="E331" s="583"/>
      <c r="F331" s="582"/>
      <c r="G331" s="582"/>
      <c r="H331" s="582"/>
      <c r="I331" s="582"/>
      <c r="J331" s="581"/>
    </row>
    <row r="332" spans="1:10" x14ac:dyDescent="0.2">
      <c r="A332" s="583"/>
      <c r="B332" s="583"/>
      <c r="C332" s="583"/>
      <c r="D332" s="582"/>
      <c r="E332" s="583"/>
      <c r="F332" s="582"/>
      <c r="G332" s="582"/>
      <c r="H332" s="582"/>
      <c r="I332" s="582"/>
      <c r="J332" s="581"/>
    </row>
    <row r="333" spans="1:10" x14ac:dyDescent="0.2">
      <c r="A333" s="583"/>
      <c r="B333" s="583"/>
      <c r="C333" s="583"/>
      <c r="D333" s="582"/>
      <c r="E333" s="583"/>
      <c r="F333" s="582"/>
      <c r="G333" s="582"/>
      <c r="H333" s="582"/>
      <c r="I333" s="582"/>
      <c r="J333" s="581"/>
    </row>
    <row r="334" spans="1:10" x14ac:dyDescent="0.2">
      <c r="A334" s="583"/>
      <c r="B334" s="583"/>
      <c r="C334" s="583"/>
      <c r="D334" s="582"/>
      <c r="E334" s="583"/>
      <c r="F334" s="582"/>
      <c r="G334" s="582"/>
      <c r="H334" s="582"/>
      <c r="I334" s="582"/>
      <c r="J334" s="581"/>
    </row>
    <row r="335" spans="1:10" x14ac:dyDescent="0.2">
      <c r="A335" s="583"/>
      <c r="B335" s="583"/>
      <c r="C335" s="583"/>
      <c r="D335" s="582"/>
      <c r="E335" s="583"/>
      <c r="F335" s="582"/>
      <c r="G335" s="582"/>
      <c r="H335" s="582"/>
      <c r="I335" s="582"/>
      <c r="J335" s="581"/>
    </row>
    <row r="336" spans="1:10" x14ac:dyDescent="0.2">
      <c r="A336" s="583"/>
      <c r="B336" s="583"/>
      <c r="C336" s="583"/>
      <c r="D336" s="582"/>
      <c r="E336" s="583"/>
      <c r="F336" s="582"/>
      <c r="G336" s="582"/>
      <c r="H336" s="582"/>
      <c r="I336" s="582"/>
      <c r="J336" s="581"/>
    </row>
    <row r="337" spans="1:10" x14ac:dyDescent="0.2">
      <c r="A337" s="583"/>
      <c r="B337" s="583"/>
      <c r="C337" s="583"/>
      <c r="D337" s="582"/>
      <c r="E337" s="583"/>
      <c r="F337" s="582"/>
      <c r="G337" s="582"/>
      <c r="H337" s="582"/>
      <c r="I337" s="582"/>
      <c r="J337" s="581"/>
    </row>
    <row r="338" spans="1:10" x14ac:dyDescent="0.2">
      <c r="A338" s="583"/>
      <c r="B338" s="583"/>
      <c r="C338" s="583"/>
      <c r="D338" s="582"/>
      <c r="E338" s="583"/>
      <c r="F338" s="582"/>
      <c r="G338" s="582"/>
      <c r="H338" s="582"/>
      <c r="I338" s="582"/>
      <c r="J338" s="581"/>
    </row>
    <row r="339" spans="1:10" x14ac:dyDescent="0.2">
      <c r="A339" s="583"/>
      <c r="B339" s="583"/>
      <c r="C339" s="583"/>
      <c r="D339" s="582"/>
      <c r="E339" s="583"/>
      <c r="F339" s="582"/>
      <c r="G339" s="582"/>
      <c r="H339" s="582"/>
      <c r="I339" s="582"/>
      <c r="J339" s="581"/>
    </row>
    <row r="340" spans="1:10" x14ac:dyDescent="0.2">
      <c r="A340" s="583"/>
      <c r="B340" s="583"/>
      <c r="C340" s="583"/>
      <c r="D340" s="582"/>
      <c r="E340" s="583"/>
      <c r="F340" s="582"/>
      <c r="G340" s="582"/>
      <c r="H340" s="582"/>
      <c r="I340" s="582"/>
      <c r="J340" s="581"/>
    </row>
    <row r="341" spans="1:10" x14ac:dyDescent="0.2">
      <c r="A341" s="583"/>
      <c r="B341" s="583"/>
      <c r="C341" s="583"/>
      <c r="D341" s="582"/>
      <c r="E341" s="583"/>
      <c r="F341" s="582"/>
      <c r="G341" s="582"/>
      <c r="H341" s="582"/>
      <c r="I341" s="582"/>
      <c r="J341" s="581"/>
    </row>
    <row r="342" spans="1:10" x14ac:dyDescent="0.2">
      <c r="A342" s="583"/>
      <c r="B342" s="583"/>
      <c r="C342" s="583"/>
      <c r="D342" s="582"/>
      <c r="E342" s="583"/>
      <c r="F342" s="582"/>
      <c r="G342" s="582"/>
      <c r="H342" s="582"/>
      <c r="I342" s="582"/>
      <c r="J342" s="581"/>
    </row>
    <row r="343" spans="1:10" x14ac:dyDescent="0.2">
      <c r="A343" s="583"/>
      <c r="B343" s="583"/>
      <c r="C343" s="583"/>
      <c r="D343" s="582"/>
      <c r="E343" s="583"/>
      <c r="F343" s="582"/>
      <c r="G343" s="582"/>
      <c r="H343" s="582"/>
      <c r="I343" s="582"/>
      <c r="J343" s="581"/>
    </row>
    <row r="344" spans="1:10" x14ac:dyDescent="0.2">
      <c r="A344" s="583"/>
      <c r="B344" s="583"/>
      <c r="C344" s="583"/>
      <c r="D344" s="582"/>
      <c r="E344" s="583"/>
      <c r="F344" s="582"/>
      <c r="G344" s="582"/>
      <c r="H344" s="582"/>
      <c r="I344" s="582"/>
      <c r="J344" s="581"/>
    </row>
    <row r="345" spans="1:10" x14ac:dyDescent="0.2">
      <c r="A345" s="583"/>
      <c r="B345" s="583"/>
      <c r="C345" s="583"/>
      <c r="D345" s="582"/>
      <c r="E345" s="583"/>
      <c r="F345" s="582"/>
      <c r="G345" s="582"/>
      <c r="H345" s="582"/>
      <c r="I345" s="582"/>
      <c r="J345" s="581"/>
    </row>
    <row r="346" spans="1:10" x14ac:dyDescent="0.2">
      <c r="A346" s="583"/>
      <c r="B346" s="583"/>
      <c r="C346" s="583"/>
      <c r="D346" s="582"/>
      <c r="E346" s="583"/>
      <c r="F346" s="582"/>
      <c r="G346" s="582"/>
      <c r="H346" s="582"/>
      <c r="I346" s="582"/>
      <c r="J346" s="581"/>
    </row>
    <row r="347" spans="1:10" x14ac:dyDescent="0.2">
      <c r="A347" s="583"/>
      <c r="B347" s="583"/>
      <c r="C347" s="583"/>
      <c r="D347" s="582"/>
      <c r="E347" s="583"/>
      <c r="F347" s="582"/>
      <c r="G347" s="582"/>
      <c r="H347" s="582"/>
      <c r="I347" s="582"/>
      <c r="J347" s="581"/>
    </row>
    <row r="348" spans="1:10" x14ac:dyDescent="0.2">
      <c r="A348" s="583"/>
      <c r="B348" s="583"/>
      <c r="C348" s="583"/>
      <c r="D348" s="582"/>
      <c r="E348" s="583"/>
      <c r="F348" s="582"/>
      <c r="G348" s="582"/>
      <c r="H348" s="582"/>
      <c r="I348" s="582"/>
      <c r="J348" s="581"/>
    </row>
    <row r="349" spans="1:10" x14ac:dyDescent="0.2">
      <c r="A349" s="583"/>
      <c r="B349" s="583"/>
      <c r="C349" s="583"/>
      <c r="D349" s="582"/>
      <c r="E349" s="583"/>
      <c r="F349" s="582"/>
      <c r="G349" s="582"/>
      <c r="H349" s="582"/>
      <c r="I349" s="582"/>
      <c r="J349" s="581"/>
    </row>
    <row r="350" spans="1:10" x14ac:dyDescent="0.2">
      <c r="A350" s="583"/>
      <c r="B350" s="583"/>
      <c r="C350" s="583"/>
      <c r="D350" s="582"/>
      <c r="E350" s="583"/>
      <c r="F350" s="582"/>
      <c r="G350" s="582"/>
      <c r="H350" s="582"/>
      <c r="I350" s="582"/>
      <c r="J350" s="581"/>
    </row>
    <row r="351" spans="1:10" x14ac:dyDescent="0.2">
      <c r="A351" s="583"/>
      <c r="B351" s="583"/>
      <c r="C351" s="583"/>
      <c r="D351" s="582"/>
      <c r="E351" s="583"/>
      <c r="F351" s="582"/>
      <c r="G351" s="582"/>
      <c r="H351" s="582"/>
      <c r="I351" s="582"/>
      <c r="J351" s="581"/>
    </row>
    <row r="352" spans="1:10" x14ac:dyDescent="0.2">
      <c r="A352" s="583"/>
      <c r="B352" s="583"/>
      <c r="C352" s="583"/>
      <c r="D352" s="582"/>
      <c r="E352" s="583"/>
      <c r="F352" s="582"/>
      <c r="G352" s="582"/>
      <c r="H352" s="582"/>
      <c r="I352" s="582"/>
      <c r="J352" s="581"/>
    </row>
    <row r="353" spans="1:10" x14ac:dyDescent="0.2">
      <c r="A353" s="583"/>
      <c r="B353" s="583"/>
      <c r="C353" s="583"/>
      <c r="D353" s="582"/>
      <c r="E353" s="583"/>
      <c r="F353" s="582"/>
      <c r="G353" s="582"/>
      <c r="H353" s="582"/>
      <c r="I353" s="582"/>
      <c r="J353" s="581"/>
    </row>
    <row r="354" spans="1:10" x14ac:dyDescent="0.2">
      <c r="A354" s="583"/>
      <c r="B354" s="583"/>
      <c r="C354" s="583"/>
      <c r="D354" s="582"/>
      <c r="E354" s="583"/>
      <c r="F354" s="582"/>
      <c r="G354" s="582"/>
      <c r="H354" s="582"/>
      <c r="I354" s="582"/>
      <c r="J354" s="581"/>
    </row>
    <row r="355" spans="1:10" x14ac:dyDescent="0.2">
      <c r="A355" s="583"/>
      <c r="B355" s="583"/>
      <c r="C355" s="583"/>
      <c r="D355" s="582"/>
      <c r="E355" s="583"/>
      <c r="F355" s="582"/>
      <c r="G355" s="582"/>
      <c r="H355" s="582"/>
      <c r="I355" s="582"/>
      <c r="J355" s="581"/>
    </row>
    <row r="356" spans="1:10" x14ac:dyDescent="0.2">
      <c r="A356" s="583"/>
      <c r="B356" s="583"/>
      <c r="C356" s="583"/>
      <c r="D356" s="582"/>
      <c r="E356" s="583"/>
      <c r="F356" s="582"/>
      <c r="G356" s="582"/>
      <c r="H356" s="582"/>
      <c r="I356" s="582"/>
      <c r="J356" s="581"/>
    </row>
    <row r="357" spans="1:10" x14ac:dyDescent="0.2">
      <c r="A357" s="583"/>
      <c r="B357" s="583"/>
      <c r="C357" s="583"/>
      <c r="D357" s="582"/>
      <c r="E357" s="583"/>
      <c r="F357" s="582"/>
      <c r="G357" s="582"/>
      <c r="H357" s="582"/>
      <c r="I357" s="582"/>
      <c r="J357" s="581"/>
    </row>
    <row r="358" spans="1:10" x14ac:dyDescent="0.2">
      <c r="A358" s="583"/>
      <c r="B358" s="583"/>
      <c r="C358" s="583"/>
      <c r="D358" s="582"/>
      <c r="E358" s="583"/>
      <c r="F358" s="582"/>
      <c r="G358" s="582"/>
      <c r="H358" s="582"/>
      <c r="I358" s="582"/>
      <c r="J358" s="581"/>
    </row>
    <row r="359" spans="1:10" x14ac:dyDescent="0.2">
      <c r="A359" s="583"/>
      <c r="B359" s="583"/>
      <c r="C359" s="583"/>
      <c r="D359" s="582"/>
      <c r="E359" s="583"/>
      <c r="F359" s="582"/>
      <c r="G359" s="582"/>
      <c r="H359" s="582"/>
      <c r="I359" s="582"/>
      <c r="J359" s="581"/>
    </row>
    <row r="360" spans="1:10" x14ac:dyDescent="0.2">
      <c r="A360" s="583"/>
      <c r="B360" s="583"/>
      <c r="C360" s="583"/>
      <c r="D360" s="582"/>
      <c r="E360" s="583"/>
      <c r="F360" s="582"/>
      <c r="G360" s="582"/>
      <c r="H360" s="582"/>
      <c r="I360" s="582"/>
      <c r="J360" s="581"/>
    </row>
    <row r="361" spans="1:10" x14ac:dyDescent="0.2">
      <c r="A361" s="583"/>
      <c r="B361" s="583"/>
      <c r="C361" s="583"/>
      <c r="D361" s="582"/>
      <c r="E361" s="583"/>
      <c r="F361" s="582"/>
      <c r="G361" s="582"/>
      <c r="H361" s="582"/>
      <c r="I361" s="582"/>
      <c r="J361" s="581"/>
    </row>
    <row r="362" spans="1:10" x14ac:dyDescent="0.2">
      <c r="A362" s="583"/>
      <c r="B362" s="583"/>
      <c r="C362" s="583"/>
      <c r="D362" s="582"/>
      <c r="E362" s="583"/>
      <c r="F362" s="582"/>
      <c r="G362" s="582"/>
      <c r="H362" s="582"/>
      <c r="I362" s="582"/>
      <c r="J362" s="581"/>
    </row>
    <row r="363" spans="1:10" x14ac:dyDescent="0.2">
      <c r="A363" s="583"/>
      <c r="B363" s="583"/>
      <c r="C363" s="583"/>
      <c r="D363" s="582"/>
      <c r="E363" s="583"/>
      <c r="F363" s="582"/>
      <c r="G363" s="582"/>
      <c r="H363" s="582"/>
      <c r="I363" s="582"/>
      <c r="J363" s="581"/>
    </row>
    <row r="364" spans="1:10" x14ac:dyDescent="0.2">
      <c r="A364" s="583"/>
      <c r="B364" s="583"/>
      <c r="C364" s="583"/>
      <c r="D364" s="582"/>
      <c r="E364" s="583"/>
      <c r="F364" s="582"/>
      <c r="G364" s="582"/>
      <c r="H364" s="582"/>
      <c r="I364" s="582"/>
      <c r="J364" s="581"/>
    </row>
    <row r="365" spans="1:10" x14ac:dyDescent="0.2">
      <c r="A365" s="583"/>
      <c r="B365" s="583"/>
      <c r="C365" s="583"/>
      <c r="D365" s="582"/>
      <c r="E365" s="583"/>
      <c r="F365" s="582"/>
      <c r="G365" s="582"/>
      <c r="H365" s="582"/>
      <c r="I365" s="582"/>
      <c r="J365" s="581"/>
    </row>
    <row r="366" spans="1:10" x14ac:dyDescent="0.2">
      <c r="A366" s="583"/>
      <c r="B366" s="583"/>
      <c r="C366" s="583"/>
      <c r="D366" s="582"/>
      <c r="E366" s="583"/>
      <c r="F366" s="582"/>
      <c r="G366" s="582"/>
      <c r="H366" s="582"/>
      <c r="I366" s="582"/>
      <c r="J366" s="581"/>
    </row>
    <row r="367" spans="1:10" x14ac:dyDescent="0.2">
      <c r="A367" s="583"/>
      <c r="B367" s="583"/>
      <c r="C367" s="583"/>
      <c r="D367" s="582"/>
      <c r="E367" s="583"/>
      <c r="F367" s="582"/>
      <c r="G367" s="582"/>
      <c r="H367" s="582"/>
      <c r="I367" s="582"/>
      <c r="J367" s="581"/>
    </row>
    <row r="368" spans="1:10" x14ac:dyDescent="0.2">
      <c r="A368" s="583"/>
      <c r="B368" s="583"/>
      <c r="C368" s="583"/>
      <c r="D368" s="582"/>
      <c r="E368" s="583"/>
      <c r="F368" s="582"/>
      <c r="G368" s="582"/>
      <c r="H368" s="582"/>
      <c r="I368" s="582"/>
      <c r="J368" s="581"/>
    </row>
    <row r="369" spans="1:10" x14ac:dyDescent="0.2">
      <c r="A369" s="583"/>
      <c r="B369" s="583"/>
      <c r="C369" s="583"/>
      <c r="D369" s="582"/>
      <c r="E369" s="583"/>
      <c r="F369" s="582"/>
      <c r="G369" s="582"/>
      <c r="H369" s="582"/>
      <c r="I369" s="582"/>
      <c r="J369" s="581"/>
    </row>
    <row r="370" spans="1:10" x14ac:dyDescent="0.2">
      <c r="A370" s="583"/>
      <c r="B370" s="583"/>
      <c r="C370" s="583"/>
      <c r="D370" s="582"/>
      <c r="E370" s="583"/>
      <c r="F370" s="582"/>
      <c r="G370" s="582"/>
      <c r="H370" s="582"/>
      <c r="I370" s="582"/>
      <c r="J370" s="581"/>
    </row>
    <row r="371" spans="1:10" x14ac:dyDescent="0.2">
      <c r="A371" s="583"/>
      <c r="B371" s="583"/>
      <c r="C371" s="583"/>
      <c r="D371" s="582"/>
      <c r="E371" s="583"/>
      <c r="F371" s="582"/>
      <c r="G371" s="582"/>
      <c r="H371" s="582"/>
      <c r="I371" s="582"/>
      <c r="J371" s="581"/>
    </row>
    <row r="372" spans="1:10" x14ac:dyDescent="0.2">
      <c r="A372" s="583"/>
      <c r="B372" s="583"/>
      <c r="C372" s="583"/>
      <c r="D372" s="582"/>
      <c r="E372" s="583"/>
      <c r="F372" s="582"/>
      <c r="G372" s="582"/>
      <c r="H372" s="582"/>
      <c r="I372" s="582"/>
      <c r="J372" s="581"/>
    </row>
    <row r="373" spans="1:10" x14ac:dyDescent="0.2">
      <c r="A373" s="583"/>
      <c r="B373" s="583"/>
      <c r="C373" s="583"/>
      <c r="D373" s="582"/>
      <c r="E373" s="583"/>
      <c r="F373" s="582"/>
      <c r="G373" s="582"/>
      <c r="H373" s="582"/>
      <c r="I373" s="582"/>
      <c r="J373" s="581"/>
    </row>
    <row r="374" spans="1:10" x14ac:dyDescent="0.2">
      <c r="A374" s="583"/>
      <c r="B374" s="583"/>
      <c r="C374" s="583"/>
      <c r="D374" s="582"/>
      <c r="E374" s="583"/>
      <c r="F374" s="582"/>
      <c r="G374" s="582"/>
      <c r="H374" s="582"/>
      <c r="I374" s="582"/>
      <c r="J374" s="581"/>
    </row>
    <row r="375" spans="1:10" x14ac:dyDescent="0.2">
      <c r="A375" s="583"/>
      <c r="B375" s="583"/>
      <c r="C375" s="583"/>
      <c r="D375" s="582"/>
      <c r="E375" s="583"/>
      <c r="F375" s="582"/>
      <c r="G375" s="582"/>
      <c r="H375" s="582"/>
      <c r="I375" s="582"/>
      <c r="J375" s="581"/>
    </row>
    <row r="376" spans="1:10" x14ac:dyDescent="0.2">
      <c r="A376" s="583"/>
      <c r="B376" s="583"/>
      <c r="C376" s="583"/>
      <c r="D376" s="582"/>
      <c r="E376" s="583"/>
      <c r="F376" s="582"/>
      <c r="G376" s="582"/>
      <c r="H376" s="582"/>
      <c r="I376" s="582"/>
      <c r="J376" s="581"/>
    </row>
    <row r="377" spans="1:10" x14ac:dyDescent="0.2">
      <c r="A377" s="583"/>
      <c r="B377" s="583"/>
      <c r="C377" s="583"/>
      <c r="D377" s="582"/>
      <c r="E377" s="583"/>
      <c r="F377" s="582"/>
      <c r="G377" s="582"/>
      <c r="H377" s="582"/>
      <c r="I377" s="582"/>
      <c r="J377" s="581"/>
    </row>
    <row r="378" spans="1:10" x14ac:dyDescent="0.2">
      <c r="A378" s="583"/>
      <c r="B378" s="583"/>
      <c r="C378" s="583"/>
      <c r="D378" s="582"/>
      <c r="E378" s="583"/>
      <c r="F378" s="582"/>
      <c r="G378" s="582"/>
      <c r="H378" s="582"/>
      <c r="I378" s="582"/>
      <c r="J378" s="581"/>
    </row>
    <row r="379" spans="1:10" x14ac:dyDescent="0.2">
      <c r="A379" s="583"/>
      <c r="B379" s="583"/>
      <c r="C379" s="583"/>
      <c r="D379" s="582"/>
      <c r="E379" s="583"/>
      <c r="F379" s="582"/>
      <c r="G379" s="582"/>
      <c r="H379" s="582"/>
      <c r="I379" s="582"/>
      <c r="J379" s="581"/>
    </row>
    <row r="380" spans="1:10" x14ac:dyDescent="0.2">
      <c r="A380" s="583"/>
      <c r="B380" s="583"/>
      <c r="C380" s="583"/>
      <c r="D380" s="582"/>
      <c r="E380" s="583"/>
      <c r="F380" s="582"/>
      <c r="G380" s="582"/>
      <c r="H380" s="582"/>
      <c r="I380" s="582"/>
      <c r="J380" s="581"/>
    </row>
    <row r="381" spans="1:10" x14ac:dyDescent="0.2">
      <c r="A381" s="583"/>
      <c r="B381" s="583"/>
      <c r="C381" s="583"/>
      <c r="D381" s="582"/>
      <c r="E381" s="583"/>
      <c r="F381" s="582"/>
      <c r="G381" s="582"/>
      <c r="H381" s="582"/>
      <c r="I381" s="582"/>
      <c r="J381" s="581"/>
    </row>
    <row r="382" spans="1:10" x14ac:dyDescent="0.2">
      <c r="A382" s="583"/>
      <c r="B382" s="583"/>
      <c r="C382" s="583"/>
      <c r="D382" s="582"/>
      <c r="E382" s="583"/>
      <c r="F382" s="582"/>
      <c r="G382" s="582"/>
      <c r="H382" s="582"/>
      <c r="I382" s="582"/>
      <c r="J382" s="581"/>
    </row>
    <row r="383" spans="1:10" x14ac:dyDescent="0.2">
      <c r="A383" s="583"/>
      <c r="B383" s="583"/>
      <c r="C383" s="583"/>
      <c r="D383" s="582"/>
      <c r="E383" s="583"/>
      <c r="F383" s="582"/>
      <c r="G383" s="582"/>
      <c r="H383" s="582"/>
      <c r="I383" s="582"/>
      <c r="J383" s="581"/>
    </row>
    <row r="384" spans="1:10" x14ac:dyDescent="0.2">
      <c r="A384" s="583"/>
      <c r="B384" s="583"/>
      <c r="C384" s="583"/>
      <c r="D384" s="582"/>
      <c r="E384" s="583"/>
      <c r="F384" s="582"/>
      <c r="G384" s="582"/>
      <c r="H384" s="582"/>
      <c r="I384" s="582"/>
      <c r="J384" s="581"/>
    </row>
    <row r="385" spans="1:10" x14ac:dyDescent="0.2">
      <c r="A385" s="583"/>
      <c r="B385" s="583"/>
      <c r="C385" s="583"/>
      <c r="D385" s="582"/>
      <c r="E385" s="583"/>
      <c r="F385" s="582"/>
      <c r="G385" s="582"/>
      <c r="H385" s="582"/>
      <c r="I385" s="582"/>
      <c r="J385" s="581"/>
    </row>
    <row r="386" spans="1:10" x14ac:dyDescent="0.2">
      <c r="A386" s="583"/>
      <c r="B386" s="583"/>
      <c r="C386" s="583"/>
      <c r="D386" s="582"/>
      <c r="E386" s="583"/>
      <c r="F386" s="582"/>
      <c r="G386" s="582"/>
      <c r="H386" s="582"/>
      <c r="I386" s="582"/>
      <c r="J386" s="581"/>
    </row>
    <row r="387" spans="1:10" x14ac:dyDescent="0.2">
      <c r="A387" s="583"/>
      <c r="B387" s="583"/>
      <c r="C387" s="583"/>
      <c r="D387" s="582"/>
      <c r="E387" s="583"/>
      <c r="F387" s="582"/>
      <c r="G387" s="582"/>
      <c r="H387" s="582"/>
      <c r="I387" s="582"/>
      <c r="J387" s="581"/>
    </row>
    <row r="388" spans="1:10" x14ac:dyDescent="0.2">
      <c r="A388" s="583"/>
      <c r="B388" s="583"/>
      <c r="C388" s="583"/>
      <c r="D388" s="582"/>
      <c r="E388" s="583"/>
      <c r="F388" s="582"/>
      <c r="G388" s="582"/>
      <c r="H388" s="582"/>
      <c r="I388" s="582"/>
      <c r="J388" s="581"/>
    </row>
    <row r="389" spans="1:10" x14ac:dyDescent="0.2">
      <c r="A389" s="583"/>
      <c r="B389" s="583"/>
      <c r="C389" s="583"/>
      <c r="D389" s="582"/>
      <c r="E389" s="583"/>
      <c r="F389" s="582"/>
      <c r="G389" s="582"/>
      <c r="H389" s="582"/>
      <c r="I389" s="582"/>
      <c r="J389" s="581"/>
    </row>
    <row r="390" spans="1:10" x14ac:dyDescent="0.2">
      <c r="A390" s="583"/>
      <c r="B390" s="583"/>
      <c r="C390" s="583"/>
      <c r="D390" s="582"/>
      <c r="E390" s="583"/>
      <c r="F390" s="582"/>
      <c r="G390" s="582"/>
      <c r="H390" s="582"/>
      <c r="I390" s="582"/>
      <c r="J390" s="581"/>
    </row>
    <row r="391" spans="1:10" x14ac:dyDescent="0.2">
      <c r="A391" s="583"/>
      <c r="B391" s="583"/>
      <c r="C391" s="583"/>
      <c r="D391" s="582"/>
      <c r="E391" s="583"/>
      <c r="F391" s="582"/>
      <c r="G391" s="582"/>
      <c r="H391" s="582"/>
      <c r="I391" s="582"/>
      <c r="J391" s="581"/>
    </row>
    <row r="392" spans="1:10" x14ac:dyDescent="0.2">
      <c r="A392" s="583"/>
      <c r="B392" s="583"/>
      <c r="C392" s="583"/>
      <c r="D392" s="582"/>
      <c r="E392" s="583"/>
      <c r="F392" s="582"/>
      <c r="G392" s="582"/>
      <c r="H392" s="582"/>
      <c r="I392" s="582"/>
      <c r="J392" s="581"/>
    </row>
    <row r="393" spans="1:10" x14ac:dyDescent="0.2">
      <c r="A393" s="583"/>
      <c r="B393" s="583"/>
      <c r="C393" s="583"/>
      <c r="D393" s="582"/>
      <c r="E393" s="583"/>
      <c r="F393" s="582"/>
      <c r="G393" s="582"/>
      <c r="H393" s="582"/>
      <c r="I393" s="582"/>
      <c r="J393" s="581"/>
    </row>
    <row r="394" spans="1:10" x14ac:dyDescent="0.2">
      <c r="A394" s="583"/>
      <c r="B394" s="583"/>
      <c r="C394" s="583"/>
      <c r="D394" s="582"/>
      <c r="E394" s="583"/>
      <c r="F394" s="582"/>
      <c r="G394" s="582"/>
      <c r="H394" s="582"/>
      <c r="I394" s="582"/>
      <c r="J394" s="581"/>
    </row>
    <row r="395" spans="1:10" x14ac:dyDescent="0.2">
      <c r="A395" s="583"/>
      <c r="B395" s="583"/>
      <c r="C395" s="583"/>
      <c r="D395" s="582"/>
      <c r="E395" s="583"/>
      <c r="F395" s="582"/>
      <c r="G395" s="582"/>
      <c r="H395" s="582"/>
      <c r="I395" s="582"/>
      <c r="J395" s="581"/>
    </row>
    <row r="396" spans="1:10" x14ac:dyDescent="0.2">
      <c r="A396" s="583"/>
      <c r="B396" s="583"/>
      <c r="C396" s="583"/>
      <c r="D396" s="582"/>
      <c r="E396" s="583"/>
      <c r="F396" s="582"/>
      <c r="G396" s="582"/>
      <c r="H396" s="582"/>
      <c r="I396" s="582"/>
      <c r="J396" s="581"/>
    </row>
    <row r="397" spans="1:10" x14ac:dyDescent="0.2">
      <c r="A397" s="583"/>
      <c r="B397" s="583"/>
      <c r="C397" s="583"/>
      <c r="D397" s="582"/>
      <c r="E397" s="583"/>
      <c r="F397" s="582"/>
      <c r="G397" s="582"/>
      <c r="H397" s="582"/>
      <c r="I397" s="582"/>
      <c r="J397" s="581"/>
    </row>
    <row r="398" spans="1:10" x14ac:dyDescent="0.2">
      <c r="A398" s="583"/>
      <c r="B398" s="583"/>
      <c r="C398" s="583"/>
      <c r="D398" s="582"/>
      <c r="E398" s="583"/>
      <c r="F398" s="582"/>
      <c r="G398" s="582"/>
      <c r="H398" s="582"/>
      <c r="I398" s="582"/>
      <c r="J398" s="581"/>
    </row>
    <row r="399" spans="1:10" x14ac:dyDescent="0.2">
      <c r="A399" s="583"/>
      <c r="B399" s="583"/>
      <c r="C399" s="583"/>
      <c r="D399" s="582"/>
      <c r="E399" s="583"/>
      <c r="F399" s="582"/>
      <c r="G399" s="582"/>
      <c r="H399" s="582"/>
      <c r="I399" s="582"/>
      <c r="J399" s="581"/>
    </row>
    <row r="400" spans="1:10" x14ac:dyDescent="0.2">
      <c r="A400" s="583"/>
      <c r="B400" s="583"/>
      <c r="C400" s="583"/>
      <c r="D400" s="582"/>
      <c r="E400" s="583"/>
      <c r="F400" s="582"/>
      <c r="G400" s="582"/>
      <c r="H400" s="582"/>
      <c r="I400" s="582"/>
      <c r="J400" s="581"/>
    </row>
    <row r="401" spans="1:10" x14ac:dyDescent="0.2">
      <c r="A401" s="583"/>
      <c r="B401" s="583"/>
      <c r="C401" s="583"/>
      <c r="D401" s="582"/>
      <c r="E401" s="583"/>
      <c r="F401" s="582"/>
      <c r="G401" s="582"/>
      <c r="H401" s="582"/>
      <c r="I401" s="582"/>
      <c r="J401" s="581"/>
    </row>
    <row r="402" spans="1:10" x14ac:dyDescent="0.2">
      <c r="A402" s="583"/>
      <c r="B402" s="583"/>
      <c r="C402" s="583"/>
      <c r="D402" s="582"/>
      <c r="E402" s="583"/>
      <c r="F402" s="582"/>
      <c r="G402" s="582"/>
      <c r="H402" s="582"/>
      <c r="I402" s="582"/>
      <c r="J402" s="581"/>
    </row>
    <row r="403" spans="1:10" x14ac:dyDescent="0.2">
      <c r="A403" s="583"/>
      <c r="B403" s="583"/>
      <c r="C403" s="583"/>
      <c r="D403" s="582"/>
      <c r="E403" s="583"/>
      <c r="F403" s="582"/>
      <c r="G403" s="582"/>
      <c r="H403" s="582"/>
      <c r="I403" s="582"/>
      <c r="J403" s="581"/>
    </row>
    <row r="404" spans="1:10" x14ac:dyDescent="0.2">
      <c r="A404" s="583"/>
      <c r="B404" s="583"/>
      <c r="C404" s="583"/>
      <c r="D404" s="582"/>
      <c r="E404" s="583"/>
      <c r="F404" s="582"/>
      <c r="G404" s="582"/>
      <c r="H404" s="582"/>
      <c r="I404" s="582"/>
      <c r="J404" s="581"/>
    </row>
    <row r="405" spans="1:10" x14ac:dyDescent="0.2">
      <c r="A405" s="583"/>
      <c r="B405" s="583"/>
      <c r="C405" s="583"/>
      <c r="D405" s="582"/>
      <c r="E405" s="583"/>
      <c r="F405" s="582"/>
      <c r="G405" s="582"/>
      <c r="H405" s="582"/>
      <c r="I405" s="582"/>
      <c r="J405" s="581"/>
    </row>
    <row r="406" spans="1:10" x14ac:dyDescent="0.2">
      <c r="A406" s="583"/>
      <c r="B406" s="583"/>
      <c r="C406" s="583"/>
      <c r="D406" s="582"/>
      <c r="E406" s="583"/>
      <c r="F406" s="582"/>
      <c r="G406" s="582"/>
      <c r="H406" s="582"/>
      <c r="I406" s="582"/>
      <c r="J406" s="581"/>
    </row>
    <row r="407" spans="1:10" x14ac:dyDescent="0.2">
      <c r="A407" s="583"/>
      <c r="B407" s="583"/>
      <c r="C407" s="583"/>
      <c r="D407" s="582"/>
      <c r="E407" s="583"/>
      <c r="F407" s="582"/>
      <c r="G407" s="582"/>
      <c r="H407" s="582"/>
      <c r="I407" s="582"/>
      <c r="J407" s="581"/>
    </row>
    <row r="408" spans="1:10" x14ac:dyDescent="0.2">
      <c r="A408" s="583"/>
      <c r="B408" s="583"/>
      <c r="C408" s="583"/>
      <c r="D408" s="582"/>
      <c r="E408" s="583"/>
      <c r="F408" s="582"/>
      <c r="G408" s="582"/>
      <c r="H408" s="582"/>
      <c r="I408" s="582"/>
      <c r="J408" s="581"/>
    </row>
    <row r="409" spans="1:10" x14ac:dyDescent="0.2">
      <c r="A409" s="583"/>
      <c r="B409" s="583"/>
      <c r="C409" s="583"/>
      <c r="D409" s="582"/>
      <c r="E409" s="583"/>
      <c r="F409" s="582"/>
      <c r="G409" s="582"/>
      <c r="H409" s="582"/>
      <c r="I409" s="582"/>
      <c r="J409" s="581"/>
    </row>
    <row r="410" spans="1:10" x14ac:dyDescent="0.2">
      <c r="A410" s="583"/>
      <c r="B410" s="583"/>
      <c r="C410" s="583"/>
      <c r="D410" s="582"/>
      <c r="E410" s="583"/>
      <c r="F410" s="582"/>
      <c r="G410" s="582"/>
      <c r="H410" s="582"/>
      <c r="I410" s="582"/>
      <c r="J410" s="581"/>
    </row>
    <row r="411" spans="1:10" x14ac:dyDescent="0.2">
      <c r="A411" s="583"/>
      <c r="B411" s="583"/>
      <c r="C411" s="583"/>
      <c r="D411" s="582"/>
      <c r="E411" s="583"/>
      <c r="F411" s="582"/>
      <c r="G411" s="582"/>
      <c r="H411" s="582"/>
      <c r="I411" s="582"/>
      <c r="J411" s="581"/>
    </row>
    <row r="412" spans="1:10" x14ac:dyDescent="0.2">
      <c r="A412" s="583"/>
      <c r="B412" s="583"/>
      <c r="C412" s="583"/>
      <c r="D412" s="582"/>
      <c r="E412" s="583"/>
      <c r="F412" s="582"/>
      <c r="G412" s="582"/>
      <c r="H412" s="582"/>
      <c r="I412" s="582"/>
      <c r="J412" s="581"/>
    </row>
    <row r="413" spans="1:10" x14ac:dyDescent="0.2">
      <c r="A413" s="583"/>
      <c r="B413" s="583"/>
      <c r="C413" s="583"/>
      <c r="D413" s="582"/>
      <c r="E413" s="583"/>
      <c r="F413" s="582"/>
      <c r="G413" s="582"/>
      <c r="H413" s="582"/>
      <c r="I413" s="582"/>
      <c r="J413" s="581"/>
    </row>
    <row r="414" spans="1:10" x14ac:dyDescent="0.2">
      <c r="A414" s="583"/>
      <c r="B414" s="583"/>
      <c r="C414" s="583"/>
      <c r="D414" s="582"/>
      <c r="E414" s="583"/>
      <c r="F414" s="582"/>
      <c r="G414" s="582"/>
      <c r="H414" s="582"/>
      <c r="I414" s="582"/>
      <c r="J414" s="581"/>
    </row>
    <row r="415" spans="1:10" x14ac:dyDescent="0.2">
      <c r="A415" s="583"/>
      <c r="B415" s="583"/>
      <c r="C415" s="583"/>
      <c r="D415" s="582"/>
      <c r="E415" s="583"/>
      <c r="F415" s="582"/>
      <c r="G415" s="582"/>
      <c r="H415" s="582"/>
      <c r="I415" s="582"/>
      <c r="J415" s="581"/>
    </row>
    <row r="416" spans="1:10" x14ac:dyDescent="0.2">
      <c r="A416" s="583"/>
      <c r="B416" s="583"/>
      <c r="C416" s="583"/>
      <c r="D416" s="582"/>
      <c r="E416" s="583"/>
      <c r="F416" s="582"/>
      <c r="G416" s="582"/>
      <c r="H416" s="582"/>
      <c r="I416" s="582"/>
      <c r="J416" s="581"/>
    </row>
    <row r="417" spans="1:10" x14ac:dyDescent="0.2">
      <c r="A417" s="583"/>
      <c r="B417" s="583"/>
      <c r="C417" s="583"/>
      <c r="D417" s="582"/>
      <c r="E417" s="583"/>
      <c r="F417" s="582"/>
      <c r="G417" s="582"/>
      <c r="H417" s="582"/>
      <c r="I417" s="582"/>
      <c r="J417" s="581"/>
    </row>
    <row r="418" spans="1:10" x14ac:dyDescent="0.2">
      <c r="A418" s="583"/>
      <c r="B418" s="583"/>
      <c r="C418" s="583"/>
      <c r="D418" s="582"/>
      <c r="E418" s="583"/>
      <c r="F418" s="582"/>
      <c r="G418" s="582"/>
      <c r="H418" s="582"/>
      <c r="I418" s="582"/>
      <c r="J418" s="581"/>
    </row>
    <row r="419" spans="1:10" x14ac:dyDescent="0.2">
      <c r="A419" s="583"/>
      <c r="B419" s="583"/>
      <c r="C419" s="583"/>
      <c r="D419" s="582"/>
      <c r="E419" s="583"/>
      <c r="F419" s="582"/>
      <c r="G419" s="582"/>
      <c r="H419" s="582"/>
      <c r="I419" s="582"/>
      <c r="J419" s="581"/>
    </row>
    <row r="420" spans="1:10" x14ac:dyDescent="0.2">
      <c r="A420" s="583"/>
      <c r="B420" s="583"/>
      <c r="C420" s="583"/>
      <c r="D420" s="582"/>
      <c r="E420" s="583"/>
      <c r="F420" s="582"/>
      <c r="G420" s="582"/>
      <c r="H420" s="582"/>
      <c r="I420" s="582"/>
      <c r="J420" s="581"/>
    </row>
    <row r="421" spans="1:10" x14ac:dyDescent="0.2">
      <c r="A421" s="583"/>
      <c r="B421" s="583"/>
      <c r="C421" s="583"/>
      <c r="D421" s="582"/>
      <c r="E421" s="583"/>
      <c r="F421" s="582"/>
      <c r="G421" s="582"/>
      <c r="H421" s="582"/>
      <c r="I421" s="582"/>
      <c r="J421" s="581"/>
    </row>
    <row r="422" spans="1:10" x14ac:dyDescent="0.2">
      <c r="A422" s="583"/>
      <c r="B422" s="583"/>
      <c r="C422" s="583"/>
      <c r="D422" s="582"/>
      <c r="E422" s="583"/>
      <c r="F422" s="582"/>
      <c r="G422" s="582"/>
      <c r="H422" s="582"/>
      <c r="I422" s="582"/>
      <c r="J422" s="581"/>
    </row>
    <row r="423" spans="1:10" x14ac:dyDescent="0.2">
      <c r="A423" s="583"/>
      <c r="B423" s="583"/>
      <c r="C423" s="583"/>
      <c r="D423" s="582"/>
      <c r="E423" s="583"/>
      <c r="F423" s="582"/>
      <c r="G423" s="582"/>
      <c r="H423" s="582"/>
      <c r="I423" s="582"/>
      <c r="J423" s="581"/>
    </row>
    <row r="424" spans="1:10" x14ac:dyDescent="0.2">
      <c r="A424" s="583"/>
      <c r="B424" s="583"/>
      <c r="C424" s="583"/>
      <c r="D424" s="582"/>
      <c r="E424" s="583"/>
      <c r="F424" s="582"/>
      <c r="G424" s="582"/>
      <c r="H424" s="582"/>
      <c r="I424" s="582"/>
      <c r="J424" s="581"/>
    </row>
    <row r="425" spans="1:10" x14ac:dyDescent="0.2">
      <c r="A425" s="583"/>
      <c r="B425" s="583"/>
      <c r="C425" s="583"/>
      <c r="D425" s="582"/>
      <c r="E425" s="583"/>
      <c r="F425" s="582"/>
      <c r="G425" s="582"/>
      <c r="H425" s="582"/>
      <c r="I425" s="582"/>
      <c r="J425" s="581"/>
    </row>
    <row r="426" spans="1:10" x14ac:dyDescent="0.2">
      <c r="A426" s="583"/>
      <c r="B426" s="583"/>
      <c r="C426" s="583"/>
      <c r="D426" s="582"/>
      <c r="E426" s="583"/>
      <c r="F426" s="582"/>
      <c r="G426" s="582"/>
      <c r="H426" s="582"/>
      <c r="I426" s="582"/>
      <c r="J426" s="581"/>
    </row>
    <row r="427" spans="1:10" x14ac:dyDescent="0.2">
      <c r="A427" s="583"/>
      <c r="B427" s="583"/>
      <c r="C427" s="583"/>
      <c r="D427" s="582"/>
      <c r="E427" s="583"/>
      <c r="F427" s="582"/>
      <c r="G427" s="582"/>
      <c r="H427" s="582"/>
      <c r="I427" s="582"/>
      <c r="J427" s="581"/>
    </row>
    <row r="428" spans="1:10" x14ac:dyDescent="0.2">
      <c r="A428" s="583"/>
      <c r="B428" s="583"/>
      <c r="C428" s="583"/>
      <c r="D428" s="582"/>
      <c r="E428" s="583"/>
      <c r="F428" s="582"/>
      <c r="G428" s="582"/>
      <c r="H428" s="582"/>
      <c r="I428" s="582"/>
      <c r="J428" s="581"/>
    </row>
    <row r="429" spans="1:10" x14ac:dyDescent="0.2">
      <c r="A429" s="583"/>
      <c r="B429" s="583"/>
      <c r="C429" s="583"/>
      <c r="D429" s="582"/>
      <c r="E429" s="583"/>
      <c r="F429" s="582"/>
      <c r="G429" s="582"/>
      <c r="H429" s="582"/>
      <c r="I429" s="582"/>
      <c r="J429" s="581"/>
    </row>
    <row r="430" spans="1:10" x14ac:dyDescent="0.2">
      <c r="A430" s="583"/>
      <c r="B430" s="583"/>
      <c r="C430" s="583"/>
      <c r="D430" s="582"/>
      <c r="E430" s="583"/>
      <c r="F430" s="582"/>
      <c r="G430" s="582"/>
      <c r="H430" s="582"/>
      <c r="I430" s="582"/>
      <c r="J430" s="581"/>
    </row>
    <row r="431" spans="1:10" x14ac:dyDescent="0.2">
      <c r="A431" s="583"/>
      <c r="B431" s="583"/>
      <c r="C431" s="583"/>
      <c r="D431" s="582"/>
      <c r="E431" s="583"/>
      <c r="F431" s="582"/>
      <c r="G431" s="582"/>
      <c r="H431" s="582"/>
      <c r="I431" s="582"/>
      <c r="J431" s="581"/>
    </row>
    <row r="432" spans="1:10" x14ac:dyDescent="0.2">
      <c r="A432" s="583"/>
      <c r="B432" s="583"/>
      <c r="C432" s="583"/>
      <c r="D432" s="582"/>
      <c r="E432" s="583"/>
      <c r="F432" s="582"/>
      <c r="G432" s="582"/>
      <c r="H432" s="582"/>
      <c r="I432" s="582"/>
      <c r="J432" s="581"/>
    </row>
    <row r="433" spans="1:10" x14ac:dyDescent="0.2">
      <c r="A433" s="583"/>
      <c r="B433" s="583"/>
      <c r="C433" s="583"/>
      <c r="D433" s="582"/>
      <c r="E433" s="583"/>
      <c r="F433" s="582"/>
      <c r="G433" s="582"/>
      <c r="H433" s="582"/>
      <c r="I433" s="582"/>
      <c r="J433" s="581"/>
    </row>
    <row r="434" spans="1:10" x14ac:dyDescent="0.2">
      <c r="A434" s="583"/>
      <c r="B434" s="583"/>
      <c r="C434" s="583"/>
      <c r="D434" s="582"/>
      <c r="E434" s="583"/>
      <c r="F434" s="582"/>
      <c r="G434" s="582"/>
      <c r="H434" s="582"/>
      <c r="I434" s="582"/>
      <c r="J434" s="581"/>
    </row>
    <row r="435" spans="1:10" x14ac:dyDescent="0.2">
      <c r="A435" s="583"/>
      <c r="B435" s="583"/>
      <c r="C435" s="583"/>
      <c r="D435" s="582"/>
      <c r="E435" s="583"/>
      <c r="F435" s="582"/>
      <c r="G435" s="582"/>
      <c r="H435" s="582"/>
      <c r="I435" s="582"/>
      <c r="J435" s="581"/>
    </row>
    <row r="436" spans="1:10" x14ac:dyDescent="0.2">
      <c r="A436" s="583"/>
      <c r="B436" s="583"/>
      <c r="C436" s="583"/>
      <c r="D436" s="582"/>
      <c r="E436" s="583"/>
      <c r="F436" s="582"/>
      <c r="G436" s="582"/>
      <c r="H436" s="582"/>
      <c r="I436" s="582"/>
      <c r="J436" s="581"/>
    </row>
    <row r="437" spans="1:10" x14ac:dyDescent="0.2">
      <c r="A437" s="583"/>
      <c r="B437" s="583"/>
      <c r="C437" s="583"/>
      <c r="D437" s="582"/>
      <c r="E437" s="583"/>
      <c r="F437" s="582"/>
      <c r="G437" s="582"/>
      <c r="H437" s="582"/>
      <c r="I437" s="582"/>
      <c r="J437" s="581"/>
    </row>
    <row r="438" spans="1:10" x14ac:dyDescent="0.2">
      <c r="A438" s="583"/>
      <c r="B438" s="583"/>
      <c r="C438" s="583"/>
      <c r="D438" s="582"/>
      <c r="E438" s="583"/>
      <c r="F438" s="582"/>
      <c r="G438" s="582"/>
      <c r="H438" s="582"/>
      <c r="I438" s="582"/>
      <c r="J438" s="581"/>
    </row>
    <row r="439" spans="1:10" x14ac:dyDescent="0.2">
      <c r="A439" s="583"/>
      <c r="B439" s="583"/>
      <c r="C439" s="583"/>
      <c r="D439" s="582"/>
      <c r="E439" s="583"/>
      <c r="F439" s="582"/>
      <c r="G439" s="582"/>
      <c r="H439" s="582"/>
      <c r="I439" s="582"/>
      <c r="J439" s="581"/>
    </row>
    <row r="440" spans="1:10" x14ac:dyDescent="0.2">
      <c r="A440" s="583"/>
      <c r="B440" s="583"/>
      <c r="C440" s="583"/>
      <c r="D440" s="582"/>
      <c r="E440" s="583"/>
      <c r="F440" s="582"/>
      <c r="G440" s="582"/>
      <c r="H440" s="582"/>
      <c r="I440" s="582"/>
      <c r="J440" s="581"/>
    </row>
    <row r="441" spans="1:10" x14ac:dyDescent="0.2">
      <c r="A441" s="583"/>
      <c r="B441" s="583"/>
      <c r="C441" s="583"/>
      <c r="D441" s="582"/>
      <c r="E441" s="583"/>
      <c r="F441" s="582"/>
      <c r="G441" s="582"/>
      <c r="H441" s="582"/>
      <c r="I441" s="582"/>
      <c r="J441" s="581"/>
    </row>
    <row r="442" spans="1:10" x14ac:dyDescent="0.2">
      <c r="A442" s="583"/>
      <c r="B442" s="583"/>
      <c r="C442" s="583"/>
      <c r="D442" s="582"/>
      <c r="E442" s="583"/>
      <c r="F442" s="582"/>
      <c r="G442" s="582"/>
      <c r="H442" s="582"/>
      <c r="I442" s="582"/>
      <c r="J442" s="581"/>
    </row>
    <row r="443" spans="1:10" x14ac:dyDescent="0.2">
      <c r="A443" s="583"/>
      <c r="B443" s="583"/>
      <c r="C443" s="583"/>
      <c r="D443" s="582"/>
      <c r="E443" s="583"/>
      <c r="F443" s="582"/>
      <c r="G443" s="582"/>
      <c r="H443" s="582"/>
      <c r="I443" s="582"/>
      <c r="J443" s="581"/>
    </row>
    <row r="444" spans="1:10" x14ac:dyDescent="0.2">
      <c r="A444" s="583"/>
      <c r="B444" s="583"/>
      <c r="C444" s="583"/>
      <c r="D444" s="582"/>
      <c r="E444" s="583"/>
      <c r="F444" s="582"/>
      <c r="G444" s="582"/>
      <c r="H444" s="582"/>
      <c r="I444" s="582"/>
      <c r="J444" s="581"/>
    </row>
    <row r="445" spans="1:10" x14ac:dyDescent="0.2">
      <c r="A445" s="583"/>
      <c r="B445" s="583"/>
      <c r="C445" s="583"/>
      <c r="D445" s="582"/>
      <c r="E445" s="583"/>
      <c r="F445" s="582"/>
      <c r="G445" s="582"/>
      <c r="H445" s="582"/>
      <c r="I445" s="582"/>
      <c r="J445" s="581"/>
    </row>
    <row r="446" spans="1:10" x14ac:dyDescent="0.2">
      <c r="A446" s="583"/>
      <c r="B446" s="583"/>
      <c r="C446" s="583"/>
      <c r="D446" s="582"/>
      <c r="E446" s="583"/>
      <c r="F446" s="582"/>
      <c r="G446" s="582"/>
      <c r="H446" s="582"/>
      <c r="I446" s="582"/>
      <c r="J446" s="581"/>
    </row>
    <row r="447" spans="1:10" x14ac:dyDescent="0.2">
      <c r="A447" s="583"/>
      <c r="B447" s="583"/>
      <c r="C447" s="583"/>
      <c r="D447" s="582"/>
      <c r="E447" s="583"/>
      <c r="F447" s="582"/>
      <c r="G447" s="582"/>
      <c r="H447" s="582"/>
      <c r="I447" s="582"/>
      <c r="J447" s="581"/>
    </row>
    <row r="448" spans="1:10" x14ac:dyDescent="0.2">
      <c r="A448" s="583"/>
      <c r="B448" s="583"/>
      <c r="C448" s="583"/>
      <c r="D448" s="582"/>
      <c r="E448" s="583"/>
      <c r="F448" s="582"/>
      <c r="G448" s="582"/>
      <c r="H448" s="582"/>
      <c r="I448" s="582"/>
      <c r="J448" s="581"/>
    </row>
    <row r="449" spans="1:10" x14ac:dyDescent="0.2">
      <c r="A449" s="583"/>
      <c r="B449" s="583"/>
      <c r="C449" s="583"/>
      <c r="D449" s="582"/>
      <c r="E449" s="583"/>
      <c r="F449" s="582"/>
      <c r="G449" s="582"/>
      <c r="H449" s="582"/>
      <c r="I449" s="582"/>
      <c r="J449" s="581"/>
    </row>
    <row r="450" spans="1:10" x14ac:dyDescent="0.2">
      <c r="A450" s="583"/>
      <c r="B450" s="583"/>
      <c r="C450" s="583"/>
      <c r="D450" s="582"/>
      <c r="E450" s="583"/>
      <c r="F450" s="582"/>
      <c r="G450" s="582"/>
      <c r="H450" s="582"/>
      <c r="I450" s="582"/>
      <c r="J450" s="581"/>
    </row>
    <row r="451" spans="1:10" x14ac:dyDescent="0.2">
      <c r="A451" s="583"/>
      <c r="B451" s="583"/>
      <c r="C451" s="583"/>
      <c r="D451" s="582"/>
      <c r="E451" s="583"/>
      <c r="F451" s="582"/>
      <c r="G451" s="582"/>
      <c r="H451" s="582"/>
      <c r="I451" s="582"/>
      <c r="J451" s="581"/>
    </row>
    <row r="452" spans="1:10" x14ac:dyDescent="0.2">
      <c r="A452" s="583"/>
      <c r="B452" s="583"/>
      <c r="C452" s="583"/>
      <c r="D452" s="582"/>
      <c r="E452" s="583"/>
      <c r="F452" s="582"/>
      <c r="G452" s="582"/>
      <c r="H452" s="582"/>
      <c r="I452" s="582"/>
      <c r="J452" s="581"/>
    </row>
    <row r="453" spans="1:10" x14ac:dyDescent="0.2">
      <c r="A453" s="583"/>
      <c r="B453" s="583"/>
      <c r="C453" s="583"/>
      <c r="D453" s="582"/>
      <c r="E453" s="583"/>
      <c r="F453" s="582"/>
      <c r="G453" s="582"/>
      <c r="H453" s="582"/>
      <c r="I453" s="582"/>
      <c r="J453" s="581"/>
    </row>
    <row r="454" spans="1:10" x14ac:dyDescent="0.2">
      <c r="A454" s="583"/>
      <c r="B454" s="583"/>
      <c r="C454" s="583"/>
      <c r="D454" s="582"/>
      <c r="E454" s="583"/>
      <c r="F454" s="582"/>
      <c r="G454" s="582"/>
      <c r="H454" s="582"/>
      <c r="I454" s="582"/>
      <c r="J454" s="581"/>
    </row>
    <row r="455" spans="1:10" x14ac:dyDescent="0.2">
      <c r="A455" s="583"/>
      <c r="B455" s="583"/>
      <c r="C455" s="583"/>
      <c r="D455" s="582"/>
      <c r="E455" s="583"/>
      <c r="F455" s="582"/>
      <c r="G455" s="582"/>
      <c r="H455" s="582"/>
      <c r="I455" s="582"/>
      <c r="J455" s="581"/>
    </row>
    <row r="456" spans="1:10" x14ac:dyDescent="0.2">
      <c r="A456" s="583"/>
      <c r="B456" s="583"/>
      <c r="C456" s="583"/>
      <c r="D456" s="582"/>
      <c r="E456" s="583"/>
      <c r="F456" s="582"/>
      <c r="G456" s="582"/>
      <c r="H456" s="582"/>
      <c r="I456" s="582"/>
      <c r="J456" s="581"/>
    </row>
    <row r="457" spans="1:10" x14ac:dyDescent="0.2">
      <c r="A457" s="583"/>
      <c r="B457" s="583"/>
      <c r="C457" s="583"/>
      <c r="D457" s="582"/>
      <c r="E457" s="583"/>
      <c r="F457" s="582"/>
      <c r="G457" s="582"/>
      <c r="H457" s="582"/>
      <c r="I457" s="582"/>
      <c r="J457" s="581"/>
    </row>
    <row r="458" spans="1:10" x14ac:dyDescent="0.2">
      <c r="A458" s="583"/>
      <c r="B458" s="583"/>
      <c r="C458" s="583"/>
      <c r="D458" s="582"/>
      <c r="E458" s="583"/>
      <c r="F458" s="582"/>
      <c r="G458" s="582"/>
      <c r="H458" s="582"/>
      <c r="I458" s="582"/>
      <c r="J458" s="581"/>
    </row>
    <row r="459" spans="1:10" x14ac:dyDescent="0.2">
      <c r="A459" s="583"/>
      <c r="B459" s="583"/>
      <c r="C459" s="583"/>
      <c r="D459" s="582"/>
      <c r="E459" s="583"/>
      <c r="F459" s="582"/>
      <c r="G459" s="582"/>
      <c r="H459" s="582"/>
      <c r="I459" s="582"/>
      <c r="J459" s="581"/>
    </row>
    <row r="460" spans="1:10" x14ac:dyDescent="0.2">
      <c r="A460" s="583"/>
      <c r="B460" s="583"/>
      <c r="C460" s="583"/>
      <c r="D460" s="582"/>
      <c r="E460" s="583"/>
      <c r="F460" s="582"/>
      <c r="G460" s="582"/>
      <c r="H460" s="582"/>
      <c r="I460" s="582"/>
      <c r="J460" s="581"/>
    </row>
    <row r="461" spans="1:10" x14ac:dyDescent="0.2">
      <c r="A461" s="583"/>
      <c r="B461" s="583"/>
      <c r="C461" s="583"/>
      <c r="D461" s="582"/>
      <c r="E461" s="583"/>
      <c r="F461" s="582"/>
      <c r="G461" s="582"/>
      <c r="H461" s="582"/>
      <c r="I461" s="582"/>
      <c r="J461" s="581"/>
    </row>
    <row r="462" spans="1:10" x14ac:dyDescent="0.2">
      <c r="A462" s="583"/>
      <c r="B462" s="583"/>
      <c r="C462" s="583"/>
      <c r="D462" s="582"/>
      <c r="E462" s="583"/>
      <c r="F462" s="582"/>
      <c r="G462" s="582"/>
      <c r="H462" s="582"/>
      <c r="I462" s="582"/>
      <c r="J462" s="581"/>
    </row>
    <row r="463" spans="1:10" x14ac:dyDescent="0.2">
      <c r="A463" s="583"/>
      <c r="B463" s="583"/>
      <c r="C463" s="583"/>
      <c r="D463" s="582"/>
      <c r="E463" s="583"/>
      <c r="F463" s="582"/>
      <c r="G463" s="582"/>
      <c r="H463" s="582"/>
      <c r="I463" s="582"/>
      <c r="J463" s="581"/>
    </row>
    <row r="464" spans="1:10" x14ac:dyDescent="0.2">
      <c r="A464" s="583"/>
      <c r="B464" s="583"/>
      <c r="C464" s="583"/>
      <c r="D464" s="582"/>
      <c r="E464" s="583"/>
      <c r="F464" s="582"/>
      <c r="G464" s="582"/>
      <c r="H464" s="582"/>
      <c r="I464" s="582"/>
      <c r="J464" s="581"/>
    </row>
    <row r="465" spans="1:10" x14ac:dyDescent="0.2">
      <c r="A465" s="583"/>
      <c r="B465" s="583"/>
      <c r="C465" s="583"/>
      <c r="D465" s="582"/>
      <c r="E465" s="583"/>
      <c r="F465" s="582"/>
      <c r="G465" s="582"/>
      <c r="H465" s="582"/>
      <c r="I465" s="582"/>
      <c r="J465" s="581"/>
    </row>
    <row r="466" spans="1:10" x14ac:dyDescent="0.2">
      <c r="A466" s="583"/>
      <c r="B466" s="583"/>
      <c r="C466" s="583"/>
      <c r="D466" s="582"/>
      <c r="E466" s="583"/>
      <c r="F466" s="582"/>
      <c r="G466" s="582"/>
      <c r="H466" s="582"/>
      <c r="I466" s="582"/>
      <c r="J466" s="581"/>
    </row>
    <row r="467" spans="1:10" x14ac:dyDescent="0.2">
      <c r="A467" s="583"/>
      <c r="B467" s="583"/>
      <c r="C467" s="583"/>
      <c r="D467" s="582"/>
      <c r="E467" s="583"/>
      <c r="F467" s="582"/>
      <c r="G467" s="582"/>
      <c r="H467" s="582"/>
      <c r="I467" s="582"/>
      <c r="J467" s="581"/>
    </row>
    <row r="468" spans="1:10" x14ac:dyDescent="0.2">
      <c r="A468" s="583"/>
      <c r="B468" s="583"/>
      <c r="C468" s="583"/>
      <c r="D468" s="582"/>
      <c r="E468" s="583"/>
      <c r="F468" s="582"/>
      <c r="G468" s="582"/>
      <c r="H468" s="582"/>
      <c r="I468" s="582"/>
      <c r="J468" s="581"/>
    </row>
    <row r="469" spans="1:10" x14ac:dyDescent="0.2">
      <c r="A469" s="583"/>
      <c r="B469" s="583"/>
      <c r="C469" s="583"/>
      <c r="D469" s="582"/>
      <c r="E469" s="583"/>
      <c r="F469" s="582"/>
      <c r="G469" s="582"/>
      <c r="H469" s="582"/>
      <c r="I469" s="582"/>
      <c r="J469" s="581"/>
    </row>
    <row r="470" spans="1:10" x14ac:dyDescent="0.2">
      <c r="A470" s="583"/>
      <c r="B470" s="583"/>
      <c r="C470" s="583"/>
      <c r="D470" s="582"/>
      <c r="E470" s="583"/>
      <c r="F470" s="582"/>
      <c r="G470" s="582"/>
      <c r="H470" s="582"/>
      <c r="I470" s="582"/>
      <c r="J470" s="581"/>
    </row>
    <row r="471" spans="1:10" x14ac:dyDescent="0.2">
      <c r="A471" s="583"/>
      <c r="B471" s="583"/>
      <c r="C471" s="583"/>
      <c r="D471" s="582"/>
      <c r="E471" s="583"/>
      <c r="F471" s="582"/>
      <c r="G471" s="582"/>
      <c r="H471" s="582"/>
      <c r="I471" s="582"/>
      <c r="J471" s="581"/>
    </row>
    <row r="472" spans="1:10" x14ac:dyDescent="0.2">
      <c r="A472" s="583"/>
      <c r="B472" s="583"/>
      <c r="C472" s="583"/>
      <c r="D472" s="582"/>
      <c r="E472" s="583"/>
      <c r="F472" s="582"/>
      <c r="G472" s="582"/>
      <c r="H472" s="582"/>
      <c r="I472" s="582"/>
      <c r="J472" s="581"/>
    </row>
    <row r="473" spans="1:10" x14ac:dyDescent="0.2">
      <c r="A473" s="583"/>
      <c r="B473" s="583"/>
      <c r="C473" s="583"/>
      <c r="D473" s="582"/>
      <c r="E473" s="583"/>
      <c r="F473" s="582"/>
      <c r="G473" s="582"/>
      <c r="H473" s="582"/>
      <c r="I473" s="582"/>
      <c r="J473" s="581"/>
    </row>
    <row r="474" spans="1:10" x14ac:dyDescent="0.2">
      <c r="A474" s="583"/>
      <c r="B474" s="583"/>
      <c r="C474" s="583"/>
      <c r="D474" s="582"/>
      <c r="E474" s="583"/>
      <c r="F474" s="582"/>
      <c r="G474" s="582"/>
      <c r="H474" s="582"/>
      <c r="I474" s="582"/>
      <c r="J474" s="581"/>
    </row>
    <row r="475" spans="1:10" x14ac:dyDescent="0.2">
      <c r="A475" s="583"/>
      <c r="B475" s="583"/>
      <c r="C475" s="583"/>
      <c r="D475" s="582"/>
      <c r="E475" s="583"/>
      <c r="F475" s="582"/>
      <c r="G475" s="582"/>
      <c r="H475" s="582"/>
      <c r="I475" s="582"/>
      <c r="J475" s="581"/>
    </row>
    <row r="476" spans="1:10" x14ac:dyDescent="0.2">
      <c r="A476" s="583"/>
      <c r="B476" s="583"/>
      <c r="C476" s="583"/>
      <c r="D476" s="582"/>
      <c r="E476" s="583"/>
      <c r="F476" s="582"/>
      <c r="G476" s="582"/>
      <c r="H476" s="582"/>
      <c r="I476" s="582"/>
      <c r="J476" s="581"/>
    </row>
    <row r="477" spans="1:10" x14ac:dyDescent="0.2">
      <c r="A477" s="583"/>
      <c r="B477" s="583"/>
      <c r="C477" s="583"/>
      <c r="D477" s="582"/>
      <c r="E477" s="583"/>
      <c r="F477" s="582"/>
      <c r="G477" s="582"/>
      <c r="H477" s="582"/>
      <c r="I477" s="582"/>
      <c r="J477" s="581"/>
    </row>
    <row r="478" spans="1:10" x14ac:dyDescent="0.2">
      <c r="A478" s="583"/>
      <c r="B478" s="583"/>
      <c r="C478" s="583"/>
      <c r="D478" s="582"/>
      <c r="E478" s="583"/>
      <c r="F478" s="582"/>
      <c r="G478" s="582"/>
      <c r="H478" s="582"/>
      <c r="I478" s="582"/>
      <c r="J478" s="581"/>
    </row>
    <row r="479" spans="1:10" x14ac:dyDescent="0.2">
      <c r="A479" s="583"/>
      <c r="B479" s="583"/>
      <c r="C479" s="583"/>
      <c r="D479" s="582"/>
      <c r="E479" s="583"/>
      <c r="F479" s="582"/>
      <c r="G479" s="582"/>
      <c r="H479" s="582"/>
      <c r="I479" s="582"/>
      <c r="J479" s="581"/>
    </row>
    <row r="480" spans="1:10" x14ac:dyDescent="0.2">
      <c r="A480" s="583"/>
      <c r="B480" s="583"/>
      <c r="C480" s="583"/>
      <c r="D480" s="582"/>
      <c r="E480" s="583"/>
      <c r="F480" s="582"/>
      <c r="G480" s="582"/>
      <c r="H480" s="582"/>
      <c r="I480" s="582"/>
      <c r="J480" s="581"/>
    </row>
    <row r="481" spans="1:10" x14ac:dyDescent="0.2">
      <c r="A481" s="583"/>
      <c r="B481" s="583"/>
      <c r="C481" s="583"/>
      <c r="D481" s="582"/>
      <c r="E481" s="583"/>
      <c r="F481" s="582"/>
      <c r="G481" s="582"/>
      <c r="H481" s="582"/>
      <c r="I481" s="582"/>
      <c r="J481" s="581"/>
    </row>
    <row r="482" spans="1:10" x14ac:dyDescent="0.2">
      <c r="A482" s="583"/>
      <c r="B482" s="583"/>
      <c r="C482" s="583"/>
      <c r="D482" s="582"/>
      <c r="E482" s="583"/>
      <c r="F482" s="582"/>
      <c r="G482" s="582"/>
      <c r="H482" s="582"/>
      <c r="I482" s="582"/>
      <c r="J482" s="581"/>
    </row>
    <row r="483" spans="1:10" x14ac:dyDescent="0.2">
      <c r="A483" s="583"/>
      <c r="B483" s="583"/>
      <c r="C483" s="583"/>
      <c r="D483" s="582"/>
      <c r="E483" s="583"/>
      <c r="F483" s="582"/>
      <c r="G483" s="582"/>
      <c r="H483" s="582"/>
      <c r="I483" s="582"/>
      <c r="J483" s="581"/>
    </row>
    <row r="484" spans="1:10" x14ac:dyDescent="0.2">
      <c r="A484" s="583"/>
      <c r="B484" s="583"/>
      <c r="C484" s="583"/>
      <c r="D484" s="582"/>
      <c r="E484" s="583"/>
      <c r="F484" s="582"/>
      <c r="G484" s="582"/>
      <c r="H484" s="582"/>
      <c r="I484" s="582"/>
      <c r="J484" s="581"/>
    </row>
    <row r="485" spans="1:10" x14ac:dyDescent="0.2">
      <c r="A485" s="583"/>
      <c r="B485" s="583"/>
      <c r="C485" s="583"/>
      <c r="D485" s="582"/>
      <c r="E485" s="583"/>
      <c r="F485" s="582"/>
      <c r="G485" s="582"/>
      <c r="H485" s="582"/>
      <c r="I485" s="582"/>
      <c r="J485" s="581"/>
    </row>
    <row r="486" spans="1:10" x14ac:dyDescent="0.2">
      <c r="A486" s="583"/>
      <c r="B486" s="583"/>
      <c r="C486" s="583"/>
      <c r="D486" s="582"/>
      <c r="E486" s="583"/>
      <c r="F486" s="582"/>
      <c r="G486" s="582"/>
      <c r="H486" s="582"/>
      <c r="I486" s="582"/>
      <c r="J486" s="581"/>
    </row>
    <row r="487" spans="1:10" x14ac:dyDescent="0.2">
      <c r="A487" s="583"/>
      <c r="B487" s="583"/>
      <c r="C487" s="583"/>
      <c r="D487" s="582"/>
      <c r="E487" s="583"/>
      <c r="F487" s="582"/>
      <c r="G487" s="582"/>
      <c r="H487" s="582"/>
      <c r="I487" s="582"/>
      <c r="J487" s="581"/>
    </row>
    <row r="488" spans="1:10" x14ac:dyDescent="0.2">
      <c r="A488" s="583"/>
      <c r="B488" s="583"/>
      <c r="C488" s="583"/>
      <c r="D488" s="582"/>
      <c r="E488" s="583"/>
      <c r="F488" s="582"/>
      <c r="G488" s="582"/>
      <c r="H488" s="582"/>
      <c r="I488" s="582"/>
      <c r="J488" s="581"/>
    </row>
    <row r="489" spans="1:10" x14ac:dyDescent="0.2">
      <c r="A489" s="583"/>
      <c r="B489" s="583"/>
      <c r="C489" s="583"/>
      <c r="D489" s="582"/>
      <c r="E489" s="583"/>
      <c r="F489" s="582"/>
      <c r="G489" s="582"/>
      <c r="H489" s="582"/>
      <c r="I489" s="582"/>
      <c r="J489" s="581"/>
    </row>
    <row r="490" spans="1:10" x14ac:dyDescent="0.2">
      <c r="A490" s="583"/>
      <c r="B490" s="583"/>
      <c r="C490" s="583"/>
      <c r="D490" s="582"/>
      <c r="E490" s="583"/>
      <c r="F490" s="582"/>
      <c r="G490" s="582"/>
      <c r="H490" s="582"/>
      <c r="I490" s="582"/>
      <c r="J490" s="581"/>
    </row>
    <row r="491" spans="1:10" x14ac:dyDescent="0.2">
      <c r="A491" s="583"/>
      <c r="B491" s="583"/>
      <c r="C491" s="583"/>
      <c r="D491" s="582"/>
      <c r="E491" s="583"/>
      <c r="F491" s="582"/>
      <c r="G491" s="582"/>
      <c r="H491" s="582"/>
      <c r="I491" s="582"/>
      <c r="J491" s="581"/>
    </row>
    <row r="492" spans="1:10" x14ac:dyDescent="0.2">
      <c r="A492" s="583"/>
      <c r="B492" s="583"/>
      <c r="C492" s="583"/>
      <c r="D492" s="582"/>
      <c r="E492" s="583"/>
      <c r="F492" s="582"/>
      <c r="G492" s="582"/>
      <c r="H492" s="582"/>
      <c r="I492" s="582"/>
      <c r="J492" s="581"/>
    </row>
    <row r="493" spans="1:10" x14ac:dyDescent="0.2">
      <c r="A493" s="583"/>
      <c r="B493" s="583"/>
      <c r="C493" s="583"/>
      <c r="D493" s="582"/>
      <c r="E493" s="583"/>
      <c r="F493" s="582"/>
      <c r="G493" s="582"/>
      <c r="H493" s="582"/>
      <c r="I493" s="582"/>
      <c r="J493" s="581"/>
    </row>
    <row r="494" spans="1:10" x14ac:dyDescent="0.2">
      <c r="A494" s="583"/>
      <c r="B494" s="583"/>
      <c r="C494" s="583"/>
      <c r="D494" s="582"/>
      <c r="E494" s="583"/>
      <c r="F494" s="582"/>
      <c r="G494" s="582"/>
      <c r="H494" s="582"/>
      <c r="I494" s="582"/>
      <c r="J494" s="581"/>
    </row>
    <row r="495" spans="1:10" x14ac:dyDescent="0.2">
      <c r="A495" s="583"/>
      <c r="B495" s="583"/>
      <c r="C495" s="583"/>
      <c r="D495" s="582"/>
      <c r="E495" s="583"/>
      <c r="F495" s="582"/>
      <c r="G495" s="582"/>
      <c r="H495" s="582"/>
      <c r="I495" s="582"/>
      <c r="J495" s="581"/>
    </row>
    <row r="496" spans="1:10" x14ac:dyDescent="0.2">
      <c r="A496" s="583"/>
      <c r="B496" s="583"/>
      <c r="C496" s="583"/>
      <c r="D496" s="582"/>
      <c r="E496" s="583"/>
      <c r="F496" s="582"/>
      <c r="G496" s="582"/>
      <c r="H496" s="582"/>
      <c r="I496" s="582"/>
      <c r="J496" s="581"/>
    </row>
    <row r="497" spans="1:10" x14ac:dyDescent="0.2">
      <c r="A497" s="583"/>
      <c r="B497" s="583"/>
      <c r="C497" s="583"/>
      <c r="D497" s="582"/>
      <c r="E497" s="583"/>
      <c r="F497" s="582"/>
      <c r="G497" s="582"/>
      <c r="H497" s="582"/>
      <c r="I497" s="582"/>
      <c r="J497" s="581"/>
    </row>
    <row r="498" spans="1:10" x14ac:dyDescent="0.2">
      <c r="A498" s="583"/>
      <c r="B498" s="583"/>
      <c r="C498" s="583"/>
      <c r="D498" s="582"/>
      <c r="E498" s="583"/>
      <c r="F498" s="582"/>
      <c r="G498" s="582"/>
      <c r="H498" s="582"/>
      <c r="I498" s="582"/>
      <c r="J498" s="581"/>
    </row>
    <row r="499" spans="1:10" x14ac:dyDescent="0.2">
      <c r="A499" s="583"/>
      <c r="B499" s="583"/>
      <c r="C499" s="583"/>
      <c r="D499" s="582"/>
      <c r="E499" s="583"/>
      <c r="F499" s="582"/>
      <c r="G499" s="582"/>
      <c r="H499" s="582"/>
      <c r="I499" s="582"/>
      <c r="J499" s="581"/>
    </row>
    <row r="500" spans="1:10" x14ac:dyDescent="0.2">
      <c r="A500" s="583"/>
      <c r="B500" s="583"/>
      <c r="C500" s="583"/>
      <c r="D500" s="582"/>
      <c r="E500" s="583"/>
      <c r="F500" s="582"/>
      <c r="G500" s="582"/>
      <c r="H500" s="582"/>
      <c r="I500" s="582"/>
      <c r="J500" s="581"/>
    </row>
    <row r="501" spans="1:10" x14ac:dyDescent="0.2">
      <c r="A501" s="583"/>
      <c r="B501" s="583"/>
      <c r="C501" s="583"/>
      <c r="D501" s="582"/>
      <c r="E501" s="583"/>
      <c r="F501" s="582"/>
      <c r="G501" s="582"/>
      <c r="H501" s="582"/>
      <c r="I501" s="582"/>
      <c r="J501" s="581"/>
    </row>
    <row r="502" spans="1:10" x14ac:dyDescent="0.2">
      <c r="A502" s="583"/>
      <c r="B502" s="583"/>
      <c r="C502" s="583"/>
      <c r="D502" s="582"/>
      <c r="E502" s="583"/>
      <c r="F502" s="582"/>
      <c r="G502" s="582"/>
      <c r="H502" s="582"/>
      <c r="I502" s="582"/>
      <c r="J502" s="581"/>
    </row>
    <row r="503" spans="1:10" x14ac:dyDescent="0.2">
      <c r="A503" s="583"/>
      <c r="B503" s="583"/>
      <c r="C503" s="583"/>
      <c r="D503" s="582"/>
      <c r="E503" s="583"/>
      <c r="F503" s="582"/>
      <c r="G503" s="582"/>
      <c r="H503" s="582"/>
      <c r="I503" s="582"/>
      <c r="J503" s="581"/>
    </row>
    <row r="504" spans="1:10" x14ac:dyDescent="0.2">
      <c r="A504" s="583"/>
      <c r="B504" s="583"/>
      <c r="C504" s="583"/>
      <c r="D504" s="582"/>
      <c r="E504" s="583"/>
      <c r="F504" s="582"/>
      <c r="G504" s="582"/>
      <c r="H504" s="582"/>
      <c r="I504" s="582"/>
      <c r="J504" s="581"/>
    </row>
    <row r="505" spans="1:10" x14ac:dyDescent="0.2">
      <c r="A505" s="583"/>
      <c r="B505" s="583"/>
      <c r="C505" s="583"/>
      <c r="D505" s="582"/>
      <c r="E505" s="583"/>
      <c r="F505" s="582"/>
      <c r="G505" s="582"/>
      <c r="H505" s="582"/>
      <c r="I505" s="582"/>
      <c r="J505" s="581"/>
    </row>
    <row r="506" spans="1:10" x14ac:dyDescent="0.2">
      <c r="A506" s="583"/>
      <c r="B506" s="583"/>
      <c r="C506" s="583"/>
      <c r="D506" s="582"/>
      <c r="E506" s="583"/>
      <c r="F506" s="582"/>
      <c r="G506" s="582"/>
      <c r="H506" s="582"/>
      <c r="I506" s="582"/>
      <c r="J506" s="581"/>
    </row>
    <row r="507" spans="1:10" x14ac:dyDescent="0.2">
      <c r="A507" s="583"/>
      <c r="B507" s="583"/>
      <c r="C507" s="583"/>
      <c r="D507" s="582"/>
      <c r="E507" s="583"/>
      <c r="F507" s="582"/>
      <c r="G507" s="582"/>
      <c r="H507" s="582"/>
      <c r="I507" s="582"/>
      <c r="J507" s="581"/>
    </row>
    <row r="508" spans="1:10" x14ac:dyDescent="0.2">
      <c r="A508" s="583"/>
      <c r="B508" s="583"/>
      <c r="C508" s="583"/>
      <c r="D508" s="582"/>
      <c r="E508" s="583"/>
      <c r="F508" s="582"/>
      <c r="G508" s="582"/>
      <c r="H508" s="582"/>
      <c r="I508" s="582"/>
      <c r="J508" s="581"/>
    </row>
    <row r="509" spans="1:10" x14ac:dyDescent="0.2">
      <c r="A509" s="583"/>
      <c r="B509" s="583"/>
      <c r="C509" s="583"/>
      <c r="D509" s="582"/>
      <c r="E509" s="583"/>
      <c r="F509" s="582"/>
      <c r="G509" s="582"/>
      <c r="H509" s="582"/>
      <c r="I509" s="582"/>
      <c r="J509" s="581"/>
    </row>
    <row r="510" spans="1:10" x14ac:dyDescent="0.2">
      <c r="A510" s="583"/>
      <c r="B510" s="583"/>
      <c r="C510" s="583"/>
      <c r="D510" s="582"/>
      <c r="E510" s="583"/>
      <c r="F510" s="582"/>
      <c r="G510" s="582"/>
      <c r="H510" s="582"/>
      <c r="I510" s="582"/>
      <c r="J510" s="581"/>
    </row>
    <row r="511" spans="1:10" x14ac:dyDescent="0.2">
      <c r="A511" s="583"/>
      <c r="B511" s="583"/>
      <c r="C511" s="583"/>
      <c r="D511" s="582"/>
      <c r="E511" s="583"/>
      <c r="F511" s="582"/>
      <c r="G511" s="582"/>
      <c r="H511" s="582"/>
      <c r="I511" s="582"/>
      <c r="J511" s="581"/>
    </row>
    <row r="512" spans="1:10" x14ac:dyDescent="0.2">
      <c r="A512" s="583"/>
      <c r="B512" s="583"/>
      <c r="C512" s="583"/>
      <c r="D512" s="582"/>
      <c r="E512" s="583"/>
      <c r="F512" s="582"/>
      <c r="G512" s="582"/>
      <c r="H512" s="582"/>
      <c r="I512" s="582"/>
      <c r="J512" s="581"/>
    </row>
    <row r="513" spans="1:10" x14ac:dyDescent="0.2">
      <c r="A513" s="583"/>
      <c r="B513" s="583"/>
      <c r="C513" s="583"/>
      <c r="D513" s="582"/>
      <c r="E513" s="583"/>
      <c r="F513" s="582"/>
      <c r="G513" s="582"/>
      <c r="H513" s="582"/>
      <c r="I513" s="582"/>
      <c r="J513" s="581"/>
    </row>
    <row r="514" spans="1:10" x14ac:dyDescent="0.2">
      <c r="A514" s="583"/>
      <c r="B514" s="583"/>
      <c r="C514" s="583"/>
      <c r="D514" s="582"/>
      <c r="E514" s="583"/>
      <c r="F514" s="582"/>
      <c r="G514" s="582"/>
      <c r="H514" s="582"/>
      <c r="I514" s="582"/>
      <c r="J514" s="581"/>
    </row>
    <row r="515" spans="1:10" x14ac:dyDescent="0.2">
      <c r="A515" s="583"/>
      <c r="B515" s="583"/>
      <c r="C515" s="583"/>
      <c r="D515" s="582"/>
      <c r="E515" s="583"/>
      <c r="F515" s="582"/>
      <c r="G515" s="582"/>
      <c r="H515" s="582"/>
      <c r="I515" s="582"/>
      <c r="J515" s="581"/>
    </row>
    <row r="516" spans="1:10" x14ac:dyDescent="0.2">
      <c r="A516" s="583"/>
      <c r="B516" s="583"/>
      <c r="C516" s="583"/>
      <c r="D516" s="582"/>
      <c r="E516" s="583"/>
      <c r="F516" s="582"/>
      <c r="G516" s="582"/>
      <c r="H516" s="582"/>
      <c r="I516" s="582"/>
      <c r="J516" s="581"/>
    </row>
    <row r="517" spans="1:10" x14ac:dyDescent="0.2">
      <c r="A517" s="583"/>
      <c r="B517" s="583"/>
      <c r="C517" s="583"/>
      <c r="D517" s="582"/>
      <c r="E517" s="583"/>
      <c r="F517" s="582"/>
      <c r="G517" s="582"/>
      <c r="H517" s="582"/>
      <c r="I517" s="582"/>
      <c r="J517" s="581"/>
    </row>
    <row r="518" spans="1:10" x14ac:dyDescent="0.2">
      <c r="A518" s="583"/>
      <c r="B518" s="583"/>
      <c r="C518" s="583"/>
      <c r="D518" s="582"/>
      <c r="E518" s="583"/>
      <c r="F518" s="582"/>
      <c r="G518" s="582"/>
      <c r="H518" s="582"/>
      <c r="I518" s="582"/>
      <c r="J518" s="581"/>
    </row>
    <row r="519" spans="1:10" x14ac:dyDescent="0.2">
      <c r="A519" s="583"/>
      <c r="B519" s="583"/>
      <c r="C519" s="583"/>
      <c r="D519" s="582"/>
      <c r="E519" s="583"/>
      <c r="F519" s="582"/>
      <c r="G519" s="582"/>
      <c r="H519" s="582"/>
      <c r="I519" s="582"/>
      <c r="J519" s="581"/>
    </row>
    <row r="520" spans="1:10" x14ac:dyDescent="0.2">
      <c r="A520" s="583"/>
      <c r="B520" s="583"/>
      <c r="C520" s="583"/>
      <c r="D520" s="582"/>
      <c r="E520" s="583"/>
      <c r="F520" s="582"/>
      <c r="G520" s="582"/>
      <c r="H520" s="582"/>
      <c r="I520" s="582"/>
      <c r="J520" s="581"/>
    </row>
    <row r="521" spans="1:10" x14ac:dyDescent="0.2">
      <c r="A521" s="583"/>
      <c r="B521" s="583"/>
      <c r="C521" s="583"/>
      <c r="D521" s="582"/>
      <c r="E521" s="583"/>
      <c r="F521" s="582"/>
      <c r="G521" s="582"/>
      <c r="H521" s="582"/>
      <c r="I521" s="582"/>
      <c r="J521" s="581"/>
    </row>
    <row r="522" spans="1:10" x14ac:dyDescent="0.2">
      <c r="A522" s="583"/>
      <c r="B522" s="583"/>
      <c r="C522" s="583"/>
      <c r="D522" s="582"/>
      <c r="E522" s="583"/>
      <c r="F522" s="582"/>
      <c r="G522" s="582"/>
      <c r="H522" s="582"/>
      <c r="I522" s="582"/>
      <c r="J522" s="581"/>
    </row>
    <row r="523" spans="1:10" x14ac:dyDescent="0.2">
      <c r="A523" s="583"/>
      <c r="B523" s="583"/>
      <c r="C523" s="583"/>
      <c r="D523" s="582"/>
      <c r="E523" s="583"/>
      <c r="F523" s="582"/>
      <c r="G523" s="582"/>
      <c r="H523" s="582"/>
      <c r="I523" s="582"/>
      <c r="J523" s="581"/>
    </row>
    <row r="524" spans="1:10" x14ac:dyDescent="0.2">
      <c r="A524" s="583"/>
      <c r="B524" s="583"/>
      <c r="C524" s="583"/>
      <c r="D524" s="582"/>
      <c r="E524" s="583"/>
      <c r="F524" s="582"/>
      <c r="G524" s="582"/>
      <c r="H524" s="582"/>
      <c r="I524" s="582"/>
      <c r="J524" s="581"/>
    </row>
    <row r="525" spans="1:10" x14ac:dyDescent="0.2">
      <c r="A525" s="583"/>
      <c r="B525" s="583"/>
      <c r="C525" s="583"/>
      <c r="D525" s="582"/>
      <c r="E525" s="583"/>
      <c r="F525" s="582"/>
      <c r="G525" s="582"/>
      <c r="H525" s="582"/>
      <c r="I525" s="582"/>
      <c r="J525" s="581"/>
    </row>
    <row r="526" spans="1:10" x14ac:dyDescent="0.2">
      <c r="A526" s="583"/>
      <c r="B526" s="583"/>
      <c r="C526" s="583"/>
      <c r="D526" s="582"/>
      <c r="E526" s="583"/>
      <c r="F526" s="582"/>
      <c r="G526" s="582"/>
      <c r="H526" s="582"/>
      <c r="I526" s="582"/>
      <c r="J526" s="581"/>
    </row>
    <row r="527" spans="1:10" x14ac:dyDescent="0.2">
      <c r="A527" s="583"/>
      <c r="B527" s="583"/>
      <c r="C527" s="583"/>
      <c r="D527" s="582"/>
      <c r="E527" s="583"/>
      <c r="F527" s="582"/>
      <c r="G527" s="582"/>
      <c r="H527" s="582"/>
      <c r="I527" s="582"/>
      <c r="J527" s="581"/>
    </row>
    <row r="528" spans="1:10" x14ac:dyDescent="0.2">
      <c r="A528" s="583"/>
      <c r="B528" s="583"/>
      <c r="C528" s="583"/>
      <c r="D528" s="582"/>
      <c r="E528" s="583"/>
      <c r="F528" s="582"/>
      <c r="G528" s="582"/>
      <c r="H528" s="582"/>
      <c r="I528" s="582"/>
      <c r="J528" s="581"/>
    </row>
    <row r="529" spans="1:10" x14ac:dyDescent="0.2">
      <c r="A529" s="583"/>
      <c r="B529" s="583"/>
      <c r="C529" s="583"/>
      <c r="D529" s="582"/>
      <c r="E529" s="583"/>
      <c r="F529" s="582"/>
      <c r="G529" s="582"/>
      <c r="H529" s="582"/>
      <c r="I529" s="582"/>
      <c r="J529" s="581"/>
    </row>
    <row r="530" spans="1:10" x14ac:dyDescent="0.2">
      <c r="A530" s="583"/>
      <c r="B530" s="583"/>
      <c r="C530" s="583"/>
      <c r="D530" s="582"/>
      <c r="E530" s="583"/>
      <c r="F530" s="582"/>
      <c r="G530" s="582"/>
      <c r="H530" s="582"/>
      <c r="I530" s="582"/>
      <c r="J530" s="581"/>
    </row>
    <row r="531" spans="1:10" x14ac:dyDescent="0.2">
      <c r="A531" s="583"/>
      <c r="B531" s="583"/>
      <c r="C531" s="583"/>
      <c r="D531" s="582"/>
      <c r="E531" s="583"/>
      <c r="F531" s="582"/>
      <c r="G531" s="582"/>
      <c r="H531" s="582"/>
      <c r="I531" s="582"/>
      <c r="J531" s="581"/>
    </row>
    <row r="532" spans="1:10" x14ac:dyDescent="0.2">
      <c r="A532" s="583"/>
      <c r="B532" s="583"/>
      <c r="C532" s="583"/>
      <c r="D532" s="582"/>
      <c r="E532" s="583"/>
      <c r="F532" s="582"/>
      <c r="G532" s="582"/>
      <c r="H532" s="582"/>
      <c r="I532" s="582"/>
      <c r="J532" s="581"/>
    </row>
    <row r="533" spans="1:10" x14ac:dyDescent="0.2">
      <c r="A533" s="583"/>
      <c r="B533" s="583"/>
      <c r="C533" s="583"/>
      <c r="D533" s="582"/>
      <c r="E533" s="583"/>
      <c r="F533" s="582"/>
      <c r="G533" s="582"/>
      <c r="H533" s="582"/>
      <c r="I533" s="582"/>
      <c r="J533" s="581"/>
    </row>
    <row r="534" spans="1:10" x14ac:dyDescent="0.2">
      <c r="A534" s="583"/>
      <c r="B534" s="583"/>
      <c r="C534" s="583"/>
      <c r="D534" s="582"/>
      <c r="E534" s="583"/>
      <c r="F534" s="582"/>
      <c r="G534" s="582"/>
      <c r="H534" s="582"/>
      <c r="I534" s="582"/>
      <c r="J534" s="581"/>
    </row>
    <row r="535" spans="1:10" x14ac:dyDescent="0.2">
      <c r="A535" s="583"/>
      <c r="B535" s="583"/>
      <c r="C535" s="583"/>
      <c r="D535" s="582"/>
      <c r="E535" s="583"/>
      <c r="F535" s="582"/>
      <c r="G535" s="582"/>
      <c r="H535" s="582"/>
      <c r="I535" s="582"/>
      <c r="J535" s="581"/>
    </row>
    <row r="536" spans="1:10" x14ac:dyDescent="0.2">
      <c r="A536" s="583"/>
      <c r="B536" s="583"/>
      <c r="C536" s="583"/>
      <c r="D536" s="582"/>
      <c r="E536" s="583"/>
      <c r="F536" s="582"/>
      <c r="G536" s="582"/>
      <c r="H536" s="582"/>
      <c r="I536" s="582"/>
      <c r="J536" s="581"/>
    </row>
    <row r="537" spans="1:10" x14ac:dyDescent="0.2">
      <c r="A537" s="583"/>
      <c r="B537" s="583"/>
      <c r="C537" s="583"/>
      <c r="D537" s="582"/>
      <c r="E537" s="583"/>
      <c r="F537" s="582"/>
      <c r="G537" s="582"/>
      <c r="H537" s="582"/>
      <c r="I537" s="582"/>
      <c r="J537" s="581"/>
    </row>
    <row r="538" spans="1:10" x14ac:dyDescent="0.2">
      <c r="A538" s="583"/>
      <c r="B538" s="583"/>
      <c r="C538" s="583"/>
      <c r="D538" s="582"/>
      <c r="E538" s="583"/>
      <c r="F538" s="582"/>
      <c r="G538" s="582"/>
      <c r="H538" s="582"/>
      <c r="I538" s="582"/>
      <c r="J538" s="581"/>
    </row>
    <row r="539" spans="1:10" x14ac:dyDescent="0.2">
      <c r="A539" s="583"/>
      <c r="B539" s="583"/>
      <c r="C539" s="583"/>
      <c r="D539" s="582"/>
      <c r="E539" s="583"/>
      <c r="F539" s="582"/>
      <c r="G539" s="582"/>
      <c r="H539" s="582"/>
      <c r="I539" s="582"/>
      <c r="J539" s="581"/>
    </row>
    <row r="540" spans="1:10" x14ac:dyDescent="0.2">
      <c r="A540" s="583"/>
      <c r="B540" s="583"/>
      <c r="C540" s="583"/>
      <c r="D540" s="582"/>
      <c r="E540" s="583"/>
      <c r="F540" s="582"/>
      <c r="G540" s="582"/>
      <c r="H540" s="582"/>
      <c r="I540" s="582"/>
      <c r="J540" s="581"/>
    </row>
    <row r="541" spans="1:10" x14ac:dyDescent="0.2">
      <c r="A541" s="583"/>
      <c r="B541" s="583"/>
      <c r="C541" s="583"/>
      <c r="D541" s="582"/>
      <c r="E541" s="583"/>
      <c r="F541" s="582"/>
      <c r="G541" s="582"/>
      <c r="H541" s="582"/>
      <c r="I541" s="582"/>
      <c r="J541" s="581"/>
    </row>
    <row r="542" spans="1:10" x14ac:dyDescent="0.2">
      <c r="A542" s="583"/>
      <c r="B542" s="583"/>
      <c r="C542" s="583"/>
      <c r="D542" s="582"/>
      <c r="E542" s="583"/>
      <c r="F542" s="582"/>
      <c r="G542" s="582"/>
      <c r="H542" s="582"/>
      <c r="I542" s="582"/>
      <c r="J542" s="581"/>
    </row>
    <row r="543" spans="1:10" x14ac:dyDescent="0.2">
      <c r="A543" s="583"/>
      <c r="B543" s="583"/>
      <c r="C543" s="583"/>
      <c r="D543" s="582"/>
      <c r="E543" s="583"/>
      <c r="F543" s="582"/>
      <c r="G543" s="582"/>
      <c r="H543" s="582"/>
      <c r="I543" s="582"/>
      <c r="J543" s="581"/>
    </row>
    <row r="544" spans="1:10" x14ac:dyDescent="0.2">
      <c r="A544" s="583"/>
      <c r="B544" s="583"/>
      <c r="C544" s="583"/>
      <c r="D544" s="582"/>
      <c r="E544" s="583"/>
      <c r="F544" s="582"/>
      <c r="G544" s="582"/>
      <c r="H544" s="582"/>
      <c r="I544" s="582"/>
      <c r="J544" s="581"/>
    </row>
    <row r="545" spans="1:10" x14ac:dyDescent="0.2">
      <c r="A545" s="583"/>
      <c r="B545" s="583"/>
      <c r="C545" s="583"/>
      <c r="D545" s="582"/>
      <c r="E545" s="583"/>
      <c r="F545" s="582"/>
      <c r="G545" s="582"/>
      <c r="H545" s="582"/>
      <c r="I545" s="582"/>
      <c r="J545" s="581"/>
    </row>
    <row r="546" spans="1:10" x14ac:dyDescent="0.2">
      <c r="A546" s="583"/>
      <c r="B546" s="583"/>
      <c r="C546" s="583"/>
      <c r="D546" s="582"/>
      <c r="E546" s="583"/>
      <c r="F546" s="582"/>
      <c r="G546" s="582"/>
      <c r="H546" s="582"/>
      <c r="I546" s="582"/>
      <c r="J546" s="581"/>
    </row>
    <row r="547" spans="1:10" x14ac:dyDescent="0.2">
      <c r="A547" s="583"/>
      <c r="B547" s="583"/>
      <c r="C547" s="583"/>
      <c r="D547" s="582"/>
      <c r="E547" s="583"/>
      <c r="F547" s="582"/>
      <c r="G547" s="582"/>
      <c r="H547" s="582"/>
      <c r="I547" s="582"/>
      <c r="J547" s="581"/>
    </row>
    <row r="548" spans="1:10" x14ac:dyDescent="0.2">
      <c r="A548" s="583"/>
      <c r="B548" s="583"/>
      <c r="C548" s="583"/>
      <c r="D548" s="582"/>
      <c r="E548" s="583"/>
      <c r="F548" s="582"/>
      <c r="G548" s="582"/>
      <c r="H548" s="582"/>
      <c r="I548" s="582"/>
      <c r="J548" s="581"/>
    </row>
    <row r="549" spans="1:10" x14ac:dyDescent="0.2">
      <c r="A549" s="583"/>
      <c r="B549" s="583"/>
      <c r="C549" s="583"/>
      <c r="D549" s="582"/>
      <c r="E549" s="583"/>
      <c r="F549" s="582"/>
      <c r="G549" s="582"/>
      <c r="H549" s="582"/>
      <c r="I549" s="582"/>
      <c r="J549" s="581"/>
    </row>
    <row r="550" spans="1:10" x14ac:dyDescent="0.2">
      <c r="A550" s="583"/>
      <c r="B550" s="583"/>
      <c r="C550" s="583"/>
      <c r="D550" s="582"/>
      <c r="E550" s="583"/>
      <c r="F550" s="582"/>
      <c r="G550" s="582"/>
      <c r="H550" s="582"/>
      <c r="I550" s="582"/>
      <c r="J550" s="581"/>
    </row>
    <row r="551" spans="1:10" x14ac:dyDescent="0.2">
      <c r="A551" s="583"/>
      <c r="B551" s="583"/>
      <c r="C551" s="583"/>
      <c r="D551" s="582"/>
      <c r="E551" s="583"/>
      <c r="F551" s="582"/>
      <c r="G551" s="582"/>
      <c r="H551" s="582"/>
      <c r="I551" s="582"/>
      <c r="J551" s="581"/>
    </row>
    <row r="552" spans="1:10" x14ac:dyDescent="0.2">
      <c r="A552" s="583"/>
      <c r="B552" s="583"/>
      <c r="C552" s="583"/>
      <c r="D552" s="582"/>
      <c r="E552" s="583"/>
      <c r="F552" s="582"/>
      <c r="G552" s="582"/>
      <c r="H552" s="582"/>
      <c r="I552" s="582"/>
      <c r="J552" s="581"/>
    </row>
    <row r="553" spans="1:10" x14ac:dyDescent="0.2">
      <c r="A553" s="583"/>
      <c r="B553" s="583"/>
      <c r="C553" s="583"/>
      <c r="D553" s="582"/>
      <c r="E553" s="583"/>
      <c r="F553" s="582"/>
      <c r="G553" s="582"/>
      <c r="H553" s="582"/>
      <c r="I553" s="582"/>
      <c r="J553" s="581"/>
    </row>
    <row r="554" spans="1:10" x14ac:dyDescent="0.2">
      <c r="A554" s="583"/>
      <c r="B554" s="583"/>
      <c r="C554" s="583"/>
      <c r="D554" s="582"/>
      <c r="E554" s="583"/>
      <c r="F554" s="582"/>
      <c r="G554" s="582"/>
      <c r="H554" s="582"/>
      <c r="I554" s="582"/>
      <c r="J554" s="581"/>
    </row>
    <row r="555" spans="1:10" x14ac:dyDescent="0.2">
      <c r="A555" s="583"/>
      <c r="B555" s="583"/>
      <c r="C555" s="583"/>
      <c r="D555" s="582"/>
      <c r="E555" s="583"/>
      <c r="F555" s="582"/>
      <c r="G555" s="582"/>
      <c r="H555" s="582"/>
      <c r="I555" s="582"/>
      <c r="J555" s="581"/>
    </row>
    <row r="556" spans="1:10" x14ac:dyDescent="0.2">
      <c r="A556" s="583"/>
      <c r="B556" s="583"/>
      <c r="C556" s="583"/>
      <c r="D556" s="582"/>
      <c r="E556" s="583"/>
      <c r="F556" s="582"/>
      <c r="G556" s="582"/>
      <c r="H556" s="582"/>
      <c r="I556" s="582"/>
      <c r="J556" s="581"/>
    </row>
    <row r="557" spans="1:10" x14ac:dyDescent="0.2">
      <c r="A557" s="583"/>
      <c r="B557" s="583"/>
      <c r="C557" s="583"/>
      <c r="D557" s="582"/>
      <c r="E557" s="583"/>
      <c r="F557" s="582"/>
      <c r="G557" s="582"/>
      <c r="H557" s="582"/>
      <c r="I557" s="582"/>
      <c r="J557" s="581"/>
    </row>
    <row r="558" spans="1:10" x14ac:dyDescent="0.2">
      <c r="A558" s="583"/>
      <c r="B558" s="583"/>
      <c r="C558" s="583"/>
      <c r="D558" s="582"/>
      <c r="E558" s="583"/>
      <c r="F558" s="582"/>
      <c r="G558" s="582"/>
      <c r="H558" s="582"/>
      <c r="I558" s="582"/>
      <c r="J558" s="581"/>
    </row>
    <row r="559" spans="1:10" x14ac:dyDescent="0.2">
      <c r="A559" s="583"/>
      <c r="B559" s="583"/>
      <c r="C559" s="583"/>
      <c r="D559" s="582"/>
      <c r="E559" s="583"/>
      <c r="F559" s="582"/>
      <c r="G559" s="582"/>
      <c r="H559" s="582"/>
      <c r="I559" s="582"/>
      <c r="J559" s="581"/>
    </row>
    <row r="560" spans="1:10" x14ac:dyDescent="0.2">
      <c r="A560" s="583"/>
      <c r="B560" s="583"/>
      <c r="C560" s="583"/>
      <c r="D560" s="582"/>
      <c r="E560" s="583"/>
      <c r="F560" s="582"/>
      <c r="G560" s="582"/>
      <c r="H560" s="582"/>
      <c r="I560" s="582"/>
      <c r="J560" s="581"/>
    </row>
    <row r="561" spans="1:10" x14ac:dyDescent="0.2">
      <c r="A561" s="583"/>
      <c r="B561" s="583"/>
      <c r="C561" s="583"/>
      <c r="D561" s="582"/>
      <c r="E561" s="583"/>
      <c r="F561" s="582"/>
      <c r="G561" s="582"/>
      <c r="H561" s="582"/>
      <c r="I561" s="582"/>
      <c r="J561" s="581"/>
    </row>
    <row r="562" spans="1:10" x14ac:dyDescent="0.2">
      <c r="A562" s="583"/>
      <c r="B562" s="583"/>
      <c r="C562" s="583"/>
      <c r="D562" s="582"/>
      <c r="E562" s="583"/>
      <c r="F562" s="582"/>
      <c r="G562" s="582"/>
      <c r="H562" s="582"/>
      <c r="I562" s="582"/>
      <c r="J562" s="581"/>
    </row>
    <row r="563" spans="1:10" x14ac:dyDescent="0.2">
      <c r="A563" s="583"/>
      <c r="B563" s="583"/>
      <c r="C563" s="583"/>
      <c r="D563" s="582"/>
      <c r="E563" s="583"/>
      <c r="F563" s="582"/>
      <c r="G563" s="582"/>
      <c r="H563" s="582"/>
      <c r="I563" s="582"/>
      <c r="J563" s="581"/>
    </row>
    <row r="564" spans="1:10" x14ac:dyDescent="0.2">
      <c r="A564" s="583"/>
      <c r="B564" s="583"/>
      <c r="C564" s="583"/>
      <c r="D564" s="582"/>
      <c r="E564" s="583"/>
      <c r="F564" s="582"/>
      <c r="G564" s="582"/>
      <c r="H564" s="582"/>
      <c r="I564" s="582"/>
      <c r="J564" s="581"/>
    </row>
    <row r="565" spans="1:10" x14ac:dyDescent="0.2">
      <c r="A565" s="583"/>
      <c r="B565" s="583"/>
      <c r="C565" s="583"/>
      <c r="D565" s="582"/>
      <c r="E565" s="583"/>
      <c r="F565" s="582"/>
      <c r="G565" s="582"/>
      <c r="H565" s="582"/>
      <c r="I565" s="582"/>
      <c r="J565" s="581"/>
    </row>
    <row r="566" spans="1:10" x14ac:dyDescent="0.2">
      <c r="A566" s="583"/>
      <c r="B566" s="583"/>
      <c r="C566" s="583"/>
      <c r="D566" s="582"/>
      <c r="E566" s="583"/>
      <c r="F566" s="582"/>
      <c r="G566" s="582"/>
      <c r="H566" s="582"/>
      <c r="I566" s="582"/>
      <c r="J566" s="581"/>
    </row>
    <row r="567" spans="1:10" x14ac:dyDescent="0.2">
      <c r="A567" s="583"/>
      <c r="B567" s="583"/>
      <c r="C567" s="583"/>
      <c r="D567" s="582"/>
      <c r="E567" s="583"/>
      <c r="F567" s="582"/>
      <c r="G567" s="582"/>
      <c r="H567" s="582"/>
      <c r="I567" s="582"/>
      <c r="J567" s="581"/>
    </row>
    <row r="568" spans="1:10" x14ac:dyDescent="0.2">
      <c r="A568" s="583"/>
      <c r="B568" s="583"/>
      <c r="C568" s="583"/>
      <c r="D568" s="582"/>
      <c r="E568" s="583"/>
      <c r="F568" s="582"/>
      <c r="G568" s="582"/>
      <c r="H568" s="582"/>
      <c r="I568" s="582"/>
      <c r="J568" s="581"/>
    </row>
    <row r="569" spans="1:10" x14ac:dyDescent="0.2">
      <c r="A569" s="583"/>
      <c r="B569" s="583"/>
      <c r="C569" s="583"/>
      <c r="D569" s="582"/>
      <c r="E569" s="583"/>
      <c r="F569" s="582"/>
      <c r="G569" s="582"/>
      <c r="H569" s="582"/>
      <c r="I569" s="582"/>
      <c r="J569" s="581"/>
    </row>
    <row r="570" spans="1:10" x14ac:dyDescent="0.2">
      <c r="A570" s="583"/>
      <c r="B570" s="583"/>
      <c r="C570" s="583"/>
      <c r="D570" s="582"/>
      <c r="E570" s="583"/>
      <c r="F570" s="582"/>
      <c r="G570" s="582"/>
      <c r="H570" s="582"/>
      <c r="I570" s="582"/>
      <c r="J570" s="581"/>
    </row>
    <row r="571" spans="1:10" x14ac:dyDescent="0.2">
      <c r="A571" s="583"/>
      <c r="B571" s="583"/>
      <c r="C571" s="583"/>
      <c r="D571" s="582"/>
      <c r="E571" s="583"/>
      <c r="F571" s="582"/>
      <c r="G571" s="582"/>
      <c r="H571" s="582"/>
      <c r="I571" s="582"/>
      <c r="J571" s="581"/>
    </row>
    <row r="572" spans="1:10" x14ac:dyDescent="0.2">
      <c r="A572" s="583"/>
      <c r="B572" s="583"/>
      <c r="C572" s="583"/>
      <c r="D572" s="582"/>
      <c r="E572" s="583"/>
      <c r="F572" s="582"/>
      <c r="G572" s="582"/>
      <c r="H572" s="582"/>
      <c r="I572" s="582"/>
      <c r="J572" s="581"/>
    </row>
    <row r="573" spans="1:10" x14ac:dyDescent="0.2">
      <c r="A573" s="583"/>
      <c r="B573" s="583"/>
      <c r="C573" s="583"/>
      <c r="D573" s="582"/>
      <c r="E573" s="583"/>
      <c r="F573" s="582"/>
      <c r="G573" s="582"/>
      <c r="H573" s="582"/>
      <c r="I573" s="582"/>
      <c r="J573" s="581"/>
    </row>
    <row r="574" spans="1:10" x14ac:dyDescent="0.2">
      <c r="A574" s="583"/>
      <c r="B574" s="583"/>
      <c r="C574" s="583"/>
      <c r="D574" s="582"/>
      <c r="E574" s="583"/>
      <c r="F574" s="582"/>
      <c r="G574" s="582"/>
      <c r="H574" s="582"/>
      <c r="I574" s="582"/>
      <c r="J574" s="581"/>
    </row>
    <row r="575" spans="1:10" x14ac:dyDescent="0.2">
      <c r="A575" s="583"/>
      <c r="B575" s="583"/>
      <c r="C575" s="583"/>
      <c r="D575" s="582"/>
      <c r="E575" s="583"/>
      <c r="F575" s="582"/>
      <c r="G575" s="582"/>
      <c r="H575" s="582"/>
      <c r="I575" s="582"/>
      <c r="J575" s="581"/>
    </row>
    <row r="576" spans="1:10" x14ac:dyDescent="0.2">
      <c r="A576" s="583"/>
      <c r="B576" s="583"/>
      <c r="C576" s="583"/>
      <c r="D576" s="582"/>
      <c r="E576" s="583"/>
      <c r="F576" s="582"/>
      <c r="G576" s="582"/>
      <c r="H576" s="582"/>
      <c r="I576" s="582"/>
      <c r="J576" s="581"/>
    </row>
    <row r="577" spans="1:10" x14ac:dyDescent="0.2">
      <c r="A577" s="583"/>
      <c r="B577" s="583"/>
      <c r="C577" s="583"/>
      <c r="D577" s="582"/>
      <c r="E577" s="583"/>
      <c r="F577" s="582"/>
      <c r="G577" s="582"/>
      <c r="H577" s="582"/>
      <c r="I577" s="582"/>
      <c r="J577" s="581"/>
    </row>
    <row r="578" spans="1:10" x14ac:dyDescent="0.2">
      <c r="A578" s="583"/>
      <c r="B578" s="583"/>
      <c r="C578" s="583"/>
      <c r="D578" s="582"/>
      <c r="E578" s="583"/>
      <c r="F578" s="582"/>
      <c r="G578" s="582"/>
      <c r="H578" s="582"/>
      <c r="I578" s="582"/>
      <c r="J578" s="581"/>
    </row>
    <row r="579" spans="1:10" x14ac:dyDescent="0.2">
      <c r="A579" s="583"/>
      <c r="B579" s="583"/>
      <c r="C579" s="583"/>
      <c r="D579" s="582"/>
      <c r="E579" s="583"/>
      <c r="F579" s="582"/>
      <c r="G579" s="582"/>
      <c r="H579" s="582"/>
      <c r="I579" s="582"/>
      <c r="J579" s="581"/>
    </row>
    <row r="580" spans="1:10" x14ac:dyDescent="0.2">
      <c r="A580" s="583"/>
      <c r="B580" s="583"/>
      <c r="C580" s="583"/>
      <c r="D580" s="582"/>
      <c r="E580" s="583"/>
      <c r="F580" s="582"/>
      <c r="G580" s="582"/>
      <c r="H580" s="582"/>
      <c r="I580" s="582"/>
      <c r="J580" s="581"/>
    </row>
    <row r="581" spans="1:10" x14ac:dyDescent="0.2">
      <c r="A581" s="583"/>
      <c r="B581" s="583"/>
      <c r="C581" s="583"/>
      <c r="D581" s="582"/>
      <c r="E581" s="583"/>
      <c r="F581" s="582"/>
      <c r="G581" s="582"/>
      <c r="H581" s="582"/>
      <c r="I581" s="582"/>
      <c r="J581" s="581"/>
    </row>
    <row r="582" spans="1:10" x14ac:dyDescent="0.2">
      <c r="A582" s="583"/>
      <c r="B582" s="583"/>
      <c r="C582" s="583"/>
      <c r="D582" s="582"/>
      <c r="E582" s="583"/>
      <c r="F582" s="582"/>
      <c r="G582" s="582"/>
      <c r="H582" s="582"/>
      <c r="I582" s="582"/>
      <c r="J582" s="581"/>
    </row>
    <row r="583" spans="1:10" x14ac:dyDescent="0.2">
      <c r="A583" s="583"/>
      <c r="B583" s="583"/>
      <c r="C583" s="583"/>
      <c r="D583" s="582"/>
      <c r="E583" s="583"/>
      <c r="F583" s="582"/>
      <c r="G583" s="582"/>
      <c r="H583" s="582"/>
      <c r="I583" s="582"/>
      <c r="J583" s="581"/>
    </row>
    <row r="584" spans="1:10" x14ac:dyDescent="0.2">
      <c r="A584" s="583"/>
      <c r="B584" s="583"/>
      <c r="C584" s="583"/>
      <c r="D584" s="582"/>
      <c r="E584" s="583"/>
      <c r="F584" s="582"/>
      <c r="G584" s="582"/>
      <c r="H584" s="582"/>
      <c r="I584" s="582"/>
      <c r="J584" s="581"/>
    </row>
    <row r="585" spans="1:10" x14ac:dyDescent="0.2">
      <c r="A585" s="583"/>
      <c r="B585" s="583"/>
      <c r="C585" s="583"/>
      <c r="D585" s="582"/>
      <c r="E585" s="583"/>
      <c r="F585" s="582"/>
      <c r="G585" s="582"/>
      <c r="H585" s="582"/>
      <c r="I585" s="582"/>
      <c r="J585" s="581"/>
    </row>
    <row r="586" spans="1:10" x14ac:dyDescent="0.2">
      <c r="A586" s="583"/>
      <c r="B586" s="583"/>
      <c r="C586" s="583"/>
      <c r="D586" s="582"/>
      <c r="E586" s="583"/>
      <c r="F586" s="582"/>
      <c r="G586" s="582"/>
      <c r="H586" s="582"/>
      <c r="I586" s="582"/>
      <c r="J586" s="581"/>
    </row>
    <row r="587" spans="1:10" x14ac:dyDescent="0.2">
      <c r="A587" s="583"/>
      <c r="B587" s="583"/>
      <c r="C587" s="583"/>
      <c r="D587" s="582"/>
      <c r="E587" s="583"/>
      <c r="F587" s="582"/>
      <c r="G587" s="582"/>
      <c r="H587" s="582"/>
      <c r="I587" s="582"/>
      <c r="J587" s="581"/>
    </row>
    <row r="588" spans="1:10" x14ac:dyDescent="0.2">
      <c r="A588" s="583"/>
      <c r="B588" s="583"/>
      <c r="C588" s="583"/>
      <c r="D588" s="582"/>
      <c r="E588" s="583"/>
      <c r="F588" s="582"/>
      <c r="G588" s="582"/>
      <c r="H588" s="582"/>
      <c r="I588" s="582"/>
      <c r="J588" s="581"/>
    </row>
    <row r="589" spans="1:10" x14ac:dyDescent="0.2">
      <c r="A589" s="583"/>
      <c r="B589" s="583"/>
      <c r="C589" s="583"/>
      <c r="D589" s="582"/>
      <c r="E589" s="583"/>
      <c r="F589" s="582"/>
      <c r="G589" s="582"/>
      <c r="H589" s="582"/>
      <c r="I589" s="582"/>
      <c r="J589" s="581"/>
    </row>
    <row r="590" spans="1:10" x14ac:dyDescent="0.2">
      <c r="A590" s="583"/>
      <c r="B590" s="583"/>
      <c r="C590" s="583"/>
      <c r="D590" s="582"/>
      <c r="E590" s="583"/>
      <c r="F590" s="582"/>
      <c r="G590" s="582"/>
      <c r="H590" s="582"/>
      <c r="I590" s="582"/>
      <c r="J590" s="581"/>
    </row>
    <row r="591" spans="1:10" x14ac:dyDescent="0.2">
      <c r="A591" s="583"/>
      <c r="B591" s="583"/>
      <c r="C591" s="583"/>
      <c r="D591" s="582"/>
      <c r="E591" s="583"/>
      <c r="F591" s="582"/>
      <c r="G591" s="582"/>
      <c r="H591" s="582"/>
      <c r="I591" s="582"/>
      <c r="J591" s="581"/>
    </row>
    <row r="592" spans="1:10" x14ac:dyDescent="0.2">
      <c r="A592" s="583"/>
      <c r="B592" s="583"/>
      <c r="C592" s="583"/>
      <c r="D592" s="582"/>
      <c r="E592" s="583"/>
      <c r="F592" s="582"/>
      <c r="G592" s="582"/>
      <c r="H592" s="582"/>
      <c r="I592" s="582"/>
      <c r="J592" s="581"/>
    </row>
    <row r="593" spans="1:10" x14ac:dyDescent="0.2">
      <c r="A593" s="583"/>
      <c r="B593" s="583"/>
      <c r="C593" s="583"/>
      <c r="D593" s="582"/>
      <c r="E593" s="583"/>
      <c r="F593" s="582"/>
      <c r="G593" s="582"/>
      <c r="H593" s="582"/>
      <c r="I593" s="582"/>
      <c r="J593" s="581"/>
    </row>
    <row r="594" spans="1:10" x14ac:dyDescent="0.2">
      <c r="A594" s="583"/>
      <c r="B594" s="583"/>
      <c r="C594" s="583"/>
      <c r="D594" s="582"/>
      <c r="E594" s="583"/>
      <c r="F594" s="582"/>
      <c r="G594" s="582"/>
      <c r="H594" s="582"/>
      <c r="I594" s="582"/>
      <c r="J594" s="581"/>
    </row>
    <row r="595" spans="1:10" x14ac:dyDescent="0.2">
      <c r="A595" s="583"/>
      <c r="B595" s="583"/>
      <c r="C595" s="583"/>
      <c r="D595" s="582"/>
      <c r="E595" s="583"/>
      <c r="F595" s="582"/>
      <c r="G595" s="582"/>
      <c r="H595" s="582"/>
      <c r="I595" s="582"/>
      <c r="J595" s="581"/>
    </row>
    <row r="596" spans="1:10" x14ac:dyDescent="0.2">
      <c r="A596" s="583"/>
      <c r="B596" s="583"/>
      <c r="C596" s="583"/>
      <c r="D596" s="582"/>
      <c r="E596" s="583"/>
      <c r="F596" s="582"/>
      <c r="G596" s="582"/>
      <c r="H596" s="582"/>
      <c r="I596" s="582"/>
      <c r="J596" s="581"/>
    </row>
    <row r="597" spans="1:10" x14ac:dyDescent="0.2">
      <c r="A597" s="583"/>
      <c r="B597" s="583"/>
      <c r="C597" s="583"/>
      <c r="D597" s="582"/>
      <c r="E597" s="583"/>
      <c r="F597" s="582"/>
      <c r="G597" s="582"/>
      <c r="H597" s="582"/>
      <c r="I597" s="582"/>
      <c r="J597" s="581"/>
    </row>
    <row r="598" spans="1:10" x14ac:dyDescent="0.2">
      <c r="A598" s="583"/>
      <c r="B598" s="583"/>
      <c r="C598" s="583"/>
      <c r="D598" s="582"/>
      <c r="E598" s="583"/>
      <c r="F598" s="582"/>
      <c r="G598" s="582"/>
      <c r="H598" s="582"/>
      <c r="I598" s="582"/>
      <c r="J598" s="581"/>
    </row>
    <row r="599" spans="1:10" x14ac:dyDescent="0.2">
      <c r="A599" s="583"/>
      <c r="B599" s="583"/>
      <c r="C599" s="583"/>
      <c r="D599" s="582"/>
      <c r="E599" s="583"/>
      <c r="F599" s="582"/>
      <c r="G599" s="582"/>
      <c r="H599" s="582"/>
      <c r="I599" s="582"/>
      <c r="J599" s="581"/>
    </row>
    <row r="600" spans="1:10" x14ac:dyDescent="0.2">
      <c r="A600" s="583"/>
      <c r="B600" s="583"/>
      <c r="C600" s="583"/>
      <c r="D600" s="582"/>
      <c r="E600" s="583"/>
      <c r="F600" s="582"/>
      <c r="G600" s="582"/>
      <c r="H600" s="582"/>
      <c r="I600" s="582"/>
      <c r="J600" s="581"/>
    </row>
    <row r="601" spans="1:10" x14ac:dyDescent="0.2">
      <c r="A601" s="583"/>
      <c r="B601" s="583"/>
      <c r="C601" s="583"/>
      <c r="D601" s="582"/>
      <c r="E601" s="583"/>
      <c r="F601" s="582"/>
      <c r="G601" s="582"/>
      <c r="H601" s="582"/>
      <c r="I601" s="582"/>
      <c r="J601" s="581"/>
    </row>
    <row r="602" spans="1:10" x14ac:dyDescent="0.2">
      <c r="A602" s="583"/>
      <c r="B602" s="583"/>
      <c r="C602" s="583"/>
      <c r="D602" s="582"/>
      <c r="E602" s="583"/>
      <c r="F602" s="582"/>
      <c r="G602" s="582"/>
      <c r="H602" s="582"/>
      <c r="I602" s="582"/>
      <c r="J602" s="581"/>
    </row>
    <row r="603" spans="1:10" x14ac:dyDescent="0.2">
      <c r="A603" s="583"/>
      <c r="B603" s="583"/>
      <c r="C603" s="583"/>
      <c r="D603" s="582"/>
      <c r="E603" s="583"/>
      <c r="F603" s="582"/>
      <c r="G603" s="582"/>
      <c r="H603" s="582"/>
      <c r="I603" s="582"/>
      <c r="J603" s="581"/>
    </row>
    <row r="604" spans="1:10" x14ac:dyDescent="0.2">
      <c r="A604" s="583"/>
      <c r="B604" s="583"/>
      <c r="C604" s="583"/>
      <c r="D604" s="582"/>
      <c r="E604" s="583"/>
      <c r="F604" s="582"/>
      <c r="G604" s="582"/>
      <c r="H604" s="582"/>
      <c r="I604" s="582"/>
      <c r="J604" s="581"/>
    </row>
    <row r="605" spans="1:10" x14ac:dyDescent="0.2">
      <c r="A605" s="583"/>
      <c r="B605" s="583"/>
      <c r="C605" s="583"/>
      <c r="D605" s="582"/>
      <c r="E605" s="583"/>
      <c r="F605" s="582"/>
      <c r="G605" s="582"/>
      <c r="H605" s="582"/>
      <c r="I605" s="582"/>
      <c r="J605" s="581"/>
    </row>
    <row r="606" spans="1:10" x14ac:dyDescent="0.2">
      <c r="A606" s="583"/>
      <c r="B606" s="583"/>
      <c r="C606" s="583"/>
      <c r="D606" s="582"/>
      <c r="E606" s="583"/>
      <c r="F606" s="582"/>
      <c r="G606" s="582"/>
      <c r="H606" s="582"/>
      <c r="I606" s="582"/>
      <c r="J606" s="581"/>
    </row>
    <row r="607" spans="1:10" x14ac:dyDescent="0.2">
      <c r="A607" s="583"/>
      <c r="B607" s="583"/>
      <c r="C607" s="583"/>
      <c r="D607" s="582"/>
      <c r="E607" s="583"/>
      <c r="F607" s="582"/>
      <c r="G607" s="582"/>
      <c r="H607" s="582"/>
      <c r="I607" s="582"/>
      <c r="J607" s="581"/>
    </row>
    <row r="608" spans="1:10" x14ac:dyDescent="0.2">
      <c r="A608" s="583"/>
      <c r="B608" s="583"/>
      <c r="C608" s="583"/>
      <c r="D608" s="582"/>
      <c r="E608" s="583"/>
      <c r="F608" s="582"/>
      <c r="G608" s="582"/>
      <c r="H608" s="582"/>
      <c r="I608" s="582"/>
      <c r="J608" s="581"/>
    </row>
    <row r="609" spans="1:10" x14ac:dyDescent="0.2">
      <c r="A609" s="583"/>
      <c r="B609" s="583"/>
      <c r="C609" s="583"/>
      <c r="D609" s="582"/>
      <c r="E609" s="583"/>
      <c r="F609" s="582"/>
      <c r="G609" s="582"/>
      <c r="H609" s="582"/>
      <c r="I609" s="582"/>
      <c r="J609" s="581"/>
    </row>
    <row r="610" spans="1:10" x14ac:dyDescent="0.2">
      <c r="A610" s="583"/>
      <c r="B610" s="583"/>
      <c r="C610" s="583"/>
      <c r="D610" s="582"/>
      <c r="E610" s="583"/>
      <c r="F610" s="582"/>
      <c r="G610" s="582"/>
      <c r="H610" s="582"/>
      <c r="I610" s="582"/>
      <c r="J610" s="581"/>
    </row>
    <row r="611" spans="1:10" x14ac:dyDescent="0.2">
      <c r="A611" s="583"/>
      <c r="B611" s="583"/>
      <c r="C611" s="583"/>
      <c r="D611" s="582"/>
      <c r="E611" s="583"/>
      <c r="F611" s="582"/>
      <c r="G611" s="582"/>
      <c r="H611" s="582"/>
      <c r="I611" s="582"/>
      <c r="J611" s="581"/>
    </row>
    <row r="612" spans="1:10" x14ac:dyDescent="0.2">
      <c r="A612" s="583"/>
      <c r="B612" s="583"/>
      <c r="C612" s="583"/>
      <c r="D612" s="582"/>
      <c r="E612" s="583"/>
      <c r="F612" s="582"/>
      <c r="G612" s="582"/>
      <c r="H612" s="582"/>
      <c r="I612" s="582"/>
      <c r="J612" s="581"/>
    </row>
    <row r="613" spans="1:10" x14ac:dyDescent="0.2">
      <c r="A613" s="583"/>
      <c r="B613" s="583"/>
      <c r="C613" s="583"/>
      <c r="D613" s="582"/>
      <c r="E613" s="583"/>
      <c r="F613" s="582"/>
      <c r="G613" s="582"/>
      <c r="H613" s="582"/>
      <c r="I613" s="582"/>
      <c r="J613" s="581"/>
    </row>
    <row r="614" spans="1:10" x14ac:dyDescent="0.2">
      <c r="A614" s="583"/>
      <c r="B614" s="583"/>
      <c r="C614" s="583"/>
      <c r="D614" s="582"/>
      <c r="E614" s="583"/>
      <c r="F614" s="582"/>
      <c r="G614" s="582"/>
      <c r="H614" s="582"/>
      <c r="I614" s="582"/>
      <c r="J614" s="581"/>
    </row>
    <row r="615" spans="1:10" x14ac:dyDescent="0.2">
      <c r="A615" s="583"/>
      <c r="B615" s="583"/>
      <c r="C615" s="583"/>
      <c r="D615" s="582"/>
      <c r="E615" s="583"/>
      <c r="F615" s="582"/>
      <c r="G615" s="582"/>
      <c r="H615" s="582"/>
      <c r="I615" s="582"/>
      <c r="J615" s="581"/>
    </row>
    <row r="616" spans="1:10" x14ac:dyDescent="0.2">
      <c r="A616" s="583"/>
      <c r="B616" s="583"/>
      <c r="C616" s="583"/>
      <c r="D616" s="582"/>
      <c r="E616" s="583"/>
      <c r="F616" s="582"/>
      <c r="G616" s="582"/>
      <c r="H616" s="582"/>
      <c r="I616" s="582"/>
      <c r="J616" s="581"/>
    </row>
    <row r="617" spans="1:10" x14ac:dyDescent="0.2">
      <c r="A617" s="583"/>
      <c r="B617" s="583"/>
      <c r="C617" s="583"/>
      <c r="D617" s="582"/>
      <c r="E617" s="583"/>
      <c r="F617" s="582"/>
      <c r="G617" s="582"/>
      <c r="H617" s="582"/>
      <c r="I617" s="582"/>
      <c r="J617" s="581"/>
    </row>
    <row r="618" spans="1:10" x14ac:dyDescent="0.2">
      <c r="A618" s="583"/>
      <c r="B618" s="583"/>
      <c r="C618" s="583"/>
      <c r="D618" s="582"/>
      <c r="E618" s="583"/>
      <c r="F618" s="582"/>
      <c r="G618" s="582"/>
      <c r="H618" s="582"/>
      <c r="I618" s="582"/>
      <c r="J618" s="581"/>
    </row>
    <row r="619" spans="1:10" x14ac:dyDescent="0.2">
      <c r="A619" s="583"/>
      <c r="B619" s="583"/>
      <c r="C619" s="583"/>
      <c r="D619" s="582"/>
      <c r="E619" s="583"/>
      <c r="F619" s="582"/>
      <c r="G619" s="582"/>
      <c r="H619" s="582"/>
      <c r="I619" s="582"/>
      <c r="J619" s="581"/>
    </row>
    <row r="620" spans="1:10" x14ac:dyDescent="0.2">
      <c r="A620" s="583"/>
      <c r="B620" s="583"/>
      <c r="C620" s="583"/>
      <c r="D620" s="582"/>
      <c r="E620" s="583"/>
      <c r="F620" s="582"/>
      <c r="G620" s="582"/>
      <c r="H620" s="582"/>
      <c r="I620" s="582"/>
      <c r="J620" s="581"/>
    </row>
    <row r="621" spans="1:10" x14ac:dyDescent="0.2">
      <c r="A621" s="583"/>
      <c r="B621" s="583"/>
      <c r="C621" s="583"/>
      <c r="D621" s="582"/>
      <c r="E621" s="583"/>
      <c r="F621" s="582"/>
      <c r="G621" s="582"/>
      <c r="H621" s="582"/>
      <c r="I621" s="582"/>
      <c r="J621" s="581"/>
    </row>
    <row r="622" spans="1:10" x14ac:dyDescent="0.2">
      <c r="A622" s="583"/>
      <c r="B622" s="583"/>
      <c r="C622" s="583"/>
      <c r="D622" s="582"/>
      <c r="E622" s="583"/>
      <c r="F622" s="582"/>
      <c r="G622" s="582"/>
      <c r="H622" s="582"/>
      <c r="I622" s="582"/>
      <c r="J622" s="581"/>
    </row>
    <row r="623" spans="1:10" x14ac:dyDescent="0.2">
      <c r="A623" s="583"/>
      <c r="B623" s="583"/>
      <c r="C623" s="583"/>
      <c r="D623" s="582"/>
      <c r="E623" s="583"/>
      <c r="F623" s="582"/>
      <c r="G623" s="582"/>
      <c r="H623" s="582"/>
      <c r="I623" s="582"/>
      <c r="J623" s="581"/>
    </row>
    <row r="624" spans="1:10" x14ac:dyDescent="0.2">
      <c r="A624" s="583"/>
      <c r="B624" s="583"/>
      <c r="C624" s="583"/>
      <c r="D624" s="582"/>
      <c r="E624" s="583"/>
      <c r="F624" s="582"/>
      <c r="G624" s="582"/>
      <c r="H624" s="582"/>
      <c r="I624" s="582"/>
      <c r="J624" s="581"/>
    </row>
    <row r="625" spans="1:10" x14ac:dyDescent="0.2">
      <c r="A625" s="583"/>
      <c r="B625" s="583"/>
      <c r="C625" s="583"/>
      <c r="D625" s="582"/>
      <c r="E625" s="583"/>
      <c r="F625" s="582"/>
      <c r="G625" s="582"/>
      <c r="H625" s="582"/>
      <c r="I625" s="582"/>
      <c r="J625" s="581"/>
    </row>
    <row r="626" spans="1:10" x14ac:dyDescent="0.2">
      <c r="A626" s="583"/>
      <c r="B626" s="583"/>
      <c r="C626" s="583"/>
      <c r="D626" s="582"/>
      <c r="E626" s="583"/>
      <c r="F626" s="582"/>
      <c r="G626" s="582"/>
      <c r="H626" s="582"/>
      <c r="I626" s="582"/>
      <c r="J626" s="581"/>
    </row>
    <row r="627" spans="1:10" x14ac:dyDescent="0.2">
      <c r="A627" s="583"/>
      <c r="B627" s="583"/>
      <c r="C627" s="583"/>
      <c r="D627" s="582"/>
      <c r="E627" s="583"/>
      <c r="F627" s="582"/>
      <c r="G627" s="582"/>
      <c r="H627" s="582"/>
      <c r="I627" s="582"/>
      <c r="J627" s="581"/>
    </row>
    <row r="628" spans="1:10" x14ac:dyDescent="0.2">
      <c r="A628" s="583"/>
      <c r="B628" s="583"/>
      <c r="C628" s="583"/>
      <c r="D628" s="582"/>
      <c r="E628" s="583"/>
      <c r="F628" s="582"/>
      <c r="G628" s="582"/>
      <c r="H628" s="582"/>
      <c r="I628" s="582"/>
      <c r="J628" s="581"/>
    </row>
    <row r="629" spans="1:10" x14ac:dyDescent="0.2">
      <c r="A629" s="583"/>
      <c r="B629" s="583"/>
      <c r="C629" s="583"/>
      <c r="D629" s="582"/>
      <c r="E629" s="583"/>
      <c r="F629" s="582"/>
      <c r="G629" s="582"/>
      <c r="H629" s="582"/>
      <c r="I629" s="582"/>
      <c r="J629" s="581"/>
    </row>
    <row r="630" spans="1:10" x14ac:dyDescent="0.2">
      <c r="A630" s="583"/>
      <c r="B630" s="583"/>
      <c r="C630" s="583"/>
      <c r="D630" s="582"/>
      <c r="E630" s="583"/>
      <c r="F630" s="582"/>
      <c r="G630" s="582"/>
      <c r="H630" s="582"/>
      <c r="I630" s="582"/>
      <c r="J630" s="581"/>
    </row>
    <row r="631" spans="1:10" x14ac:dyDescent="0.2">
      <c r="A631" s="583"/>
      <c r="B631" s="583"/>
      <c r="C631" s="583"/>
      <c r="D631" s="582"/>
      <c r="E631" s="583"/>
      <c r="F631" s="582"/>
      <c r="G631" s="582"/>
      <c r="H631" s="582"/>
      <c r="I631" s="582"/>
      <c r="J631" s="581"/>
    </row>
    <row r="632" spans="1:10" x14ac:dyDescent="0.2">
      <c r="A632" s="583"/>
      <c r="B632" s="583"/>
      <c r="C632" s="583"/>
      <c r="D632" s="582"/>
      <c r="E632" s="583"/>
      <c r="F632" s="582"/>
      <c r="G632" s="582"/>
      <c r="H632" s="582"/>
      <c r="I632" s="582"/>
      <c r="J632" s="581"/>
    </row>
    <row r="633" spans="1:10" x14ac:dyDescent="0.2">
      <c r="A633" s="583"/>
      <c r="B633" s="583"/>
      <c r="C633" s="583"/>
      <c r="D633" s="582"/>
      <c r="E633" s="583"/>
      <c r="F633" s="582"/>
      <c r="G633" s="582"/>
      <c r="H633" s="582"/>
      <c r="I633" s="582"/>
      <c r="J633" s="581"/>
    </row>
    <row r="634" spans="1:10" x14ac:dyDescent="0.2">
      <c r="A634" s="583"/>
      <c r="B634" s="583"/>
      <c r="C634" s="583"/>
      <c r="D634" s="582"/>
      <c r="E634" s="583"/>
      <c r="F634" s="582"/>
      <c r="G634" s="582"/>
      <c r="H634" s="582"/>
      <c r="I634" s="582"/>
      <c r="J634" s="581"/>
    </row>
    <row r="635" spans="1:10" x14ac:dyDescent="0.2">
      <c r="A635" s="583"/>
      <c r="B635" s="583"/>
      <c r="C635" s="583"/>
      <c r="D635" s="582"/>
      <c r="E635" s="583"/>
      <c r="F635" s="582"/>
      <c r="G635" s="582"/>
      <c r="H635" s="582"/>
      <c r="I635" s="582"/>
      <c r="J635" s="581"/>
    </row>
    <row r="636" spans="1:10" x14ac:dyDescent="0.2">
      <c r="A636" s="583"/>
      <c r="B636" s="583"/>
      <c r="C636" s="583"/>
      <c r="D636" s="582"/>
      <c r="E636" s="583"/>
      <c r="F636" s="582"/>
      <c r="G636" s="582"/>
      <c r="H636" s="582"/>
      <c r="I636" s="582"/>
      <c r="J636" s="581"/>
    </row>
    <row r="637" spans="1:10" x14ac:dyDescent="0.2">
      <c r="A637" s="583"/>
      <c r="B637" s="583"/>
      <c r="C637" s="583"/>
      <c r="D637" s="582"/>
      <c r="E637" s="583"/>
      <c r="F637" s="582"/>
      <c r="G637" s="582"/>
      <c r="H637" s="582"/>
      <c r="I637" s="582"/>
      <c r="J637" s="581"/>
    </row>
    <row r="638" spans="1:10" x14ac:dyDescent="0.2">
      <c r="A638" s="583"/>
      <c r="B638" s="583"/>
      <c r="C638" s="583"/>
      <c r="D638" s="582"/>
      <c r="E638" s="583"/>
      <c r="F638" s="582"/>
      <c r="G638" s="582"/>
      <c r="H638" s="582"/>
      <c r="I638" s="582"/>
      <c r="J638" s="581"/>
    </row>
    <row r="639" spans="1:10" x14ac:dyDescent="0.2">
      <c r="A639" s="583"/>
      <c r="B639" s="583"/>
      <c r="C639" s="583"/>
      <c r="D639" s="582"/>
      <c r="E639" s="583"/>
      <c r="F639" s="582"/>
      <c r="G639" s="582"/>
      <c r="H639" s="582"/>
      <c r="I639" s="582"/>
      <c r="J639" s="581"/>
    </row>
    <row r="640" spans="1:10" x14ac:dyDescent="0.2">
      <c r="A640" s="583"/>
      <c r="B640" s="583"/>
      <c r="C640" s="583"/>
      <c r="D640" s="582"/>
      <c r="E640" s="583"/>
      <c r="F640" s="582"/>
      <c r="G640" s="582"/>
      <c r="H640" s="582"/>
      <c r="I640" s="582"/>
      <c r="J640" s="581"/>
    </row>
    <row r="641" spans="1:10" x14ac:dyDescent="0.2">
      <c r="A641" s="583"/>
      <c r="B641" s="583"/>
      <c r="C641" s="583"/>
      <c r="D641" s="582"/>
      <c r="E641" s="583"/>
      <c r="F641" s="582"/>
      <c r="G641" s="582"/>
      <c r="H641" s="582"/>
      <c r="I641" s="582"/>
      <c r="J641" s="581"/>
    </row>
    <row r="642" spans="1:10" x14ac:dyDescent="0.2">
      <c r="A642" s="583"/>
      <c r="B642" s="583"/>
      <c r="C642" s="583"/>
      <c r="D642" s="582"/>
      <c r="E642" s="583"/>
      <c r="F642" s="582"/>
      <c r="G642" s="582"/>
      <c r="H642" s="582"/>
      <c r="I642" s="582"/>
      <c r="J642" s="581"/>
    </row>
    <row r="643" spans="1:10" x14ac:dyDescent="0.2">
      <c r="A643" s="583"/>
      <c r="B643" s="583"/>
      <c r="C643" s="583"/>
      <c r="D643" s="582"/>
      <c r="E643" s="583"/>
      <c r="F643" s="582"/>
      <c r="G643" s="582"/>
      <c r="H643" s="582"/>
      <c r="I643" s="582"/>
      <c r="J643" s="581"/>
    </row>
    <row r="644" spans="1:10" x14ac:dyDescent="0.2">
      <c r="A644" s="583"/>
      <c r="B644" s="583"/>
      <c r="C644" s="583"/>
      <c r="D644" s="582"/>
      <c r="E644" s="583"/>
      <c r="F644" s="582"/>
      <c r="G644" s="582"/>
      <c r="H644" s="582"/>
      <c r="I644" s="582"/>
      <c r="J644" s="581"/>
    </row>
    <row r="645" spans="1:10" x14ac:dyDescent="0.2">
      <c r="A645" s="583"/>
      <c r="B645" s="583"/>
      <c r="C645" s="583"/>
      <c r="D645" s="582"/>
      <c r="E645" s="583"/>
      <c r="F645" s="582"/>
      <c r="G645" s="582"/>
      <c r="H645" s="582"/>
      <c r="I645" s="582"/>
      <c r="J645" s="581"/>
    </row>
    <row r="646" spans="1:10" x14ac:dyDescent="0.2">
      <c r="A646" s="583"/>
      <c r="B646" s="583"/>
      <c r="C646" s="583"/>
      <c r="D646" s="582"/>
      <c r="E646" s="583"/>
      <c r="F646" s="582"/>
      <c r="G646" s="582"/>
      <c r="H646" s="582"/>
      <c r="I646" s="582"/>
      <c r="J646" s="581"/>
    </row>
    <row r="647" spans="1:10" x14ac:dyDescent="0.2">
      <c r="A647" s="583"/>
      <c r="B647" s="583"/>
      <c r="C647" s="583"/>
      <c r="D647" s="582"/>
      <c r="E647" s="583"/>
      <c r="F647" s="582"/>
      <c r="G647" s="582"/>
      <c r="H647" s="582"/>
      <c r="I647" s="582"/>
      <c r="J647" s="581"/>
    </row>
    <row r="648" spans="1:10" x14ac:dyDescent="0.2">
      <c r="A648" s="583"/>
      <c r="B648" s="583"/>
      <c r="C648" s="583"/>
      <c r="D648" s="582"/>
      <c r="E648" s="583"/>
      <c r="F648" s="582"/>
      <c r="G648" s="582"/>
      <c r="H648" s="582"/>
      <c r="I648" s="582"/>
      <c r="J648" s="581"/>
    </row>
    <row r="649" spans="1:10" x14ac:dyDescent="0.2">
      <c r="A649" s="583"/>
      <c r="B649" s="583"/>
      <c r="C649" s="583"/>
      <c r="D649" s="582"/>
      <c r="E649" s="583"/>
      <c r="F649" s="582"/>
      <c r="G649" s="582"/>
      <c r="H649" s="582"/>
      <c r="I649" s="582"/>
      <c r="J649" s="581"/>
    </row>
    <row r="650" spans="1:10" x14ac:dyDescent="0.2">
      <c r="A650" s="583"/>
      <c r="B650" s="583"/>
      <c r="C650" s="583"/>
      <c r="D650" s="582"/>
      <c r="E650" s="583"/>
      <c r="F650" s="582"/>
      <c r="G650" s="582"/>
      <c r="H650" s="582"/>
      <c r="I650" s="582"/>
      <c r="J650" s="581"/>
    </row>
    <row r="651" spans="1:10" x14ac:dyDescent="0.2">
      <c r="A651" s="583"/>
      <c r="B651" s="583"/>
      <c r="C651" s="583"/>
      <c r="D651" s="582"/>
      <c r="E651" s="583"/>
      <c r="F651" s="582"/>
      <c r="G651" s="582"/>
      <c r="H651" s="582"/>
      <c r="I651" s="582"/>
      <c r="J651" s="581"/>
    </row>
    <row r="652" spans="1:10" x14ac:dyDescent="0.2">
      <c r="A652" s="583"/>
      <c r="B652" s="583"/>
      <c r="C652" s="583"/>
      <c r="D652" s="582"/>
      <c r="E652" s="583"/>
      <c r="F652" s="582"/>
      <c r="G652" s="582"/>
      <c r="H652" s="582"/>
      <c r="I652" s="582"/>
      <c r="J652" s="581"/>
    </row>
    <row r="653" spans="1:10" x14ac:dyDescent="0.2">
      <c r="A653" s="583"/>
      <c r="B653" s="583"/>
      <c r="C653" s="583"/>
      <c r="D653" s="582"/>
      <c r="E653" s="583"/>
      <c r="F653" s="582"/>
      <c r="G653" s="582"/>
      <c r="H653" s="582"/>
      <c r="I653" s="582"/>
      <c r="J653" s="581"/>
    </row>
    <row r="654" spans="1:10" x14ac:dyDescent="0.2">
      <c r="A654" s="583"/>
      <c r="B654" s="583"/>
      <c r="C654" s="583"/>
      <c r="D654" s="582"/>
      <c r="E654" s="583"/>
      <c r="F654" s="582"/>
      <c r="G654" s="582"/>
      <c r="H654" s="582"/>
      <c r="I654" s="582"/>
      <c r="J654" s="581"/>
    </row>
    <row r="655" spans="1:10" x14ac:dyDescent="0.2">
      <c r="A655" s="583"/>
      <c r="B655" s="583"/>
      <c r="C655" s="583"/>
      <c r="D655" s="582"/>
      <c r="E655" s="583"/>
      <c r="F655" s="582"/>
      <c r="G655" s="582"/>
      <c r="H655" s="582"/>
      <c r="I655" s="582"/>
      <c r="J655" s="581"/>
    </row>
    <row r="656" spans="1:10" x14ac:dyDescent="0.2">
      <c r="A656" s="583"/>
      <c r="B656" s="583"/>
      <c r="C656" s="583"/>
      <c r="D656" s="582"/>
      <c r="E656" s="583"/>
      <c r="F656" s="582"/>
      <c r="G656" s="582"/>
      <c r="H656" s="582"/>
      <c r="I656" s="582"/>
      <c r="J656" s="581"/>
    </row>
    <row r="657" spans="1:10" x14ac:dyDescent="0.2">
      <c r="A657" s="583"/>
      <c r="B657" s="583"/>
      <c r="C657" s="583"/>
      <c r="D657" s="582"/>
      <c r="E657" s="583"/>
      <c r="F657" s="582"/>
      <c r="G657" s="582"/>
      <c r="H657" s="582"/>
      <c r="I657" s="582"/>
      <c r="J657" s="581"/>
    </row>
    <row r="658" spans="1:10" x14ac:dyDescent="0.2">
      <c r="A658" s="583"/>
      <c r="B658" s="583"/>
      <c r="C658" s="583"/>
      <c r="D658" s="582"/>
      <c r="E658" s="583"/>
      <c r="F658" s="582"/>
      <c r="G658" s="582"/>
      <c r="H658" s="582"/>
      <c r="I658" s="582"/>
      <c r="J658" s="581"/>
    </row>
    <row r="659" spans="1:10" x14ac:dyDescent="0.2">
      <c r="A659" s="583"/>
      <c r="B659" s="583"/>
      <c r="C659" s="583"/>
      <c r="D659" s="582"/>
      <c r="E659" s="583"/>
      <c r="F659" s="582"/>
      <c r="G659" s="582"/>
      <c r="H659" s="582"/>
      <c r="I659" s="582"/>
      <c r="J659" s="581"/>
    </row>
    <row r="660" spans="1:10" x14ac:dyDescent="0.2">
      <c r="A660" s="583"/>
      <c r="B660" s="583"/>
      <c r="C660" s="583"/>
      <c r="D660" s="582"/>
      <c r="E660" s="583"/>
      <c r="F660" s="582"/>
      <c r="G660" s="582"/>
      <c r="H660" s="582"/>
      <c r="I660" s="582"/>
      <c r="J660" s="581"/>
    </row>
    <row r="661" spans="1:10" x14ac:dyDescent="0.2">
      <c r="A661" s="583"/>
      <c r="B661" s="583"/>
      <c r="C661" s="583"/>
      <c r="D661" s="582"/>
      <c r="E661" s="583"/>
      <c r="F661" s="582"/>
      <c r="G661" s="582"/>
      <c r="H661" s="582"/>
      <c r="I661" s="582"/>
      <c r="J661" s="581"/>
    </row>
    <row r="662" spans="1:10" x14ac:dyDescent="0.2">
      <c r="A662" s="583"/>
      <c r="B662" s="583"/>
      <c r="C662" s="583"/>
      <c r="D662" s="582"/>
      <c r="E662" s="583"/>
      <c r="F662" s="582"/>
      <c r="G662" s="582"/>
      <c r="H662" s="582"/>
      <c r="I662" s="582"/>
      <c r="J662" s="581"/>
    </row>
    <row r="663" spans="1:10" x14ac:dyDescent="0.2">
      <c r="A663" s="583"/>
      <c r="B663" s="583"/>
      <c r="C663" s="583"/>
      <c r="D663" s="582"/>
      <c r="E663" s="583"/>
      <c r="F663" s="582"/>
      <c r="G663" s="582"/>
      <c r="H663" s="582"/>
      <c r="I663" s="582"/>
      <c r="J663" s="581"/>
    </row>
    <row r="664" spans="1:10" x14ac:dyDescent="0.2">
      <c r="A664" s="583"/>
      <c r="B664" s="583"/>
      <c r="C664" s="583"/>
      <c r="D664" s="582"/>
      <c r="E664" s="583"/>
      <c r="F664" s="582"/>
      <c r="G664" s="582"/>
      <c r="H664" s="582"/>
      <c r="I664" s="582"/>
      <c r="J664" s="581"/>
    </row>
    <row r="665" spans="1:10" x14ac:dyDescent="0.2">
      <c r="A665" s="583"/>
      <c r="B665" s="583"/>
      <c r="C665" s="583"/>
      <c r="D665" s="582"/>
      <c r="E665" s="583"/>
      <c r="F665" s="582"/>
      <c r="G665" s="582"/>
      <c r="H665" s="582"/>
      <c r="I665" s="582"/>
      <c r="J665" s="581"/>
    </row>
    <row r="666" spans="1:10" x14ac:dyDescent="0.2">
      <c r="A666" s="583"/>
      <c r="B666" s="583"/>
      <c r="C666" s="583"/>
      <c r="D666" s="582"/>
      <c r="E666" s="583"/>
      <c r="F666" s="582"/>
      <c r="G666" s="582"/>
      <c r="H666" s="582"/>
      <c r="I666" s="582"/>
      <c r="J666" s="581"/>
    </row>
    <row r="667" spans="1:10" x14ac:dyDescent="0.2">
      <c r="A667" s="583"/>
      <c r="B667" s="583"/>
      <c r="C667" s="583"/>
      <c r="D667" s="582"/>
      <c r="E667" s="583"/>
      <c r="F667" s="582"/>
      <c r="G667" s="582"/>
      <c r="H667" s="582"/>
      <c r="I667" s="582"/>
      <c r="J667" s="581"/>
    </row>
    <row r="668" spans="1:10" x14ac:dyDescent="0.2">
      <c r="A668" s="583"/>
      <c r="B668" s="583"/>
      <c r="C668" s="583"/>
      <c r="D668" s="582"/>
      <c r="E668" s="583"/>
      <c r="F668" s="582"/>
      <c r="G668" s="582"/>
      <c r="H668" s="582"/>
      <c r="I668" s="582"/>
      <c r="J668" s="581"/>
    </row>
    <row r="669" spans="1:10" x14ac:dyDescent="0.2">
      <c r="A669" s="583"/>
      <c r="B669" s="583"/>
      <c r="C669" s="583"/>
      <c r="D669" s="582"/>
      <c r="E669" s="583"/>
      <c r="F669" s="582"/>
      <c r="G669" s="582"/>
      <c r="H669" s="582"/>
      <c r="I669" s="582"/>
      <c r="J669" s="581"/>
    </row>
    <row r="670" spans="1:10" x14ac:dyDescent="0.2">
      <c r="A670" s="583"/>
      <c r="B670" s="583"/>
      <c r="C670" s="583"/>
      <c r="D670" s="582"/>
      <c r="E670" s="583"/>
      <c r="F670" s="582"/>
      <c r="G670" s="582"/>
      <c r="H670" s="582"/>
      <c r="I670" s="582"/>
      <c r="J670" s="581"/>
    </row>
    <row r="671" spans="1:10" x14ac:dyDescent="0.2">
      <c r="A671" s="583"/>
      <c r="B671" s="583"/>
      <c r="C671" s="583"/>
      <c r="D671" s="582"/>
      <c r="E671" s="583"/>
      <c r="F671" s="582"/>
      <c r="G671" s="582"/>
      <c r="H671" s="582"/>
      <c r="I671" s="582"/>
      <c r="J671" s="581"/>
    </row>
    <row r="672" spans="1:10" x14ac:dyDescent="0.2">
      <c r="A672" s="583"/>
      <c r="B672" s="583"/>
      <c r="C672" s="583"/>
      <c r="D672" s="582"/>
      <c r="E672" s="583"/>
      <c r="F672" s="582"/>
      <c r="G672" s="582"/>
      <c r="H672" s="582"/>
      <c r="I672" s="582"/>
      <c r="J672" s="581"/>
    </row>
    <row r="673" spans="1:10" x14ac:dyDescent="0.2">
      <c r="A673" s="583"/>
      <c r="B673" s="583"/>
      <c r="C673" s="583"/>
      <c r="D673" s="582"/>
      <c r="E673" s="583"/>
      <c r="F673" s="582"/>
      <c r="G673" s="582"/>
      <c r="H673" s="582"/>
      <c r="I673" s="582"/>
      <c r="J673" s="581"/>
    </row>
    <row r="674" spans="1:10" x14ac:dyDescent="0.2">
      <c r="A674" s="583"/>
      <c r="B674" s="583"/>
      <c r="C674" s="583"/>
      <c r="D674" s="582"/>
      <c r="E674" s="583"/>
      <c r="F674" s="582"/>
      <c r="G674" s="582"/>
      <c r="H674" s="582"/>
      <c r="I674" s="582"/>
      <c r="J674" s="581"/>
    </row>
    <row r="675" spans="1:10" x14ac:dyDescent="0.2">
      <c r="A675" s="583"/>
      <c r="B675" s="583"/>
      <c r="C675" s="583"/>
      <c r="D675" s="582"/>
      <c r="E675" s="583"/>
      <c r="F675" s="582"/>
      <c r="G675" s="582"/>
      <c r="H675" s="582"/>
      <c r="I675" s="582"/>
      <c r="J675" s="581"/>
    </row>
    <row r="676" spans="1:10" x14ac:dyDescent="0.2">
      <c r="A676" s="583"/>
      <c r="B676" s="583"/>
      <c r="C676" s="583"/>
      <c r="D676" s="582"/>
      <c r="E676" s="583"/>
      <c r="F676" s="582"/>
      <c r="G676" s="582"/>
      <c r="H676" s="582"/>
      <c r="I676" s="582"/>
      <c r="J676" s="581"/>
    </row>
    <row r="677" spans="1:10" x14ac:dyDescent="0.2">
      <c r="A677" s="583"/>
      <c r="B677" s="583"/>
      <c r="C677" s="583"/>
      <c r="D677" s="582"/>
      <c r="E677" s="583"/>
      <c r="F677" s="582"/>
      <c r="G677" s="582"/>
      <c r="H677" s="582"/>
      <c r="I677" s="582"/>
      <c r="J677" s="581"/>
    </row>
    <row r="678" spans="1:10" x14ac:dyDescent="0.2">
      <c r="A678" s="583"/>
      <c r="B678" s="583"/>
      <c r="C678" s="583"/>
      <c r="D678" s="582"/>
      <c r="E678" s="583"/>
      <c r="F678" s="582"/>
      <c r="G678" s="582"/>
      <c r="H678" s="582"/>
      <c r="I678" s="582"/>
      <c r="J678" s="581"/>
    </row>
    <row r="679" spans="1:10" x14ac:dyDescent="0.2">
      <c r="A679" s="583"/>
      <c r="B679" s="583"/>
      <c r="C679" s="583"/>
      <c r="D679" s="582"/>
      <c r="E679" s="583"/>
      <c r="F679" s="582"/>
      <c r="G679" s="582"/>
      <c r="H679" s="582"/>
      <c r="I679" s="582"/>
      <c r="J679" s="581"/>
    </row>
    <row r="680" spans="1:10" x14ac:dyDescent="0.2">
      <c r="A680" s="583"/>
      <c r="B680" s="583"/>
      <c r="C680" s="583"/>
      <c r="D680" s="582"/>
      <c r="E680" s="583"/>
      <c r="F680" s="582"/>
      <c r="G680" s="582"/>
      <c r="H680" s="582"/>
      <c r="I680" s="582"/>
      <c r="J680" s="581"/>
    </row>
    <row r="681" spans="1:10" x14ac:dyDescent="0.2">
      <c r="A681" s="583"/>
      <c r="B681" s="583"/>
      <c r="C681" s="583"/>
      <c r="D681" s="582"/>
      <c r="E681" s="583"/>
      <c r="F681" s="582"/>
      <c r="G681" s="582"/>
      <c r="H681" s="582"/>
      <c r="I681" s="582"/>
      <c r="J681" s="581"/>
    </row>
    <row r="682" spans="1:10" x14ac:dyDescent="0.2">
      <c r="A682" s="583"/>
      <c r="B682" s="583"/>
      <c r="C682" s="583"/>
      <c r="D682" s="582"/>
      <c r="E682" s="583"/>
      <c r="F682" s="582"/>
      <c r="G682" s="582"/>
      <c r="H682" s="582"/>
      <c r="I682" s="582"/>
      <c r="J682" s="581"/>
    </row>
    <row r="683" spans="1:10" x14ac:dyDescent="0.2">
      <c r="A683" s="583"/>
      <c r="B683" s="583"/>
      <c r="C683" s="583"/>
      <c r="D683" s="582"/>
      <c r="E683" s="583"/>
      <c r="F683" s="582"/>
      <c r="G683" s="582"/>
      <c r="H683" s="582"/>
      <c r="I683" s="582"/>
      <c r="J683" s="581"/>
    </row>
    <row r="684" spans="1:10" x14ac:dyDescent="0.2">
      <c r="A684" s="583"/>
      <c r="B684" s="583"/>
      <c r="C684" s="583"/>
      <c r="D684" s="582"/>
      <c r="E684" s="583"/>
      <c r="F684" s="582"/>
      <c r="G684" s="582"/>
      <c r="H684" s="582"/>
      <c r="I684" s="582"/>
      <c r="J684" s="581"/>
    </row>
    <row r="685" spans="1:10" x14ac:dyDescent="0.2">
      <c r="A685" s="583"/>
      <c r="B685" s="583"/>
      <c r="C685" s="583"/>
      <c r="D685" s="582"/>
      <c r="E685" s="583"/>
      <c r="F685" s="582"/>
      <c r="G685" s="582"/>
      <c r="H685" s="582"/>
      <c r="I685" s="582"/>
      <c r="J685" s="581"/>
    </row>
    <row r="686" spans="1:10" x14ac:dyDescent="0.2">
      <c r="A686" s="583"/>
      <c r="B686" s="583"/>
      <c r="C686" s="583"/>
      <c r="D686" s="582"/>
      <c r="E686" s="583"/>
      <c r="F686" s="582"/>
      <c r="G686" s="582"/>
      <c r="H686" s="582"/>
      <c r="I686" s="582"/>
      <c r="J686" s="581"/>
    </row>
    <row r="687" spans="1:10" x14ac:dyDescent="0.2">
      <c r="A687" s="583"/>
      <c r="B687" s="583"/>
      <c r="C687" s="583"/>
      <c r="D687" s="582"/>
      <c r="E687" s="583"/>
      <c r="F687" s="582"/>
      <c r="G687" s="582"/>
      <c r="H687" s="582"/>
      <c r="I687" s="582"/>
      <c r="J687" s="581"/>
    </row>
    <row r="688" spans="1:10" x14ac:dyDescent="0.2">
      <c r="A688" s="583"/>
      <c r="B688" s="583"/>
      <c r="C688" s="583"/>
      <c r="D688" s="582"/>
      <c r="E688" s="583"/>
      <c r="F688" s="582"/>
      <c r="G688" s="582"/>
      <c r="H688" s="582"/>
      <c r="I688" s="582"/>
      <c r="J688" s="581"/>
    </row>
    <row r="689" spans="1:10" x14ac:dyDescent="0.2">
      <c r="A689" s="583"/>
      <c r="B689" s="583"/>
      <c r="C689" s="583"/>
      <c r="D689" s="582"/>
      <c r="E689" s="583"/>
      <c r="F689" s="582"/>
      <c r="G689" s="582"/>
      <c r="H689" s="582"/>
      <c r="I689" s="582"/>
      <c r="J689" s="581"/>
    </row>
    <row r="690" spans="1:10" x14ac:dyDescent="0.2">
      <c r="A690" s="583"/>
      <c r="B690" s="583"/>
      <c r="C690" s="583"/>
      <c r="D690" s="582"/>
      <c r="E690" s="583"/>
      <c r="F690" s="582"/>
      <c r="G690" s="582"/>
      <c r="H690" s="582"/>
      <c r="I690" s="582"/>
      <c r="J690" s="581"/>
    </row>
    <row r="691" spans="1:10" x14ac:dyDescent="0.2">
      <c r="A691" s="583"/>
      <c r="B691" s="583"/>
      <c r="C691" s="583"/>
      <c r="D691" s="582"/>
      <c r="E691" s="583"/>
      <c r="F691" s="582"/>
      <c r="G691" s="582"/>
      <c r="H691" s="582"/>
      <c r="I691" s="582"/>
      <c r="J691" s="581"/>
    </row>
    <row r="692" spans="1:10" x14ac:dyDescent="0.2">
      <c r="A692" s="583"/>
      <c r="B692" s="583"/>
      <c r="C692" s="583"/>
      <c r="D692" s="582"/>
      <c r="E692" s="583"/>
      <c r="F692" s="582"/>
      <c r="G692" s="582"/>
      <c r="H692" s="582"/>
      <c r="I692" s="582"/>
      <c r="J692" s="581"/>
    </row>
    <row r="693" spans="1:10" x14ac:dyDescent="0.2">
      <c r="A693" s="583"/>
      <c r="B693" s="583"/>
      <c r="C693" s="583"/>
      <c r="D693" s="582"/>
      <c r="E693" s="583"/>
      <c r="F693" s="582"/>
      <c r="G693" s="582"/>
      <c r="H693" s="582"/>
      <c r="I693" s="582"/>
      <c r="J693" s="581"/>
    </row>
    <row r="694" spans="1:10" x14ac:dyDescent="0.2">
      <c r="A694" s="583"/>
      <c r="B694" s="583"/>
      <c r="C694" s="583"/>
      <c r="D694" s="582"/>
      <c r="E694" s="583"/>
      <c r="F694" s="582"/>
      <c r="G694" s="582"/>
      <c r="H694" s="582"/>
      <c r="I694" s="582"/>
      <c r="J694" s="581"/>
    </row>
    <row r="695" spans="1:10" x14ac:dyDescent="0.2">
      <c r="A695" s="583"/>
      <c r="B695" s="583"/>
      <c r="C695" s="583"/>
      <c r="D695" s="582"/>
      <c r="E695" s="583"/>
      <c r="F695" s="582"/>
      <c r="G695" s="582"/>
      <c r="H695" s="582"/>
      <c r="I695" s="582"/>
      <c r="J695" s="581"/>
    </row>
    <row r="696" spans="1:10" x14ac:dyDescent="0.2">
      <c r="A696" s="583"/>
      <c r="B696" s="583"/>
      <c r="C696" s="583"/>
      <c r="D696" s="582"/>
      <c r="E696" s="583"/>
      <c r="F696" s="582"/>
      <c r="G696" s="582"/>
      <c r="H696" s="582"/>
      <c r="I696" s="582"/>
      <c r="J696" s="581"/>
    </row>
    <row r="697" spans="1:10" x14ac:dyDescent="0.2">
      <c r="A697" s="583"/>
      <c r="B697" s="583"/>
      <c r="C697" s="583"/>
      <c r="D697" s="582"/>
      <c r="E697" s="583"/>
      <c r="F697" s="582"/>
      <c r="G697" s="582"/>
      <c r="H697" s="582"/>
      <c r="I697" s="582"/>
      <c r="J697" s="581"/>
    </row>
    <row r="698" spans="1:10" x14ac:dyDescent="0.2">
      <c r="A698" s="583"/>
      <c r="B698" s="583"/>
      <c r="C698" s="583"/>
      <c r="D698" s="582"/>
      <c r="E698" s="583"/>
      <c r="F698" s="582"/>
      <c r="G698" s="582"/>
      <c r="H698" s="582"/>
      <c r="I698" s="582"/>
      <c r="J698" s="581"/>
    </row>
    <row r="699" spans="1:10" x14ac:dyDescent="0.2">
      <c r="A699" s="583"/>
      <c r="B699" s="583"/>
      <c r="C699" s="583"/>
      <c r="D699" s="582"/>
      <c r="E699" s="583"/>
      <c r="F699" s="582"/>
      <c r="G699" s="582"/>
      <c r="H699" s="582"/>
      <c r="I699" s="582"/>
      <c r="J699" s="581"/>
    </row>
    <row r="700" spans="1:10" x14ac:dyDescent="0.2">
      <c r="A700" s="583"/>
      <c r="B700" s="583"/>
      <c r="C700" s="583"/>
      <c r="D700" s="582"/>
      <c r="E700" s="583"/>
      <c r="F700" s="582"/>
      <c r="G700" s="582"/>
      <c r="H700" s="582"/>
      <c r="I700" s="582"/>
      <c r="J700" s="581"/>
    </row>
    <row r="701" spans="1:10" x14ac:dyDescent="0.2">
      <c r="A701" s="583"/>
      <c r="B701" s="583"/>
      <c r="C701" s="583"/>
      <c r="D701" s="582"/>
      <c r="E701" s="583"/>
      <c r="F701" s="582"/>
      <c r="G701" s="582"/>
      <c r="H701" s="582"/>
      <c r="I701" s="582"/>
      <c r="J701" s="581"/>
    </row>
    <row r="702" spans="1:10" x14ac:dyDescent="0.2">
      <c r="A702" s="583"/>
      <c r="B702" s="583"/>
      <c r="C702" s="583"/>
      <c r="D702" s="582"/>
      <c r="E702" s="583"/>
      <c r="F702" s="582"/>
      <c r="G702" s="582"/>
      <c r="H702" s="582"/>
      <c r="I702" s="582"/>
      <c r="J702" s="581"/>
    </row>
    <row r="703" spans="1:10" x14ac:dyDescent="0.2">
      <c r="A703" s="583"/>
      <c r="B703" s="583"/>
      <c r="C703" s="583"/>
      <c r="D703" s="582"/>
      <c r="E703" s="583"/>
      <c r="F703" s="582"/>
      <c r="G703" s="582"/>
      <c r="H703" s="582"/>
      <c r="I703" s="582"/>
      <c r="J703" s="581"/>
    </row>
    <row r="704" spans="1:10" x14ac:dyDescent="0.2">
      <c r="A704" s="583"/>
      <c r="B704" s="583"/>
      <c r="C704" s="583"/>
      <c r="D704" s="582"/>
      <c r="E704" s="583"/>
      <c r="F704" s="582"/>
      <c r="G704" s="582"/>
      <c r="H704" s="582"/>
      <c r="I704" s="582"/>
      <c r="J704" s="581"/>
    </row>
    <row r="705" spans="1:10" x14ac:dyDescent="0.2">
      <c r="A705" s="583"/>
      <c r="B705" s="583"/>
      <c r="C705" s="583"/>
      <c r="D705" s="582"/>
      <c r="E705" s="583"/>
      <c r="F705" s="582"/>
      <c r="G705" s="582"/>
      <c r="H705" s="582"/>
      <c r="I705" s="582"/>
      <c r="J705" s="581"/>
    </row>
    <row r="706" spans="1:10" x14ac:dyDescent="0.2">
      <c r="A706" s="583"/>
      <c r="B706" s="583"/>
      <c r="C706" s="583"/>
      <c r="D706" s="582"/>
      <c r="E706" s="583"/>
      <c r="F706" s="582"/>
      <c r="G706" s="582"/>
      <c r="H706" s="582"/>
      <c r="I706" s="582"/>
      <c r="J706" s="581"/>
    </row>
    <row r="707" spans="1:10" x14ac:dyDescent="0.2">
      <c r="A707" s="583"/>
      <c r="B707" s="583"/>
      <c r="C707" s="583"/>
      <c r="D707" s="582"/>
      <c r="E707" s="583"/>
      <c r="F707" s="582"/>
      <c r="G707" s="582"/>
      <c r="H707" s="582"/>
      <c r="I707" s="582"/>
      <c r="J707" s="581"/>
    </row>
    <row r="708" spans="1:10" x14ac:dyDescent="0.2">
      <c r="A708" s="583"/>
      <c r="B708" s="583"/>
      <c r="C708" s="583"/>
      <c r="D708" s="582"/>
      <c r="E708" s="583"/>
      <c r="F708" s="582"/>
      <c r="G708" s="582"/>
      <c r="H708" s="582"/>
      <c r="I708" s="582"/>
      <c r="J708" s="581"/>
    </row>
    <row r="709" spans="1:10" x14ac:dyDescent="0.2">
      <c r="A709" s="583"/>
      <c r="B709" s="583"/>
      <c r="C709" s="583"/>
      <c r="D709" s="582"/>
      <c r="E709" s="583"/>
      <c r="F709" s="582"/>
      <c r="G709" s="582"/>
      <c r="H709" s="582"/>
      <c r="I709" s="582"/>
      <c r="J709" s="581"/>
    </row>
    <row r="710" spans="1:10" x14ac:dyDescent="0.2">
      <c r="A710" s="583"/>
      <c r="B710" s="583"/>
      <c r="C710" s="583"/>
      <c r="D710" s="582"/>
      <c r="E710" s="583"/>
      <c r="F710" s="582"/>
      <c r="G710" s="582"/>
      <c r="H710" s="582"/>
      <c r="I710" s="582"/>
      <c r="J710" s="581"/>
    </row>
    <row r="711" spans="1:10" x14ac:dyDescent="0.2">
      <c r="A711" s="583"/>
      <c r="B711" s="583"/>
      <c r="C711" s="583"/>
      <c r="D711" s="582"/>
      <c r="E711" s="583"/>
      <c r="F711" s="582"/>
      <c r="G711" s="582"/>
      <c r="H711" s="582"/>
      <c r="I711" s="582"/>
      <c r="J711" s="581"/>
    </row>
    <row r="712" spans="1:10" x14ac:dyDescent="0.2">
      <c r="A712" s="583"/>
      <c r="B712" s="583"/>
      <c r="C712" s="583"/>
      <c r="D712" s="582"/>
      <c r="E712" s="583"/>
      <c r="F712" s="582"/>
      <c r="G712" s="582"/>
      <c r="H712" s="582"/>
      <c r="I712" s="582"/>
      <c r="J712" s="581"/>
    </row>
    <row r="713" spans="1:10" x14ac:dyDescent="0.2">
      <c r="A713" s="583"/>
      <c r="B713" s="583"/>
      <c r="C713" s="583"/>
      <c r="D713" s="582"/>
      <c r="E713" s="583"/>
      <c r="F713" s="582"/>
      <c r="G713" s="582"/>
      <c r="H713" s="582"/>
      <c r="I713" s="582"/>
      <c r="J713" s="581"/>
    </row>
    <row r="714" spans="1:10" x14ac:dyDescent="0.2">
      <c r="A714" s="583"/>
      <c r="B714" s="583"/>
      <c r="C714" s="583"/>
      <c r="D714" s="582"/>
      <c r="E714" s="583"/>
      <c r="F714" s="582"/>
      <c r="G714" s="582"/>
      <c r="H714" s="582"/>
      <c r="I714" s="582"/>
      <c r="J714" s="581"/>
    </row>
    <row r="715" spans="1:10" x14ac:dyDescent="0.2">
      <c r="A715" s="583"/>
      <c r="B715" s="583"/>
      <c r="C715" s="583"/>
      <c r="D715" s="582"/>
      <c r="E715" s="583"/>
      <c r="F715" s="582"/>
      <c r="G715" s="582"/>
      <c r="H715" s="582"/>
      <c r="I715" s="582"/>
      <c r="J715" s="581"/>
    </row>
    <row r="716" spans="1:10" x14ac:dyDescent="0.2">
      <c r="A716" s="583"/>
      <c r="B716" s="583"/>
      <c r="C716" s="583"/>
      <c r="D716" s="582"/>
      <c r="E716" s="583"/>
      <c r="F716" s="582"/>
      <c r="G716" s="582"/>
      <c r="H716" s="582"/>
      <c r="I716" s="582"/>
      <c r="J716" s="581"/>
    </row>
    <row r="717" spans="1:10" x14ac:dyDescent="0.2">
      <c r="A717" s="583"/>
      <c r="B717" s="583"/>
      <c r="C717" s="583"/>
      <c r="D717" s="582"/>
      <c r="E717" s="583"/>
      <c r="F717" s="582"/>
      <c r="G717" s="582"/>
      <c r="H717" s="582"/>
      <c r="I717" s="582"/>
      <c r="J717" s="581"/>
    </row>
    <row r="718" spans="1:10" x14ac:dyDescent="0.2">
      <c r="A718" s="583"/>
      <c r="B718" s="583"/>
      <c r="C718" s="583"/>
      <c r="D718" s="582"/>
      <c r="E718" s="583"/>
      <c r="F718" s="582"/>
      <c r="G718" s="582"/>
      <c r="H718" s="582"/>
      <c r="I718" s="582"/>
      <c r="J718" s="581"/>
    </row>
    <row r="719" spans="1:10" x14ac:dyDescent="0.2">
      <c r="A719" s="583"/>
      <c r="B719" s="583"/>
      <c r="C719" s="583"/>
      <c r="D719" s="582"/>
      <c r="E719" s="583"/>
      <c r="F719" s="582"/>
      <c r="G719" s="582"/>
      <c r="H719" s="582"/>
      <c r="I719" s="582"/>
      <c r="J719" s="581"/>
    </row>
    <row r="720" spans="1:10" x14ac:dyDescent="0.2">
      <c r="A720" s="583"/>
      <c r="B720" s="583"/>
      <c r="C720" s="583"/>
      <c r="D720" s="582"/>
      <c r="E720" s="583"/>
      <c r="F720" s="582"/>
      <c r="G720" s="582"/>
      <c r="H720" s="582"/>
      <c r="I720" s="582"/>
      <c r="J720" s="581"/>
    </row>
    <row r="721" spans="1:10" x14ac:dyDescent="0.2">
      <c r="A721" s="583"/>
      <c r="B721" s="583"/>
      <c r="C721" s="583"/>
      <c r="D721" s="582"/>
      <c r="E721" s="583"/>
      <c r="F721" s="582"/>
      <c r="G721" s="582"/>
      <c r="H721" s="582"/>
      <c r="I721" s="582"/>
      <c r="J721" s="581"/>
    </row>
    <row r="722" spans="1:10" x14ac:dyDescent="0.2">
      <c r="A722" s="583"/>
      <c r="B722" s="583"/>
      <c r="C722" s="583"/>
      <c r="D722" s="582"/>
      <c r="E722" s="583"/>
      <c r="F722" s="582"/>
      <c r="G722" s="582"/>
      <c r="H722" s="582"/>
      <c r="I722" s="582"/>
      <c r="J722" s="581"/>
    </row>
    <row r="723" spans="1:10" x14ac:dyDescent="0.2">
      <c r="A723" s="583"/>
      <c r="B723" s="583"/>
      <c r="C723" s="583"/>
      <c r="D723" s="582"/>
      <c r="E723" s="583"/>
      <c r="F723" s="582"/>
      <c r="G723" s="582"/>
      <c r="H723" s="582"/>
      <c r="I723" s="582"/>
      <c r="J723" s="581"/>
    </row>
    <row r="724" spans="1:10" x14ac:dyDescent="0.2">
      <c r="A724" s="583"/>
      <c r="B724" s="583"/>
      <c r="C724" s="583"/>
      <c r="D724" s="582"/>
      <c r="E724" s="583"/>
      <c r="F724" s="582"/>
      <c r="G724" s="582"/>
      <c r="H724" s="582"/>
      <c r="I724" s="582"/>
      <c r="J724" s="581"/>
    </row>
    <row r="725" spans="1:10" x14ac:dyDescent="0.2">
      <c r="A725" s="583"/>
      <c r="B725" s="583"/>
      <c r="C725" s="583"/>
      <c r="D725" s="582"/>
      <c r="E725" s="583"/>
      <c r="F725" s="582"/>
      <c r="G725" s="582"/>
      <c r="H725" s="582"/>
      <c r="I725" s="582"/>
      <c r="J725" s="581"/>
    </row>
    <row r="726" spans="1:10" x14ac:dyDescent="0.2">
      <c r="A726" s="583"/>
      <c r="B726" s="583"/>
      <c r="C726" s="583"/>
      <c r="D726" s="582"/>
      <c r="E726" s="583"/>
      <c r="F726" s="582"/>
      <c r="G726" s="582"/>
      <c r="H726" s="582"/>
      <c r="I726" s="582"/>
      <c r="J726" s="581"/>
    </row>
    <row r="727" spans="1:10" x14ac:dyDescent="0.2">
      <c r="A727" s="583"/>
      <c r="B727" s="583"/>
      <c r="C727" s="583"/>
      <c r="D727" s="582"/>
      <c r="E727" s="583"/>
      <c r="F727" s="582"/>
      <c r="G727" s="582"/>
      <c r="H727" s="582"/>
      <c r="I727" s="582"/>
      <c r="J727" s="581"/>
    </row>
    <row r="728" spans="1:10" x14ac:dyDescent="0.2">
      <c r="A728" s="583"/>
      <c r="B728" s="583"/>
      <c r="C728" s="583"/>
      <c r="D728" s="582"/>
      <c r="E728" s="583"/>
      <c r="F728" s="582"/>
      <c r="G728" s="582"/>
      <c r="H728" s="582"/>
      <c r="I728" s="582"/>
      <c r="J728" s="581"/>
    </row>
    <row r="729" spans="1:10" x14ac:dyDescent="0.2">
      <c r="A729" s="583"/>
      <c r="B729" s="583"/>
      <c r="C729" s="583"/>
      <c r="D729" s="582"/>
      <c r="E729" s="583"/>
      <c r="F729" s="582"/>
      <c r="G729" s="582"/>
      <c r="H729" s="582"/>
      <c r="I729" s="582"/>
      <c r="J729" s="581"/>
    </row>
    <row r="730" spans="1:10" x14ac:dyDescent="0.2">
      <c r="A730" s="583"/>
      <c r="B730" s="583"/>
      <c r="C730" s="583"/>
      <c r="D730" s="582"/>
      <c r="E730" s="583"/>
      <c r="F730" s="582"/>
      <c r="G730" s="582"/>
      <c r="H730" s="582"/>
      <c r="I730" s="582"/>
      <c r="J730" s="581"/>
    </row>
    <row r="731" spans="1:10" x14ac:dyDescent="0.2">
      <c r="A731" s="583"/>
      <c r="B731" s="583"/>
      <c r="C731" s="583"/>
      <c r="D731" s="582"/>
      <c r="E731" s="583"/>
      <c r="F731" s="582"/>
      <c r="G731" s="582"/>
      <c r="H731" s="582"/>
      <c r="I731" s="582"/>
      <c r="J731" s="581"/>
    </row>
    <row r="732" spans="1:10" x14ac:dyDescent="0.2">
      <c r="A732" s="583"/>
      <c r="B732" s="583"/>
      <c r="C732" s="583"/>
      <c r="D732" s="582"/>
      <c r="E732" s="583"/>
      <c r="F732" s="582"/>
      <c r="G732" s="582"/>
      <c r="H732" s="582"/>
      <c r="I732" s="582"/>
      <c r="J732" s="581"/>
    </row>
    <row r="733" spans="1:10" x14ac:dyDescent="0.2">
      <c r="A733" s="583"/>
      <c r="B733" s="583"/>
      <c r="C733" s="583"/>
      <c r="D733" s="582"/>
      <c r="E733" s="583"/>
      <c r="F733" s="582"/>
      <c r="G733" s="582"/>
      <c r="H733" s="582"/>
      <c r="I733" s="582"/>
      <c r="J733" s="581"/>
    </row>
    <row r="734" spans="1:10" x14ac:dyDescent="0.2">
      <c r="A734" s="583"/>
      <c r="B734" s="583"/>
      <c r="C734" s="583"/>
      <c r="D734" s="582"/>
      <c r="E734" s="583"/>
      <c r="F734" s="582"/>
      <c r="G734" s="582"/>
      <c r="H734" s="582"/>
      <c r="I734" s="582"/>
      <c r="J734" s="581"/>
    </row>
    <row r="735" spans="1:10" x14ac:dyDescent="0.2">
      <c r="A735" s="583"/>
      <c r="B735" s="583"/>
      <c r="C735" s="583"/>
      <c r="D735" s="582"/>
      <c r="E735" s="583"/>
      <c r="F735" s="582"/>
      <c r="G735" s="582"/>
      <c r="H735" s="582"/>
      <c r="I735" s="582"/>
      <c r="J735" s="581"/>
    </row>
    <row r="736" spans="1:10" x14ac:dyDescent="0.2">
      <c r="A736" s="583"/>
      <c r="B736" s="583"/>
      <c r="C736" s="583"/>
      <c r="D736" s="582"/>
      <c r="E736" s="583"/>
      <c r="F736" s="582"/>
      <c r="G736" s="582"/>
      <c r="H736" s="582"/>
      <c r="I736" s="582"/>
      <c r="J736" s="581"/>
    </row>
    <row r="737" spans="1:10" x14ac:dyDescent="0.2">
      <c r="A737" s="583"/>
      <c r="B737" s="583"/>
      <c r="C737" s="583"/>
      <c r="D737" s="582"/>
      <c r="E737" s="583"/>
      <c r="F737" s="582"/>
      <c r="G737" s="582"/>
      <c r="H737" s="582"/>
      <c r="I737" s="582"/>
      <c r="J737" s="581"/>
    </row>
    <row r="738" spans="1:10" x14ac:dyDescent="0.2">
      <c r="A738" s="583"/>
      <c r="B738" s="583"/>
      <c r="C738" s="583"/>
      <c r="D738" s="582"/>
      <c r="E738" s="583"/>
      <c r="F738" s="582"/>
      <c r="G738" s="582"/>
      <c r="H738" s="582"/>
      <c r="I738" s="582"/>
      <c r="J738" s="581"/>
    </row>
    <row r="739" spans="1:10" x14ac:dyDescent="0.2">
      <c r="A739" s="583"/>
      <c r="B739" s="583"/>
      <c r="C739" s="583"/>
      <c r="D739" s="582"/>
      <c r="E739" s="583"/>
      <c r="F739" s="582"/>
      <c r="G739" s="582"/>
      <c r="H739" s="582"/>
      <c r="I739" s="582"/>
      <c r="J739" s="581"/>
    </row>
    <row r="740" spans="1:10" x14ac:dyDescent="0.2">
      <c r="A740" s="583"/>
      <c r="B740" s="583"/>
      <c r="C740" s="583"/>
      <c r="D740" s="582"/>
      <c r="E740" s="583"/>
      <c r="F740" s="582"/>
      <c r="G740" s="582"/>
      <c r="H740" s="582"/>
      <c r="I740" s="582"/>
      <c r="J740" s="581"/>
    </row>
    <row r="741" spans="1:10" x14ac:dyDescent="0.2">
      <c r="A741" s="583"/>
      <c r="B741" s="583"/>
      <c r="C741" s="583"/>
      <c r="D741" s="582"/>
      <c r="E741" s="583"/>
      <c r="F741" s="582"/>
      <c r="G741" s="582"/>
      <c r="H741" s="582"/>
      <c r="I741" s="582"/>
      <c r="J741" s="581"/>
    </row>
    <row r="742" spans="1:10" x14ac:dyDescent="0.2">
      <c r="A742" s="583"/>
      <c r="B742" s="583"/>
      <c r="C742" s="583"/>
      <c r="D742" s="582"/>
      <c r="E742" s="583"/>
      <c r="F742" s="582"/>
      <c r="G742" s="582"/>
      <c r="H742" s="582"/>
      <c r="I742" s="582"/>
      <c r="J742" s="581"/>
    </row>
    <row r="743" spans="1:10" x14ac:dyDescent="0.2">
      <c r="A743" s="583"/>
      <c r="B743" s="583"/>
      <c r="C743" s="583"/>
      <c r="D743" s="582"/>
      <c r="E743" s="583"/>
      <c r="F743" s="582"/>
      <c r="G743" s="582"/>
      <c r="H743" s="582"/>
      <c r="I743" s="582"/>
      <c r="J743" s="581"/>
    </row>
    <row r="744" spans="1:10" x14ac:dyDescent="0.2">
      <c r="A744" s="583"/>
      <c r="B744" s="583"/>
      <c r="C744" s="583"/>
      <c r="D744" s="582"/>
      <c r="E744" s="583"/>
      <c r="F744" s="582"/>
      <c r="G744" s="582"/>
      <c r="H744" s="582"/>
      <c r="I744" s="582"/>
      <c r="J744" s="581"/>
    </row>
    <row r="745" spans="1:10" x14ac:dyDescent="0.2">
      <c r="A745" s="583"/>
      <c r="B745" s="583"/>
      <c r="C745" s="583"/>
      <c r="D745" s="582"/>
      <c r="E745" s="583"/>
      <c r="F745" s="582"/>
      <c r="G745" s="582"/>
      <c r="H745" s="582"/>
      <c r="I745" s="582"/>
      <c r="J745" s="581"/>
    </row>
    <row r="746" spans="1:10" x14ac:dyDescent="0.2">
      <c r="A746" s="583"/>
      <c r="B746" s="583"/>
      <c r="C746" s="583"/>
      <c r="D746" s="582"/>
      <c r="E746" s="583"/>
      <c r="F746" s="582"/>
      <c r="G746" s="582"/>
      <c r="H746" s="582"/>
      <c r="I746" s="582"/>
      <c r="J746" s="581"/>
    </row>
    <row r="747" spans="1:10" x14ac:dyDescent="0.2">
      <c r="A747" s="583"/>
      <c r="B747" s="583"/>
      <c r="C747" s="583"/>
      <c r="D747" s="582"/>
      <c r="E747" s="583"/>
      <c r="F747" s="582"/>
      <c r="G747" s="582"/>
      <c r="H747" s="582"/>
      <c r="I747" s="582"/>
      <c r="J747" s="581"/>
    </row>
    <row r="748" spans="1:10" x14ac:dyDescent="0.2">
      <c r="A748" s="583"/>
      <c r="B748" s="583"/>
      <c r="C748" s="583"/>
      <c r="D748" s="582"/>
      <c r="E748" s="583"/>
      <c r="F748" s="582"/>
      <c r="G748" s="582"/>
      <c r="H748" s="582"/>
      <c r="I748" s="582"/>
      <c r="J748" s="581"/>
    </row>
    <row r="749" spans="1:10" x14ac:dyDescent="0.2">
      <c r="A749" s="583"/>
      <c r="B749" s="583"/>
      <c r="C749" s="583"/>
      <c r="D749" s="582"/>
      <c r="E749" s="583"/>
      <c r="F749" s="582"/>
      <c r="G749" s="582"/>
      <c r="H749" s="582"/>
      <c r="I749" s="582"/>
      <c r="J749" s="581"/>
    </row>
    <row r="750" spans="1:10" x14ac:dyDescent="0.2">
      <c r="A750" s="583"/>
      <c r="B750" s="583"/>
      <c r="C750" s="583"/>
      <c r="D750" s="582"/>
      <c r="E750" s="583"/>
      <c r="F750" s="582"/>
      <c r="G750" s="582"/>
      <c r="H750" s="582"/>
      <c r="I750" s="582"/>
      <c r="J750" s="581"/>
    </row>
    <row r="751" spans="1:10" x14ac:dyDescent="0.2">
      <c r="A751" s="583"/>
      <c r="B751" s="583"/>
      <c r="C751" s="583"/>
      <c r="D751" s="582"/>
      <c r="E751" s="583"/>
      <c r="F751" s="582"/>
      <c r="G751" s="582"/>
      <c r="H751" s="582"/>
      <c r="I751" s="582"/>
      <c r="J751" s="581"/>
    </row>
    <row r="752" spans="1:10" x14ac:dyDescent="0.2">
      <c r="A752" s="583"/>
      <c r="B752" s="583"/>
      <c r="C752" s="583"/>
      <c r="D752" s="582"/>
      <c r="E752" s="583"/>
      <c r="F752" s="582"/>
      <c r="G752" s="582"/>
      <c r="H752" s="582"/>
      <c r="I752" s="582"/>
      <c r="J752" s="581"/>
    </row>
    <row r="753" spans="1:10" x14ac:dyDescent="0.2">
      <c r="A753" s="583"/>
      <c r="B753" s="583"/>
      <c r="C753" s="583"/>
      <c r="D753" s="582"/>
      <c r="E753" s="583"/>
      <c r="F753" s="582"/>
      <c r="G753" s="582"/>
      <c r="H753" s="582"/>
      <c r="I753" s="582"/>
      <c r="J753" s="581"/>
    </row>
    <row r="754" spans="1:10" x14ac:dyDescent="0.2">
      <c r="A754" s="583"/>
      <c r="B754" s="583"/>
      <c r="C754" s="583"/>
      <c r="D754" s="582"/>
      <c r="E754" s="583"/>
      <c r="F754" s="582"/>
      <c r="G754" s="582"/>
      <c r="H754" s="582"/>
      <c r="I754" s="582"/>
      <c r="J754" s="581"/>
    </row>
    <row r="755" spans="1:10" x14ac:dyDescent="0.2">
      <c r="A755" s="583"/>
      <c r="B755" s="583"/>
      <c r="C755" s="583"/>
      <c r="D755" s="582"/>
      <c r="E755" s="583"/>
      <c r="F755" s="582"/>
      <c r="G755" s="582"/>
      <c r="H755" s="582"/>
      <c r="I755" s="582"/>
      <c r="J755" s="581"/>
    </row>
    <row r="756" spans="1:10" x14ac:dyDescent="0.2">
      <c r="A756" s="583"/>
      <c r="B756" s="583"/>
      <c r="C756" s="583"/>
      <c r="D756" s="582"/>
      <c r="E756" s="583"/>
      <c r="F756" s="582"/>
      <c r="G756" s="582"/>
      <c r="H756" s="582"/>
      <c r="I756" s="582"/>
      <c r="J756" s="581"/>
    </row>
    <row r="757" spans="1:10" x14ac:dyDescent="0.2">
      <c r="A757" s="583"/>
      <c r="B757" s="583"/>
      <c r="C757" s="583"/>
      <c r="D757" s="582"/>
      <c r="E757" s="583"/>
      <c r="F757" s="582"/>
      <c r="G757" s="582"/>
      <c r="H757" s="582"/>
      <c r="I757" s="582"/>
      <c r="J757" s="581"/>
    </row>
    <row r="758" spans="1:10" x14ac:dyDescent="0.2">
      <c r="A758" s="583"/>
      <c r="B758" s="583"/>
      <c r="C758" s="583"/>
      <c r="D758" s="582"/>
      <c r="E758" s="583"/>
      <c r="F758" s="582"/>
      <c r="G758" s="582"/>
      <c r="H758" s="582"/>
      <c r="I758" s="582"/>
      <c r="J758" s="581"/>
    </row>
    <row r="759" spans="1:10" x14ac:dyDescent="0.2">
      <c r="A759" s="583"/>
      <c r="B759" s="583"/>
      <c r="C759" s="583"/>
      <c r="D759" s="582"/>
      <c r="E759" s="583"/>
      <c r="F759" s="582"/>
      <c r="G759" s="582"/>
      <c r="H759" s="582"/>
      <c r="I759" s="582"/>
      <c r="J759" s="581"/>
    </row>
    <row r="760" spans="1:10" x14ac:dyDescent="0.2">
      <c r="A760" s="583"/>
      <c r="B760" s="583"/>
      <c r="C760" s="583"/>
      <c r="D760" s="582"/>
      <c r="E760" s="583"/>
      <c r="F760" s="582"/>
      <c r="G760" s="582"/>
      <c r="H760" s="582"/>
      <c r="I760" s="582"/>
      <c r="J760" s="581"/>
    </row>
    <row r="761" spans="1:10" x14ac:dyDescent="0.2">
      <c r="A761" s="583"/>
      <c r="B761" s="583"/>
      <c r="C761" s="583"/>
      <c r="D761" s="582"/>
      <c r="E761" s="583"/>
      <c r="F761" s="582"/>
      <c r="G761" s="582"/>
      <c r="H761" s="582"/>
      <c r="I761" s="582"/>
      <c r="J761" s="581"/>
    </row>
    <row r="762" spans="1:10" x14ac:dyDescent="0.2">
      <c r="A762" s="583"/>
      <c r="B762" s="583"/>
      <c r="C762" s="583"/>
      <c r="D762" s="582"/>
      <c r="E762" s="583"/>
      <c r="F762" s="582"/>
      <c r="G762" s="582"/>
      <c r="H762" s="582"/>
      <c r="I762" s="582"/>
      <c r="J762" s="581"/>
    </row>
    <row r="763" spans="1:10" x14ac:dyDescent="0.2">
      <c r="A763" s="583"/>
      <c r="B763" s="583"/>
      <c r="C763" s="583"/>
      <c r="D763" s="582"/>
      <c r="E763" s="583"/>
      <c r="F763" s="582"/>
      <c r="G763" s="582"/>
      <c r="H763" s="582"/>
      <c r="I763" s="582"/>
      <c r="J763" s="581"/>
    </row>
    <row r="764" spans="1:10" x14ac:dyDescent="0.2">
      <c r="A764" s="583"/>
      <c r="B764" s="583"/>
      <c r="C764" s="583"/>
      <c r="D764" s="582"/>
      <c r="E764" s="583"/>
      <c r="F764" s="582"/>
      <c r="G764" s="582"/>
      <c r="H764" s="582"/>
      <c r="I764" s="582"/>
      <c r="J764" s="581"/>
    </row>
    <row r="765" spans="1:10" x14ac:dyDescent="0.2">
      <c r="A765" s="583"/>
      <c r="B765" s="583"/>
      <c r="C765" s="583"/>
      <c r="D765" s="582"/>
      <c r="E765" s="583"/>
      <c r="F765" s="582"/>
      <c r="G765" s="582"/>
      <c r="H765" s="582"/>
      <c r="I765" s="582"/>
      <c r="J765" s="581"/>
    </row>
    <row r="766" spans="1:10" x14ac:dyDescent="0.2">
      <c r="A766" s="583"/>
      <c r="B766" s="583"/>
      <c r="C766" s="583"/>
      <c r="D766" s="582"/>
      <c r="E766" s="583"/>
      <c r="F766" s="582"/>
      <c r="G766" s="582"/>
      <c r="H766" s="582"/>
      <c r="I766" s="582"/>
      <c r="J766" s="581"/>
    </row>
    <row r="767" spans="1:10" x14ac:dyDescent="0.2">
      <c r="A767" s="583"/>
      <c r="B767" s="583"/>
      <c r="C767" s="583"/>
      <c r="D767" s="582"/>
      <c r="E767" s="583"/>
      <c r="F767" s="582"/>
      <c r="G767" s="582"/>
      <c r="H767" s="582"/>
      <c r="I767" s="582"/>
      <c r="J767" s="581"/>
    </row>
    <row r="768" spans="1:10" x14ac:dyDescent="0.2">
      <c r="A768" s="583"/>
      <c r="B768" s="583"/>
      <c r="C768" s="583"/>
      <c r="D768" s="582"/>
      <c r="E768" s="583"/>
      <c r="F768" s="582"/>
      <c r="G768" s="582"/>
      <c r="H768" s="582"/>
      <c r="I768" s="582"/>
      <c r="J768" s="581"/>
    </row>
    <row r="769" spans="1:10" x14ac:dyDescent="0.2">
      <c r="A769" s="583"/>
      <c r="B769" s="583"/>
      <c r="C769" s="583"/>
      <c r="D769" s="582"/>
      <c r="E769" s="583"/>
      <c r="F769" s="582"/>
      <c r="G769" s="582"/>
      <c r="H769" s="582"/>
      <c r="I769" s="582"/>
      <c r="J769" s="581"/>
    </row>
    <row r="770" spans="1:10" x14ac:dyDescent="0.2">
      <c r="A770" s="583"/>
      <c r="B770" s="583"/>
      <c r="C770" s="583"/>
      <c r="D770" s="582"/>
      <c r="E770" s="583"/>
      <c r="F770" s="582"/>
      <c r="G770" s="582"/>
      <c r="H770" s="582"/>
      <c r="I770" s="582"/>
      <c r="J770" s="581"/>
    </row>
    <row r="771" spans="1:10" x14ac:dyDescent="0.2">
      <c r="A771" s="583"/>
      <c r="B771" s="583"/>
      <c r="C771" s="583"/>
      <c r="D771" s="582"/>
      <c r="E771" s="583"/>
      <c r="F771" s="582"/>
      <c r="G771" s="582"/>
      <c r="H771" s="582"/>
      <c r="I771" s="582"/>
      <c r="J771" s="581"/>
    </row>
    <row r="772" spans="1:10" x14ac:dyDescent="0.2">
      <c r="A772" s="583"/>
      <c r="B772" s="583"/>
      <c r="C772" s="583"/>
      <c r="D772" s="582"/>
      <c r="E772" s="583"/>
      <c r="F772" s="582"/>
      <c r="G772" s="582"/>
      <c r="H772" s="582"/>
      <c r="I772" s="582"/>
      <c r="J772" s="581"/>
    </row>
    <row r="773" spans="1:10" x14ac:dyDescent="0.2">
      <c r="A773" s="583"/>
      <c r="B773" s="583"/>
      <c r="C773" s="583"/>
      <c r="D773" s="582"/>
      <c r="E773" s="583"/>
      <c r="F773" s="582"/>
      <c r="G773" s="582"/>
      <c r="H773" s="582"/>
      <c r="I773" s="582"/>
      <c r="J773" s="581"/>
    </row>
    <row r="774" spans="1:10" x14ac:dyDescent="0.2">
      <c r="A774" s="583"/>
      <c r="B774" s="583"/>
      <c r="C774" s="583"/>
      <c r="D774" s="582"/>
      <c r="E774" s="583"/>
      <c r="F774" s="582"/>
      <c r="G774" s="582"/>
      <c r="H774" s="582"/>
      <c r="I774" s="582"/>
      <c r="J774" s="581"/>
    </row>
    <row r="775" spans="1:10" x14ac:dyDescent="0.2">
      <c r="A775" s="583"/>
      <c r="B775" s="583"/>
      <c r="C775" s="583"/>
      <c r="D775" s="582"/>
      <c r="E775" s="583"/>
      <c r="F775" s="582"/>
      <c r="G775" s="582"/>
      <c r="H775" s="582"/>
      <c r="I775" s="582"/>
      <c r="J775" s="581"/>
    </row>
    <row r="776" spans="1:10" x14ac:dyDescent="0.2">
      <c r="A776" s="583"/>
      <c r="B776" s="583"/>
      <c r="C776" s="583"/>
      <c r="D776" s="582"/>
      <c r="E776" s="583"/>
      <c r="F776" s="582"/>
      <c r="G776" s="582"/>
      <c r="H776" s="582"/>
      <c r="I776" s="582"/>
      <c r="J776" s="581"/>
    </row>
    <row r="777" spans="1:10" x14ac:dyDescent="0.2">
      <c r="A777" s="583"/>
      <c r="B777" s="583"/>
      <c r="C777" s="583"/>
      <c r="D777" s="582"/>
      <c r="E777" s="583"/>
      <c r="F777" s="582"/>
      <c r="G777" s="582"/>
      <c r="H777" s="582"/>
      <c r="I777" s="582"/>
      <c r="J777" s="581"/>
    </row>
    <row r="778" spans="1:10" x14ac:dyDescent="0.2">
      <c r="A778" s="583"/>
      <c r="B778" s="583"/>
      <c r="C778" s="583"/>
      <c r="D778" s="582"/>
      <c r="E778" s="583"/>
      <c r="F778" s="582"/>
      <c r="G778" s="582"/>
      <c r="H778" s="582"/>
      <c r="I778" s="582"/>
      <c r="J778" s="581"/>
    </row>
    <row r="779" spans="1:10" x14ac:dyDescent="0.2">
      <c r="A779" s="583"/>
      <c r="B779" s="583"/>
      <c r="C779" s="583"/>
      <c r="D779" s="582"/>
      <c r="E779" s="583"/>
      <c r="F779" s="582"/>
      <c r="G779" s="582"/>
      <c r="H779" s="582"/>
      <c r="I779" s="582"/>
      <c r="J779" s="581"/>
    </row>
    <row r="780" spans="1:10" x14ac:dyDescent="0.2">
      <c r="A780" s="583"/>
      <c r="B780" s="583"/>
      <c r="C780" s="583"/>
      <c r="D780" s="582"/>
      <c r="E780" s="583"/>
      <c r="F780" s="582"/>
      <c r="G780" s="582"/>
      <c r="H780" s="582"/>
      <c r="I780" s="582"/>
      <c r="J780" s="581"/>
    </row>
    <row r="781" spans="1:10" x14ac:dyDescent="0.2">
      <c r="A781" s="583"/>
      <c r="B781" s="583"/>
      <c r="C781" s="583"/>
      <c r="D781" s="582"/>
      <c r="E781" s="583"/>
      <c r="F781" s="582"/>
      <c r="G781" s="582"/>
      <c r="H781" s="582"/>
      <c r="I781" s="582"/>
      <c r="J781" s="581"/>
    </row>
    <row r="782" spans="1:10" x14ac:dyDescent="0.2">
      <c r="A782" s="583"/>
      <c r="B782" s="583"/>
      <c r="C782" s="583"/>
      <c r="D782" s="582"/>
      <c r="E782" s="583"/>
      <c r="F782" s="582"/>
      <c r="G782" s="582"/>
      <c r="H782" s="582"/>
      <c r="I782" s="582"/>
      <c r="J782" s="581"/>
    </row>
    <row r="783" spans="1:10" x14ac:dyDescent="0.2">
      <c r="A783" s="583"/>
      <c r="B783" s="583"/>
      <c r="C783" s="583"/>
      <c r="D783" s="582"/>
      <c r="E783" s="583"/>
      <c r="F783" s="582"/>
      <c r="G783" s="582"/>
      <c r="H783" s="582"/>
      <c r="I783" s="582"/>
      <c r="J783" s="581"/>
    </row>
    <row r="784" spans="1:10" x14ac:dyDescent="0.2">
      <c r="A784" s="583"/>
      <c r="B784" s="583"/>
      <c r="C784" s="583"/>
      <c r="D784" s="582"/>
      <c r="E784" s="583"/>
      <c r="F784" s="582"/>
      <c r="G784" s="582"/>
      <c r="H784" s="582"/>
      <c r="I784" s="582"/>
      <c r="J784" s="581"/>
    </row>
    <row r="785" spans="1:10" x14ac:dyDescent="0.2">
      <c r="A785" s="583"/>
      <c r="B785" s="583"/>
      <c r="C785" s="583"/>
      <c r="D785" s="582"/>
      <c r="E785" s="583"/>
      <c r="F785" s="582"/>
      <c r="G785" s="582"/>
      <c r="H785" s="582"/>
      <c r="I785" s="582"/>
      <c r="J785" s="581"/>
    </row>
    <row r="786" spans="1:10" x14ac:dyDescent="0.2">
      <c r="A786" s="583"/>
      <c r="B786" s="583"/>
      <c r="C786" s="583"/>
      <c r="D786" s="582"/>
      <c r="E786" s="583"/>
      <c r="F786" s="582"/>
      <c r="G786" s="582"/>
      <c r="H786" s="582"/>
      <c r="I786" s="582"/>
      <c r="J786" s="581"/>
    </row>
    <row r="787" spans="1:10" x14ac:dyDescent="0.2">
      <c r="A787" s="583"/>
      <c r="B787" s="583"/>
      <c r="C787" s="583"/>
      <c r="D787" s="582"/>
      <c r="E787" s="583"/>
      <c r="F787" s="582"/>
      <c r="G787" s="582"/>
      <c r="H787" s="582"/>
      <c r="I787" s="582"/>
      <c r="J787" s="581"/>
    </row>
    <row r="788" spans="1:10" x14ac:dyDescent="0.2">
      <c r="A788" s="583"/>
      <c r="B788" s="583"/>
      <c r="C788" s="583"/>
      <c r="D788" s="582"/>
      <c r="E788" s="583"/>
      <c r="F788" s="582"/>
      <c r="G788" s="582"/>
      <c r="H788" s="582"/>
      <c r="I788" s="582"/>
      <c r="J788" s="581"/>
    </row>
    <row r="789" spans="1:10" x14ac:dyDescent="0.2">
      <c r="A789" s="583"/>
      <c r="B789" s="583"/>
      <c r="C789" s="583"/>
      <c r="D789" s="582"/>
      <c r="E789" s="583"/>
      <c r="F789" s="582"/>
      <c r="G789" s="582"/>
      <c r="H789" s="582"/>
      <c r="I789" s="582"/>
      <c r="J789" s="581"/>
    </row>
    <row r="790" spans="1:10" x14ac:dyDescent="0.2">
      <c r="A790" s="583"/>
      <c r="B790" s="583"/>
      <c r="C790" s="583"/>
      <c r="D790" s="582"/>
      <c r="E790" s="583"/>
      <c r="F790" s="582"/>
      <c r="G790" s="582"/>
      <c r="H790" s="582"/>
      <c r="I790" s="582"/>
      <c r="J790" s="581"/>
    </row>
    <row r="791" spans="1:10" x14ac:dyDescent="0.2">
      <c r="A791" s="583"/>
      <c r="B791" s="583"/>
      <c r="C791" s="583"/>
      <c r="D791" s="582"/>
      <c r="E791" s="583"/>
      <c r="F791" s="582"/>
      <c r="G791" s="582"/>
      <c r="H791" s="582"/>
      <c r="I791" s="582"/>
      <c r="J791" s="581"/>
    </row>
    <row r="792" spans="1:10" x14ac:dyDescent="0.2">
      <c r="A792" s="583"/>
      <c r="B792" s="583"/>
      <c r="C792" s="583"/>
      <c r="D792" s="582"/>
      <c r="E792" s="583"/>
      <c r="F792" s="582"/>
      <c r="G792" s="582"/>
      <c r="H792" s="582"/>
      <c r="I792" s="582"/>
      <c r="J792" s="581"/>
    </row>
    <row r="793" spans="1:10" x14ac:dyDescent="0.2">
      <c r="A793" s="583"/>
      <c r="B793" s="583"/>
      <c r="C793" s="583"/>
      <c r="D793" s="582"/>
      <c r="E793" s="583"/>
      <c r="F793" s="582"/>
      <c r="G793" s="582"/>
      <c r="H793" s="582"/>
      <c r="I793" s="582"/>
      <c r="J793" s="581"/>
    </row>
    <row r="794" spans="1:10" x14ac:dyDescent="0.2">
      <c r="A794" s="583"/>
      <c r="B794" s="583"/>
      <c r="C794" s="583"/>
      <c r="D794" s="582"/>
      <c r="E794" s="583"/>
      <c r="F794" s="582"/>
      <c r="G794" s="582"/>
      <c r="H794" s="582"/>
      <c r="I794" s="582"/>
      <c r="J794" s="581"/>
    </row>
    <row r="795" spans="1:10" x14ac:dyDescent="0.2">
      <c r="A795" s="583"/>
      <c r="B795" s="583"/>
      <c r="C795" s="583"/>
      <c r="D795" s="582"/>
      <c r="E795" s="583"/>
      <c r="F795" s="582"/>
      <c r="G795" s="582"/>
      <c r="H795" s="582"/>
      <c r="I795" s="582"/>
      <c r="J795" s="581"/>
    </row>
    <row r="796" spans="1:10" x14ac:dyDescent="0.2">
      <c r="A796" s="583"/>
      <c r="B796" s="583"/>
      <c r="C796" s="583"/>
      <c r="D796" s="582"/>
      <c r="E796" s="583"/>
      <c r="F796" s="582"/>
      <c r="G796" s="582"/>
      <c r="H796" s="582"/>
      <c r="I796" s="582"/>
      <c r="J796" s="581"/>
    </row>
    <row r="797" spans="1:10" x14ac:dyDescent="0.2">
      <c r="A797" s="583"/>
      <c r="B797" s="583"/>
      <c r="C797" s="583"/>
      <c r="D797" s="582"/>
      <c r="E797" s="583"/>
      <c r="F797" s="582"/>
      <c r="G797" s="582"/>
      <c r="H797" s="582"/>
      <c r="I797" s="582"/>
      <c r="J797" s="581"/>
    </row>
    <row r="798" spans="1:10" x14ac:dyDescent="0.2">
      <c r="A798" s="583"/>
      <c r="B798" s="583"/>
      <c r="C798" s="583"/>
      <c r="D798" s="582"/>
      <c r="E798" s="583"/>
      <c r="F798" s="582"/>
      <c r="G798" s="582"/>
      <c r="H798" s="582"/>
      <c r="I798" s="582"/>
      <c r="J798" s="581"/>
    </row>
    <row r="799" spans="1:10" x14ac:dyDescent="0.2">
      <c r="A799" s="583"/>
      <c r="B799" s="583"/>
      <c r="C799" s="583"/>
      <c r="D799" s="582"/>
      <c r="E799" s="583"/>
      <c r="F799" s="582"/>
      <c r="G799" s="582"/>
      <c r="H799" s="582"/>
      <c r="I799" s="582"/>
      <c r="J799" s="581"/>
    </row>
    <row r="800" spans="1:10" x14ac:dyDescent="0.2">
      <c r="A800" s="583"/>
      <c r="B800" s="583"/>
      <c r="C800" s="583"/>
      <c r="D800" s="582"/>
      <c r="E800" s="583"/>
      <c r="F800" s="582"/>
      <c r="G800" s="582"/>
      <c r="H800" s="582"/>
      <c r="I800" s="582"/>
      <c r="J800" s="581"/>
    </row>
    <row r="801" spans="1:10" x14ac:dyDescent="0.2">
      <c r="A801" s="583"/>
      <c r="B801" s="583"/>
      <c r="C801" s="583"/>
      <c r="D801" s="582"/>
      <c r="E801" s="583"/>
      <c r="F801" s="582"/>
      <c r="G801" s="582"/>
      <c r="H801" s="582"/>
      <c r="I801" s="582"/>
      <c r="J801" s="581"/>
    </row>
    <row r="802" spans="1:10" x14ac:dyDescent="0.2">
      <c r="A802" s="583"/>
      <c r="B802" s="583"/>
      <c r="C802" s="583"/>
      <c r="D802" s="582"/>
      <c r="E802" s="583"/>
      <c r="F802" s="582"/>
      <c r="G802" s="582"/>
      <c r="H802" s="582"/>
      <c r="I802" s="582"/>
      <c r="J802" s="581"/>
    </row>
    <row r="803" spans="1:10" x14ac:dyDescent="0.2">
      <c r="A803" s="583"/>
      <c r="B803" s="583"/>
      <c r="C803" s="583"/>
      <c r="D803" s="582"/>
      <c r="E803" s="583"/>
      <c r="F803" s="582"/>
      <c r="G803" s="582"/>
      <c r="H803" s="582"/>
      <c r="I803" s="582"/>
      <c r="J803" s="581"/>
    </row>
    <row r="804" spans="1:10" x14ac:dyDescent="0.2">
      <c r="A804" s="583"/>
      <c r="B804" s="583"/>
      <c r="C804" s="583"/>
      <c r="D804" s="582"/>
      <c r="E804" s="583"/>
      <c r="F804" s="582"/>
      <c r="G804" s="582"/>
      <c r="H804" s="582"/>
      <c r="I804" s="582"/>
      <c r="J804" s="581"/>
    </row>
    <row r="805" spans="1:10" x14ac:dyDescent="0.2">
      <c r="A805" s="583"/>
      <c r="B805" s="583"/>
      <c r="C805" s="583"/>
      <c r="D805" s="582"/>
      <c r="E805" s="583"/>
      <c r="F805" s="582"/>
      <c r="G805" s="582"/>
      <c r="H805" s="582"/>
      <c r="I805" s="582"/>
      <c r="J805" s="581"/>
    </row>
    <row r="806" spans="1:10" x14ac:dyDescent="0.2">
      <c r="A806" s="583"/>
      <c r="B806" s="583"/>
      <c r="C806" s="583"/>
      <c r="D806" s="582"/>
      <c r="E806" s="583"/>
      <c r="F806" s="582"/>
      <c r="G806" s="582"/>
      <c r="H806" s="582"/>
      <c r="I806" s="582"/>
      <c r="J806" s="581"/>
    </row>
    <row r="807" spans="1:10" x14ac:dyDescent="0.2">
      <c r="A807" s="583"/>
      <c r="B807" s="583"/>
      <c r="C807" s="583"/>
      <c r="D807" s="582"/>
      <c r="E807" s="583"/>
      <c r="F807" s="582"/>
      <c r="G807" s="582"/>
      <c r="H807" s="582"/>
      <c r="I807" s="582"/>
      <c r="J807" s="581"/>
    </row>
    <row r="808" spans="1:10" x14ac:dyDescent="0.2">
      <c r="A808" s="583"/>
      <c r="B808" s="583"/>
      <c r="C808" s="583"/>
      <c r="D808" s="582"/>
      <c r="E808" s="583"/>
      <c r="F808" s="582"/>
      <c r="G808" s="582"/>
      <c r="H808" s="582"/>
      <c r="I808" s="582"/>
      <c r="J808" s="581"/>
    </row>
    <row r="809" spans="1:10" x14ac:dyDescent="0.2">
      <c r="A809" s="583"/>
      <c r="B809" s="583"/>
      <c r="C809" s="583"/>
      <c r="D809" s="582"/>
      <c r="E809" s="583"/>
      <c r="F809" s="582"/>
      <c r="G809" s="582"/>
      <c r="H809" s="582"/>
      <c r="I809" s="582"/>
      <c r="J809" s="581"/>
    </row>
    <row r="810" spans="1:10" x14ac:dyDescent="0.2">
      <c r="A810" s="583"/>
      <c r="B810" s="583"/>
      <c r="C810" s="583"/>
      <c r="D810" s="582"/>
      <c r="E810" s="583"/>
      <c r="F810" s="582"/>
      <c r="G810" s="582"/>
      <c r="H810" s="582"/>
      <c r="I810" s="582"/>
      <c r="J810" s="581"/>
    </row>
    <row r="811" spans="1:10" x14ac:dyDescent="0.2">
      <c r="A811" s="583"/>
      <c r="B811" s="583"/>
      <c r="C811" s="583"/>
      <c r="D811" s="582"/>
      <c r="E811" s="583"/>
      <c r="F811" s="582"/>
      <c r="G811" s="582"/>
      <c r="H811" s="582"/>
      <c r="I811" s="582"/>
      <c r="J811" s="581"/>
    </row>
    <row r="812" spans="1:10" x14ac:dyDescent="0.2">
      <c r="A812" s="583"/>
      <c r="B812" s="583"/>
      <c r="C812" s="583"/>
      <c r="D812" s="582"/>
      <c r="E812" s="583"/>
      <c r="F812" s="582"/>
      <c r="G812" s="582"/>
      <c r="H812" s="582"/>
      <c r="I812" s="582"/>
      <c r="J812" s="581"/>
    </row>
    <row r="813" spans="1:10" x14ac:dyDescent="0.2">
      <c r="A813" s="583"/>
      <c r="B813" s="583"/>
      <c r="C813" s="583"/>
      <c r="D813" s="582"/>
      <c r="E813" s="583"/>
      <c r="F813" s="582"/>
      <c r="G813" s="582"/>
      <c r="H813" s="582"/>
      <c r="I813" s="582"/>
      <c r="J813" s="581"/>
    </row>
    <row r="814" spans="1:10" x14ac:dyDescent="0.2">
      <c r="A814" s="583"/>
      <c r="B814" s="583"/>
      <c r="C814" s="583"/>
      <c r="D814" s="582"/>
      <c r="E814" s="583"/>
      <c r="F814" s="582"/>
      <c r="G814" s="582"/>
      <c r="H814" s="582"/>
      <c r="I814" s="582"/>
      <c r="J814" s="581"/>
    </row>
    <row r="815" spans="1:10" x14ac:dyDescent="0.2">
      <c r="A815" s="583"/>
      <c r="B815" s="583"/>
      <c r="C815" s="583"/>
      <c r="D815" s="582"/>
      <c r="E815" s="583"/>
      <c r="F815" s="582"/>
      <c r="G815" s="582"/>
      <c r="H815" s="582"/>
      <c r="I815" s="582"/>
      <c r="J815" s="581"/>
    </row>
    <row r="816" spans="1:10" x14ac:dyDescent="0.2">
      <c r="A816" s="583"/>
      <c r="B816" s="583"/>
      <c r="C816" s="583"/>
      <c r="D816" s="582"/>
      <c r="E816" s="583"/>
      <c r="F816" s="582"/>
      <c r="G816" s="582"/>
      <c r="H816" s="582"/>
      <c r="I816" s="582"/>
      <c r="J816" s="581"/>
    </row>
    <row r="817" spans="1:10" x14ac:dyDescent="0.2">
      <c r="A817" s="583"/>
      <c r="B817" s="583"/>
      <c r="C817" s="583"/>
      <c r="D817" s="582"/>
      <c r="E817" s="583"/>
      <c r="F817" s="582"/>
      <c r="G817" s="582"/>
      <c r="H817" s="582"/>
      <c r="I817" s="582"/>
      <c r="J817" s="581"/>
    </row>
    <row r="818" spans="1:10" x14ac:dyDescent="0.2">
      <c r="A818" s="583"/>
      <c r="B818" s="583"/>
      <c r="C818" s="583"/>
      <c r="D818" s="582"/>
      <c r="E818" s="583"/>
      <c r="F818" s="582"/>
      <c r="G818" s="582"/>
      <c r="H818" s="582"/>
      <c r="I818" s="582"/>
      <c r="J818" s="581"/>
    </row>
    <row r="819" spans="1:10" x14ac:dyDescent="0.2">
      <c r="A819" s="583"/>
      <c r="B819" s="583"/>
      <c r="C819" s="583"/>
      <c r="D819" s="582"/>
      <c r="E819" s="583"/>
      <c r="F819" s="582"/>
      <c r="G819" s="582"/>
      <c r="H819" s="582"/>
      <c r="I819" s="582"/>
      <c r="J819" s="581"/>
    </row>
    <row r="820" spans="1:10" x14ac:dyDescent="0.2">
      <c r="A820" s="583"/>
      <c r="B820" s="583"/>
      <c r="C820" s="583"/>
      <c r="D820" s="582"/>
      <c r="E820" s="583"/>
      <c r="F820" s="582"/>
      <c r="G820" s="582"/>
      <c r="H820" s="582"/>
      <c r="I820" s="582"/>
      <c r="J820" s="581"/>
    </row>
    <row r="821" spans="1:10" x14ac:dyDescent="0.2">
      <c r="A821" s="583"/>
      <c r="B821" s="583"/>
      <c r="C821" s="583"/>
      <c r="D821" s="582"/>
      <c r="E821" s="583"/>
      <c r="F821" s="582"/>
      <c r="G821" s="582"/>
      <c r="H821" s="582"/>
      <c r="I821" s="582"/>
      <c r="J821" s="581"/>
    </row>
    <row r="822" spans="1:10" x14ac:dyDescent="0.2">
      <c r="A822" s="583"/>
      <c r="B822" s="583"/>
      <c r="C822" s="583"/>
      <c r="D822" s="582"/>
      <c r="E822" s="583"/>
      <c r="F822" s="582"/>
      <c r="G822" s="582"/>
      <c r="H822" s="582"/>
      <c r="I822" s="582"/>
      <c r="J822" s="581"/>
    </row>
    <row r="823" spans="1:10" x14ac:dyDescent="0.2">
      <c r="A823" s="583"/>
      <c r="B823" s="583"/>
      <c r="C823" s="583"/>
      <c r="D823" s="582"/>
      <c r="E823" s="583"/>
      <c r="F823" s="582"/>
      <c r="G823" s="582"/>
      <c r="H823" s="582"/>
      <c r="I823" s="582"/>
      <c r="J823" s="581"/>
    </row>
    <row r="824" spans="1:10" x14ac:dyDescent="0.2">
      <c r="A824" s="583"/>
      <c r="B824" s="583"/>
      <c r="C824" s="583"/>
      <c r="D824" s="582"/>
      <c r="E824" s="583"/>
      <c r="F824" s="582"/>
      <c r="G824" s="582"/>
      <c r="H824" s="582"/>
      <c r="I824" s="582"/>
      <c r="J824" s="581"/>
    </row>
    <row r="825" spans="1:10" x14ac:dyDescent="0.2">
      <c r="A825" s="583"/>
      <c r="B825" s="583"/>
      <c r="C825" s="583"/>
      <c r="D825" s="582"/>
      <c r="E825" s="583"/>
      <c r="F825" s="582"/>
      <c r="G825" s="582"/>
      <c r="H825" s="582"/>
      <c r="I825" s="582"/>
      <c r="J825" s="581"/>
    </row>
    <row r="826" spans="1:10" x14ac:dyDescent="0.2">
      <c r="A826" s="583"/>
      <c r="B826" s="583"/>
      <c r="C826" s="583"/>
      <c r="D826" s="582"/>
      <c r="E826" s="583"/>
      <c r="F826" s="582"/>
      <c r="G826" s="582"/>
      <c r="H826" s="582"/>
      <c r="I826" s="582"/>
      <c r="J826" s="581"/>
    </row>
    <row r="827" spans="1:10" x14ac:dyDescent="0.2">
      <c r="A827" s="583"/>
      <c r="B827" s="583"/>
      <c r="C827" s="583"/>
      <c r="D827" s="582"/>
      <c r="E827" s="583"/>
      <c r="F827" s="582"/>
      <c r="G827" s="582"/>
      <c r="H827" s="582"/>
      <c r="I827" s="582"/>
      <c r="J827" s="581"/>
    </row>
    <row r="828" spans="1:10" x14ac:dyDescent="0.2">
      <c r="A828" s="583"/>
      <c r="B828" s="583"/>
      <c r="C828" s="583"/>
      <c r="D828" s="582"/>
      <c r="E828" s="583"/>
      <c r="F828" s="582"/>
      <c r="G828" s="582"/>
      <c r="H828" s="582"/>
      <c r="I828" s="582"/>
      <c r="J828" s="581"/>
    </row>
    <row r="829" spans="1:10" x14ac:dyDescent="0.2">
      <c r="A829" s="583"/>
      <c r="B829" s="583"/>
      <c r="C829" s="583"/>
      <c r="D829" s="582"/>
      <c r="E829" s="583"/>
      <c r="F829" s="582"/>
      <c r="G829" s="582"/>
      <c r="H829" s="582"/>
      <c r="I829" s="582"/>
      <c r="J829" s="581"/>
    </row>
    <row r="830" spans="1:10" x14ac:dyDescent="0.2">
      <c r="A830" s="583"/>
      <c r="B830" s="583"/>
      <c r="C830" s="583"/>
      <c r="D830" s="582"/>
      <c r="E830" s="583"/>
      <c r="F830" s="582"/>
      <c r="G830" s="582"/>
      <c r="H830" s="582"/>
      <c r="I830" s="582"/>
      <c r="J830" s="581"/>
    </row>
    <row r="831" spans="1:10" x14ac:dyDescent="0.2">
      <c r="A831" s="583"/>
      <c r="B831" s="583"/>
      <c r="C831" s="583"/>
      <c r="D831" s="582"/>
      <c r="E831" s="583"/>
      <c r="F831" s="582"/>
      <c r="G831" s="582"/>
      <c r="H831" s="582"/>
      <c r="I831" s="582"/>
      <c r="J831" s="581"/>
    </row>
    <row r="832" spans="1:10" x14ac:dyDescent="0.2">
      <c r="A832" s="583"/>
      <c r="B832" s="583"/>
      <c r="C832" s="583"/>
      <c r="D832" s="582"/>
      <c r="E832" s="583"/>
      <c r="F832" s="582"/>
      <c r="G832" s="582"/>
      <c r="H832" s="582"/>
      <c r="I832" s="582"/>
      <c r="J832" s="581"/>
    </row>
    <row r="833" spans="1:10" x14ac:dyDescent="0.2">
      <c r="A833" s="583"/>
      <c r="B833" s="583"/>
      <c r="C833" s="583"/>
      <c r="D833" s="582"/>
      <c r="E833" s="583"/>
      <c r="F833" s="582"/>
      <c r="G833" s="582"/>
      <c r="H833" s="582"/>
      <c r="I833" s="582"/>
      <c r="J833" s="581"/>
    </row>
    <row r="834" spans="1:10" x14ac:dyDescent="0.2">
      <c r="A834" s="583"/>
      <c r="B834" s="583"/>
      <c r="C834" s="583"/>
      <c r="D834" s="582"/>
      <c r="E834" s="583"/>
      <c r="F834" s="582"/>
      <c r="G834" s="582"/>
      <c r="H834" s="582"/>
      <c r="I834" s="582"/>
      <c r="J834" s="581"/>
    </row>
    <row r="835" spans="1:10" x14ac:dyDescent="0.2">
      <c r="A835" s="583"/>
      <c r="B835" s="583"/>
      <c r="C835" s="583"/>
      <c r="D835" s="582"/>
      <c r="E835" s="583"/>
      <c r="F835" s="582"/>
      <c r="G835" s="582"/>
      <c r="H835" s="582"/>
      <c r="I835" s="582"/>
      <c r="J835" s="581"/>
    </row>
    <row r="836" spans="1:10" x14ac:dyDescent="0.2">
      <c r="A836" s="583"/>
      <c r="B836" s="583"/>
      <c r="C836" s="583"/>
      <c r="D836" s="582"/>
      <c r="E836" s="583"/>
      <c r="F836" s="582"/>
      <c r="G836" s="582"/>
      <c r="H836" s="582"/>
      <c r="I836" s="582"/>
      <c r="J836" s="581"/>
    </row>
    <row r="837" spans="1:10" x14ac:dyDescent="0.2">
      <c r="A837" s="583"/>
      <c r="B837" s="583"/>
      <c r="C837" s="583"/>
      <c r="D837" s="582"/>
      <c r="E837" s="583"/>
      <c r="F837" s="582"/>
      <c r="G837" s="582"/>
      <c r="H837" s="582"/>
      <c r="I837" s="582"/>
      <c r="J837" s="581"/>
    </row>
    <row r="838" spans="1:10" x14ac:dyDescent="0.2">
      <c r="A838" s="583"/>
      <c r="B838" s="583"/>
      <c r="C838" s="583"/>
      <c r="D838" s="582"/>
      <c r="E838" s="583"/>
      <c r="F838" s="582"/>
      <c r="G838" s="582"/>
      <c r="H838" s="582"/>
      <c r="I838" s="582"/>
      <c r="J838" s="581"/>
    </row>
    <row r="839" spans="1:10" x14ac:dyDescent="0.2">
      <c r="A839" s="583"/>
      <c r="B839" s="583"/>
      <c r="C839" s="583"/>
      <c r="D839" s="582"/>
      <c r="E839" s="583"/>
      <c r="F839" s="582"/>
      <c r="G839" s="582"/>
      <c r="H839" s="582"/>
      <c r="I839" s="582"/>
      <c r="J839" s="581"/>
    </row>
    <row r="840" spans="1:10" x14ac:dyDescent="0.2">
      <c r="A840" s="583"/>
      <c r="B840" s="583"/>
      <c r="C840" s="583"/>
      <c r="D840" s="582"/>
      <c r="E840" s="583"/>
      <c r="F840" s="582"/>
      <c r="G840" s="582"/>
      <c r="H840" s="582"/>
      <c r="I840" s="582"/>
      <c r="J840" s="581"/>
    </row>
    <row r="841" spans="1:10" x14ac:dyDescent="0.2">
      <c r="A841" s="583"/>
      <c r="B841" s="583"/>
      <c r="C841" s="583"/>
      <c r="D841" s="582"/>
      <c r="E841" s="583"/>
      <c r="F841" s="582"/>
      <c r="G841" s="582"/>
      <c r="H841" s="582"/>
      <c r="I841" s="582"/>
      <c r="J841" s="581"/>
    </row>
    <row r="842" spans="1:10" x14ac:dyDescent="0.2">
      <c r="A842" s="583"/>
      <c r="B842" s="583"/>
      <c r="C842" s="583"/>
      <c r="D842" s="582"/>
      <c r="E842" s="583"/>
      <c r="F842" s="582"/>
      <c r="G842" s="582"/>
      <c r="H842" s="582"/>
      <c r="I842" s="582"/>
      <c r="J842" s="581"/>
    </row>
    <row r="843" spans="1:10" x14ac:dyDescent="0.2">
      <c r="A843" s="583"/>
      <c r="B843" s="583"/>
      <c r="C843" s="583"/>
      <c r="D843" s="582"/>
      <c r="E843" s="583"/>
      <c r="F843" s="582"/>
      <c r="G843" s="582"/>
      <c r="H843" s="582"/>
      <c r="I843" s="582"/>
      <c r="J843" s="581"/>
    </row>
    <row r="844" spans="1:10" x14ac:dyDescent="0.2">
      <c r="A844" s="583"/>
      <c r="B844" s="583"/>
      <c r="C844" s="583"/>
      <c r="D844" s="582"/>
      <c r="E844" s="583"/>
      <c r="F844" s="582"/>
      <c r="G844" s="582"/>
      <c r="H844" s="582"/>
      <c r="I844" s="582"/>
      <c r="J844" s="581"/>
    </row>
    <row r="845" spans="1:10" x14ac:dyDescent="0.2">
      <c r="A845" s="583"/>
      <c r="B845" s="583"/>
      <c r="C845" s="583"/>
      <c r="D845" s="582"/>
      <c r="E845" s="583"/>
      <c r="F845" s="582"/>
      <c r="G845" s="582"/>
      <c r="H845" s="582"/>
      <c r="I845" s="582"/>
      <c r="J845" s="581"/>
    </row>
    <row r="846" spans="1:10" x14ac:dyDescent="0.2">
      <c r="A846" s="583"/>
      <c r="B846" s="583"/>
      <c r="C846" s="583"/>
      <c r="D846" s="582"/>
      <c r="E846" s="583"/>
      <c r="F846" s="582"/>
      <c r="G846" s="582"/>
      <c r="H846" s="582"/>
      <c r="I846" s="582"/>
      <c r="J846" s="581"/>
    </row>
    <row r="847" spans="1:10" x14ac:dyDescent="0.2">
      <c r="A847" s="583"/>
      <c r="B847" s="583"/>
      <c r="C847" s="583"/>
      <c r="D847" s="582"/>
      <c r="E847" s="583"/>
      <c r="F847" s="582"/>
      <c r="G847" s="582"/>
      <c r="H847" s="582"/>
      <c r="I847" s="582"/>
      <c r="J847" s="581"/>
    </row>
    <row r="848" spans="1:10" x14ac:dyDescent="0.2">
      <c r="A848" s="583"/>
      <c r="B848" s="583"/>
      <c r="C848" s="583"/>
      <c r="D848" s="582"/>
      <c r="E848" s="583"/>
      <c r="F848" s="582"/>
      <c r="G848" s="582"/>
      <c r="H848" s="582"/>
      <c r="I848" s="582"/>
      <c r="J848" s="581"/>
    </row>
    <row r="849" spans="1:10" x14ac:dyDescent="0.2">
      <c r="A849" s="583"/>
      <c r="B849" s="583"/>
      <c r="C849" s="583"/>
      <c r="D849" s="582"/>
      <c r="E849" s="583"/>
      <c r="F849" s="582"/>
      <c r="G849" s="582"/>
      <c r="H849" s="582"/>
      <c r="I849" s="582"/>
      <c r="J849" s="581"/>
    </row>
    <row r="850" spans="1:10" x14ac:dyDescent="0.2">
      <c r="A850" s="583"/>
      <c r="B850" s="583"/>
      <c r="C850" s="583"/>
      <c r="D850" s="582"/>
      <c r="E850" s="583"/>
      <c r="F850" s="582"/>
      <c r="G850" s="582"/>
      <c r="H850" s="582"/>
      <c r="I850" s="582"/>
      <c r="J850" s="581"/>
    </row>
    <row r="851" spans="1:10" x14ac:dyDescent="0.2">
      <c r="A851" s="583"/>
      <c r="B851" s="583"/>
      <c r="C851" s="583"/>
      <c r="D851" s="582"/>
      <c r="E851" s="583"/>
      <c r="F851" s="582"/>
      <c r="G851" s="582"/>
      <c r="H851" s="582"/>
      <c r="I851" s="582"/>
      <c r="J851" s="581"/>
    </row>
    <row r="852" spans="1:10" x14ac:dyDescent="0.2">
      <c r="A852" s="583"/>
      <c r="B852" s="583"/>
      <c r="C852" s="583"/>
      <c r="D852" s="582"/>
      <c r="E852" s="583"/>
      <c r="F852" s="582"/>
      <c r="G852" s="582"/>
      <c r="H852" s="582"/>
      <c r="I852" s="582"/>
      <c r="J852" s="581"/>
    </row>
    <row r="853" spans="1:10" x14ac:dyDescent="0.2">
      <c r="A853" s="583"/>
      <c r="B853" s="583"/>
      <c r="C853" s="583"/>
      <c r="D853" s="582"/>
      <c r="E853" s="583"/>
      <c r="F853" s="582"/>
      <c r="G853" s="582"/>
      <c r="H853" s="582"/>
      <c r="I853" s="582"/>
      <c r="J853" s="581"/>
    </row>
    <row r="854" spans="1:10" x14ac:dyDescent="0.2">
      <c r="A854" s="583"/>
      <c r="B854" s="583"/>
      <c r="C854" s="583"/>
      <c r="D854" s="582"/>
      <c r="E854" s="583"/>
      <c r="F854" s="582"/>
      <c r="G854" s="582"/>
      <c r="H854" s="582"/>
      <c r="I854" s="582"/>
      <c r="J854" s="581"/>
    </row>
    <row r="855" spans="1:10" x14ac:dyDescent="0.2">
      <c r="A855" s="583"/>
      <c r="B855" s="583"/>
      <c r="C855" s="583"/>
      <c r="D855" s="582"/>
      <c r="E855" s="583"/>
      <c r="F855" s="582"/>
      <c r="G855" s="582"/>
      <c r="H855" s="582"/>
      <c r="I855" s="582"/>
      <c r="J855" s="581"/>
    </row>
    <row r="856" spans="1:10" x14ac:dyDescent="0.2">
      <c r="A856" s="583"/>
      <c r="B856" s="583"/>
      <c r="C856" s="583"/>
      <c r="D856" s="582"/>
      <c r="E856" s="583"/>
      <c r="F856" s="582"/>
      <c r="G856" s="582"/>
      <c r="H856" s="582"/>
      <c r="I856" s="582"/>
      <c r="J856" s="581"/>
    </row>
    <row r="857" spans="1:10" x14ac:dyDescent="0.2">
      <c r="A857" s="583"/>
      <c r="B857" s="583"/>
      <c r="C857" s="583"/>
      <c r="D857" s="582"/>
      <c r="E857" s="583"/>
      <c r="F857" s="582"/>
      <c r="G857" s="582"/>
      <c r="H857" s="582"/>
      <c r="I857" s="582"/>
      <c r="J857" s="581"/>
    </row>
    <row r="858" spans="1:10" x14ac:dyDescent="0.2">
      <c r="A858" s="583"/>
      <c r="B858" s="583"/>
      <c r="C858" s="583"/>
      <c r="D858" s="582"/>
      <c r="E858" s="583"/>
      <c r="F858" s="582"/>
      <c r="G858" s="582"/>
      <c r="H858" s="582"/>
      <c r="I858" s="582"/>
      <c r="J858" s="581"/>
    </row>
    <row r="859" spans="1:10" x14ac:dyDescent="0.2">
      <c r="A859" s="583"/>
      <c r="B859" s="583"/>
      <c r="C859" s="583"/>
      <c r="D859" s="582"/>
      <c r="E859" s="583"/>
      <c r="F859" s="582"/>
      <c r="G859" s="582"/>
      <c r="H859" s="582"/>
      <c r="I859" s="582"/>
      <c r="J859" s="581"/>
    </row>
    <row r="860" spans="1:10" x14ac:dyDescent="0.2">
      <c r="A860" s="583"/>
      <c r="B860" s="583"/>
      <c r="C860" s="583"/>
      <c r="D860" s="582"/>
      <c r="E860" s="583"/>
      <c r="F860" s="582"/>
      <c r="G860" s="582"/>
      <c r="H860" s="582"/>
      <c r="I860" s="582"/>
      <c r="J860" s="581"/>
    </row>
    <row r="861" spans="1:10" x14ac:dyDescent="0.2">
      <c r="A861" s="583"/>
      <c r="B861" s="583"/>
      <c r="C861" s="583"/>
      <c r="D861" s="582"/>
      <c r="E861" s="583"/>
      <c r="F861" s="582"/>
      <c r="G861" s="582"/>
      <c r="H861" s="582"/>
      <c r="I861" s="582"/>
      <c r="J861" s="581"/>
    </row>
    <row r="862" spans="1:10" x14ac:dyDescent="0.2">
      <c r="A862" s="583"/>
      <c r="B862" s="583"/>
      <c r="C862" s="583"/>
      <c r="D862" s="582"/>
      <c r="E862" s="583"/>
      <c r="F862" s="582"/>
      <c r="G862" s="582"/>
      <c r="H862" s="582"/>
      <c r="I862" s="582"/>
      <c r="J862" s="581"/>
    </row>
    <row r="863" spans="1:10" x14ac:dyDescent="0.2">
      <c r="A863" s="583"/>
      <c r="B863" s="583"/>
      <c r="C863" s="583"/>
      <c r="D863" s="582"/>
      <c r="E863" s="583"/>
      <c r="F863" s="582"/>
      <c r="G863" s="582"/>
      <c r="H863" s="582"/>
      <c r="I863" s="582"/>
      <c r="J863" s="581"/>
    </row>
    <row r="864" spans="1:10" x14ac:dyDescent="0.2">
      <c r="A864" s="583"/>
      <c r="B864" s="583"/>
      <c r="C864" s="583"/>
      <c r="D864" s="582"/>
      <c r="E864" s="583"/>
      <c r="F864" s="582"/>
      <c r="G864" s="582"/>
      <c r="H864" s="582"/>
      <c r="I864" s="582"/>
      <c r="J864" s="581"/>
    </row>
    <row r="865" spans="1:10" x14ac:dyDescent="0.2">
      <c r="A865" s="583"/>
      <c r="B865" s="583"/>
      <c r="C865" s="583"/>
      <c r="D865" s="582"/>
      <c r="E865" s="583"/>
      <c r="F865" s="582"/>
      <c r="G865" s="582"/>
      <c r="H865" s="582"/>
      <c r="I865" s="582"/>
      <c r="J865" s="581"/>
    </row>
    <row r="866" spans="1:10" x14ac:dyDescent="0.2">
      <c r="A866" s="583"/>
      <c r="B866" s="583"/>
      <c r="C866" s="583"/>
      <c r="D866" s="582"/>
      <c r="E866" s="583"/>
      <c r="F866" s="582"/>
      <c r="G866" s="582"/>
      <c r="H866" s="582"/>
      <c r="I866" s="582"/>
      <c r="J866" s="581"/>
    </row>
    <row r="867" spans="1:10" x14ac:dyDescent="0.2">
      <c r="A867" s="583"/>
      <c r="B867" s="583"/>
      <c r="C867" s="583"/>
      <c r="D867" s="582"/>
      <c r="E867" s="583"/>
      <c r="F867" s="582"/>
      <c r="G867" s="582"/>
      <c r="H867" s="582"/>
      <c r="I867" s="582"/>
      <c r="J867" s="581"/>
    </row>
    <row r="868" spans="1:10" x14ac:dyDescent="0.2">
      <c r="A868" s="583"/>
      <c r="B868" s="583"/>
      <c r="C868" s="583"/>
      <c r="D868" s="582"/>
      <c r="E868" s="583"/>
      <c r="F868" s="582"/>
      <c r="G868" s="582"/>
      <c r="H868" s="582"/>
      <c r="I868" s="582"/>
      <c r="J868" s="581"/>
    </row>
    <row r="869" spans="1:10" x14ac:dyDescent="0.2">
      <c r="A869" s="583"/>
      <c r="B869" s="583"/>
      <c r="C869" s="583"/>
      <c r="D869" s="582"/>
      <c r="E869" s="583"/>
      <c r="F869" s="582"/>
      <c r="G869" s="582"/>
      <c r="H869" s="582"/>
      <c r="I869" s="582"/>
      <c r="J869" s="581"/>
    </row>
    <row r="870" spans="1:10" x14ac:dyDescent="0.2">
      <c r="A870" s="583"/>
      <c r="B870" s="583"/>
      <c r="C870" s="583"/>
      <c r="D870" s="582"/>
      <c r="E870" s="583"/>
      <c r="F870" s="582"/>
      <c r="G870" s="582"/>
      <c r="H870" s="582"/>
      <c r="I870" s="582"/>
      <c r="J870" s="581"/>
    </row>
    <row r="871" spans="1:10" x14ac:dyDescent="0.2">
      <c r="A871" s="583"/>
      <c r="B871" s="583"/>
      <c r="C871" s="583"/>
      <c r="D871" s="582"/>
      <c r="E871" s="583"/>
      <c r="F871" s="582"/>
      <c r="G871" s="582"/>
      <c r="H871" s="582"/>
      <c r="I871" s="582"/>
      <c r="J871" s="581"/>
    </row>
    <row r="872" spans="1:10" x14ac:dyDescent="0.2">
      <c r="A872" s="583"/>
      <c r="B872" s="583"/>
      <c r="C872" s="583"/>
      <c r="D872" s="582"/>
      <c r="E872" s="583"/>
      <c r="F872" s="582"/>
      <c r="G872" s="582"/>
      <c r="H872" s="582"/>
      <c r="I872" s="582"/>
      <c r="J872" s="581"/>
    </row>
    <row r="873" spans="1:10" x14ac:dyDescent="0.2">
      <c r="A873" s="583"/>
      <c r="B873" s="583"/>
      <c r="C873" s="583"/>
      <c r="D873" s="582"/>
      <c r="E873" s="583"/>
      <c r="F873" s="582"/>
      <c r="G873" s="582"/>
      <c r="H873" s="582"/>
      <c r="I873" s="582"/>
      <c r="J873" s="581"/>
    </row>
    <row r="874" spans="1:10" x14ac:dyDescent="0.2">
      <c r="A874" s="583"/>
      <c r="B874" s="583"/>
      <c r="C874" s="583"/>
      <c r="D874" s="582"/>
      <c r="E874" s="583"/>
      <c r="F874" s="582"/>
      <c r="G874" s="582"/>
      <c r="H874" s="582"/>
      <c r="I874" s="582"/>
      <c r="J874" s="581"/>
    </row>
    <row r="875" spans="1:10" x14ac:dyDescent="0.2">
      <c r="A875" s="583"/>
      <c r="B875" s="583"/>
      <c r="C875" s="583"/>
      <c r="D875" s="582"/>
      <c r="E875" s="583"/>
      <c r="F875" s="582"/>
      <c r="G875" s="582"/>
      <c r="H875" s="582"/>
      <c r="I875" s="582"/>
      <c r="J875" s="581"/>
    </row>
    <row r="876" spans="1:10" x14ac:dyDescent="0.2">
      <c r="A876" s="583"/>
      <c r="B876" s="583"/>
      <c r="C876" s="583"/>
      <c r="D876" s="582"/>
      <c r="E876" s="583"/>
      <c r="F876" s="582"/>
      <c r="G876" s="582"/>
      <c r="H876" s="582"/>
      <c r="I876" s="582"/>
      <c r="J876" s="581"/>
    </row>
    <row r="877" spans="1:10" x14ac:dyDescent="0.2">
      <c r="A877" s="583"/>
      <c r="B877" s="583"/>
      <c r="C877" s="583"/>
      <c r="D877" s="582"/>
      <c r="E877" s="583"/>
      <c r="F877" s="582"/>
      <c r="G877" s="582"/>
      <c r="H877" s="582"/>
      <c r="I877" s="582"/>
      <c r="J877" s="581"/>
    </row>
    <row r="878" spans="1:10" x14ac:dyDescent="0.2">
      <c r="A878" s="583"/>
      <c r="B878" s="583"/>
      <c r="C878" s="583"/>
      <c r="D878" s="582"/>
      <c r="E878" s="583"/>
      <c r="F878" s="582"/>
      <c r="G878" s="582"/>
      <c r="H878" s="582"/>
      <c r="I878" s="582"/>
      <c r="J878" s="581"/>
    </row>
    <row r="879" spans="1:10" x14ac:dyDescent="0.2">
      <c r="A879" s="583"/>
      <c r="B879" s="583"/>
      <c r="C879" s="583"/>
      <c r="D879" s="582"/>
      <c r="E879" s="583"/>
      <c r="F879" s="582"/>
      <c r="G879" s="582"/>
      <c r="H879" s="582"/>
      <c r="I879" s="582"/>
      <c r="J879" s="581"/>
    </row>
    <row r="880" spans="1:10" x14ac:dyDescent="0.2">
      <c r="A880" s="583"/>
      <c r="B880" s="583"/>
      <c r="C880" s="583"/>
      <c r="D880" s="582"/>
      <c r="E880" s="583"/>
      <c r="F880" s="582"/>
      <c r="G880" s="582"/>
      <c r="H880" s="582"/>
      <c r="I880" s="582"/>
      <c r="J880" s="581"/>
    </row>
    <row r="881" spans="1:10" x14ac:dyDescent="0.2">
      <c r="A881" s="583"/>
      <c r="B881" s="583"/>
      <c r="C881" s="583"/>
      <c r="D881" s="582"/>
      <c r="E881" s="583"/>
      <c r="F881" s="582"/>
      <c r="G881" s="582"/>
      <c r="H881" s="582"/>
      <c r="I881" s="582"/>
      <c r="J881" s="581"/>
    </row>
    <row r="882" spans="1:10" x14ac:dyDescent="0.2">
      <c r="A882" s="583"/>
      <c r="B882" s="583"/>
      <c r="C882" s="583"/>
      <c r="D882" s="582"/>
      <c r="E882" s="583"/>
      <c r="F882" s="582"/>
      <c r="G882" s="582"/>
      <c r="H882" s="582"/>
      <c r="I882" s="582"/>
      <c r="J882" s="581"/>
    </row>
    <row r="883" spans="1:10" x14ac:dyDescent="0.2">
      <c r="A883" s="583"/>
      <c r="B883" s="583"/>
      <c r="C883" s="583"/>
      <c r="D883" s="582"/>
      <c r="E883" s="583"/>
      <c r="F883" s="582"/>
      <c r="G883" s="582"/>
      <c r="H883" s="582"/>
      <c r="I883" s="582"/>
      <c r="J883" s="581"/>
    </row>
    <row r="884" spans="1:10" x14ac:dyDescent="0.2">
      <c r="A884" s="583"/>
      <c r="B884" s="583"/>
      <c r="C884" s="583"/>
      <c r="D884" s="582"/>
      <c r="E884" s="583"/>
      <c r="F884" s="582"/>
      <c r="G884" s="582"/>
      <c r="H884" s="582"/>
      <c r="I884" s="582"/>
      <c r="J884" s="581"/>
    </row>
    <row r="885" spans="1:10" x14ac:dyDescent="0.2">
      <c r="A885" s="583"/>
      <c r="B885" s="583"/>
      <c r="C885" s="583"/>
      <c r="D885" s="582"/>
      <c r="E885" s="583"/>
      <c r="F885" s="582"/>
      <c r="G885" s="582"/>
      <c r="H885" s="582"/>
      <c r="I885" s="582"/>
      <c r="J885" s="581"/>
    </row>
    <row r="886" spans="1:10" x14ac:dyDescent="0.2">
      <c r="A886" s="583"/>
      <c r="B886" s="583"/>
      <c r="C886" s="583"/>
      <c r="D886" s="582"/>
      <c r="E886" s="583"/>
      <c r="F886" s="582"/>
      <c r="G886" s="582"/>
      <c r="H886" s="582"/>
      <c r="I886" s="582"/>
      <c r="J886" s="581"/>
    </row>
    <row r="887" spans="1:10" x14ac:dyDescent="0.2">
      <c r="A887" s="583"/>
      <c r="B887" s="583"/>
      <c r="C887" s="583"/>
      <c r="D887" s="582"/>
      <c r="E887" s="583"/>
      <c r="F887" s="582"/>
      <c r="G887" s="582"/>
      <c r="H887" s="582"/>
      <c r="I887" s="582"/>
      <c r="J887" s="581"/>
    </row>
    <row r="888" spans="1:10" x14ac:dyDescent="0.2">
      <c r="A888" s="583"/>
      <c r="B888" s="583"/>
      <c r="C888" s="583"/>
      <c r="D888" s="582"/>
      <c r="E888" s="583"/>
      <c r="F888" s="582"/>
      <c r="G888" s="582"/>
      <c r="H888" s="582"/>
      <c r="I888" s="582"/>
      <c r="J888" s="581"/>
    </row>
    <row r="889" spans="1:10" x14ac:dyDescent="0.2">
      <c r="A889" s="583"/>
      <c r="B889" s="583"/>
      <c r="C889" s="583"/>
      <c r="D889" s="582"/>
      <c r="E889" s="583"/>
      <c r="F889" s="582"/>
      <c r="G889" s="582"/>
      <c r="H889" s="582"/>
      <c r="I889" s="582"/>
      <c r="J889" s="581"/>
    </row>
    <row r="890" spans="1:10" x14ac:dyDescent="0.2">
      <c r="A890" s="583"/>
      <c r="B890" s="583"/>
      <c r="C890" s="583"/>
      <c r="D890" s="582"/>
      <c r="E890" s="583"/>
      <c r="F890" s="582"/>
      <c r="G890" s="582"/>
      <c r="H890" s="582"/>
      <c r="I890" s="582"/>
      <c r="J890" s="581"/>
    </row>
    <row r="891" spans="1:10" x14ac:dyDescent="0.2">
      <c r="A891" s="583"/>
      <c r="B891" s="583"/>
      <c r="C891" s="583"/>
      <c r="D891" s="582"/>
      <c r="E891" s="583"/>
      <c r="F891" s="582"/>
      <c r="G891" s="582"/>
      <c r="H891" s="582"/>
      <c r="I891" s="582"/>
      <c r="J891" s="581"/>
    </row>
    <row r="892" spans="1:10" x14ac:dyDescent="0.2">
      <c r="A892" s="583"/>
      <c r="B892" s="583"/>
      <c r="C892" s="583"/>
      <c r="D892" s="582"/>
      <c r="E892" s="583"/>
      <c r="F892" s="582"/>
      <c r="G892" s="582"/>
      <c r="H892" s="582"/>
      <c r="I892" s="582"/>
      <c r="J892" s="581"/>
    </row>
    <row r="893" spans="1:10" x14ac:dyDescent="0.2">
      <c r="A893" s="583"/>
      <c r="B893" s="583"/>
      <c r="C893" s="583"/>
      <c r="D893" s="582"/>
      <c r="E893" s="583"/>
      <c r="F893" s="582"/>
      <c r="G893" s="582"/>
      <c r="H893" s="582"/>
      <c r="I893" s="582"/>
      <c r="J893" s="581"/>
    </row>
    <row r="894" spans="1:10" x14ac:dyDescent="0.2">
      <c r="A894" s="583"/>
      <c r="B894" s="583"/>
      <c r="C894" s="583"/>
      <c r="D894" s="582"/>
      <c r="E894" s="583"/>
      <c r="F894" s="582"/>
      <c r="G894" s="582"/>
      <c r="H894" s="582"/>
      <c r="I894" s="582"/>
      <c r="J894" s="581"/>
    </row>
    <row r="895" spans="1:10" x14ac:dyDescent="0.2">
      <c r="A895" s="583"/>
      <c r="B895" s="583"/>
      <c r="C895" s="583"/>
      <c r="D895" s="582"/>
      <c r="E895" s="583"/>
      <c r="F895" s="582"/>
      <c r="G895" s="582"/>
      <c r="H895" s="582"/>
      <c r="I895" s="582"/>
      <c r="J895" s="581"/>
    </row>
    <row r="896" spans="1:10" x14ac:dyDescent="0.2">
      <c r="A896" s="583"/>
      <c r="B896" s="583"/>
      <c r="C896" s="583"/>
      <c r="D896" s="582"/>
      <c r="E896" s="583"/>
      <c r="F896" s="582"/>
      <c r="G896" s="582"/>
      <c r="H896" s="582"/>
      <c r="I896" s="582"/>
      <c r="J896" s="581"/>
    </row>
    <row r="897" spans="1:10" x14ac:dyDescent="0.2">
      <c r="A897" s="583"/>
      <c r="B897" s="583"/>
      <c r="C897" s="583"/>
      <c r="D897" s="582"/>
      <c r="E897" s="583"/>
      <c r="F897" s="582"/>
      <c r="G897" s="582"/>
      <c r="H897" s="582"/>
      <c r="I897" s="582"/>
      <c r="J897" s="581"/>
    </row>
    <row r="898" spans="1:10" x14ac:dyDescent="0.2">
      <c r="A898" s="583"/>
      <c r="B898" s="583"/>
      <c r="C898" s="583"/>
      <c r="D898" s="582"/>
      <c r="E898" s="583"/>
      <c r="F898" s="582"/>
      <c r="G898" s="582"/>
      <c r="H898" s="582"/>
      <c r="I898" s="582"/>
      <c r="J898" s="581"/>
    </row>
    <row r="899" spans="1:10" x14ac:dyDescent="0.2">
      <c r="A899" s="583"/>
      <c r="B899" s="583"/>
      <c r="C899" s="583"/>
      <c r="D899" s="582"/>
      <c r="E899" s="583"/>
      <c r="F899" s="582"/>
      <c r="G899" s="582"/>
      <c r="H899" s="582"/>
      <c r="I899" s="582"/>
      <c r="J899" s="581"/>
    </row>
    <row r="900" spans="1:10" x14ac:dyDescent="0.2">
      <c r="A900" s="583"/>
      <c r="B900" s="583"/>
      <c r="C900" s="583"/>
      <c r="D900" s="582"/>
      <c r="E900" s="583"/>
      <c r="F900" s="582"/>
      <c r="G900" s="582"/>
      <c r="H900" s="582"/>
      <c r="I900" s="582"/>
      <c r="J900" s="581"/>
    </row>
    <row r="901" spans="1:10" x14ac:dyDescent="0.2">
      <c r="A901" s="583"/>
      <c r="B901" s="583"/>
      <c r="C901" s="583"/>
      <c r="D901" s="582"/>
      <c r="E901" s="583"/>
      <c r="F901" s="582"/>
      <c r="G901" s="582"/>
      <c r="H901" s="582"/>
      <c r="I901" s="582"/>
      <c r="J901" s="581"/>
    </row>
    <row r="902" spans="1:10" x14ac:dyDescent="0.2">
      <c r="A902" s="583"/>
      <c r="B902" s="583"/>
      <c r="C902" s="583"/>
      <c r="D902" s="582"/>
      <c r="E902" s="583"/>
      <c r="F902" s="582"/>
      <c r="G902" s="582"/>
      <c r="H902" s="582"/>
      <c r="I902" s="582"/>
      <c r="J902" s="581"/>
    </row>
    <row r="903" spans="1:10" x14ac:dyDescent="0.2">
      <c r="A903" s="583"/>
      <c r="B903" s="583"/>
      <c r="C903" s="583"/>
      <c r="D903" s="582"/>
      <c r="E903" s="583"/>
      <c r="F903" s="582"/>
      <c r="G903" s="582"/>
      <c r="H903" s="582"/>
      <c r="I903" s="582"/>
      <c r="J903" s="581"/>
    </row>
    <row r="904" spans="1:10" x14ac:dyDescent="0.2">
      <c r="A904" s="583"/>
      <c r="B904" s="583"/>
      <c r="C904" s="583"/>
      <c r="D904" s="582"/>
      <c r="E904" s="583"/>
      <c r="F904" s="582"/>
      <c r="G904" s="582"/>
      <c r="H904" s="582"/>
      <c r="I904" s="582"/>
      <c r="J904" s="581"/>
    </row>
    <row r="905" spans="1:10" x14ac:dyDescent="0.2">
      <c r="A905" s="583"/>
      <c r="B905" s="583"/>
      <c r="C905" s="583"/>
      <c r="D905" s="582"/>
      <c r="E905" s="583"/>
      <c r="F905" s="582"/>
      <c r="G905" s="582"/>
      <c r="H905" s="582"/>
      <c r="I905" s="582"/>
      <c r="J905" s="581"/>
    </row>
    <row r="906" spans="1:10" x14ac:dyDescent="0.2">
      <c r="A906" s="583"/>
      <c r="B906" s="583"/>
      <c r="C906" s="583"/>
      <c r="D906" s="582"/>
      <c r="E906" s="583"/>
      <c r="F906" s="582"/>
      <c r="G906" s="582"/>
      <c r="H906" s="582"/>
      <c r="I906" s="582"/>
      <c r="J906" s="581"/>
    </row>
    <row r="907" spans="1:10" x14ac:dyDescent="0.2">
      <c r="A907" s="583"/>
      <c r="B907" s="583"/>
      <c r="C907" s="583"/>
      <c r="D907" s="582"/>
      <c r="E907" s="583"/>
      <c r="F907" s="582"/>
      <c r="G907" s="582"/>
      <c r="H907" s="582"/>
      <c r="I907" s="582"/>
      <c r="J907" s="581"/>
    </row>
    <row r="908" spans="1:10" x14ac:dyDescent="0.2">
      <c r="A908" s="583"/>
      <c r="B908" s="583"/>
      <c r="C908" s="583"/>
      <c r="D908" s="582"/>
      <c r="E908" s="583"/>
      <c r="F908" s="582"/>
      <c r="G908" s="582"/>
      <c r="H908" s="582"/>
      <c r="I908" s="582"/>
      <c r="J908" s="581"/>
    </row>
    <row r="909" spans="1:10" x14ac:dyDescent="0.2">
      <c r="A909" s="583"/>
      <c r="B909" s="583"/>
      <c r="C909" s="583"/>
      <c r="D909" s="582"/>
      <c r="E909" s="583"/>
      <c r="F909" s="582"/>
      <c r="G909" s="582"/>
      <c r="H909" s="582"/>
      <c r="I909" s="582"/>
      <c r="J909" s="581"/>
    </row>
    <row r="910" spans="1:10" x14ac:dyDescent="0.2">
      <c r="A910" s="583"/>
      <c r="B910" s="583"/>
      <c r="C910" s="583"/>
      <c r="D910" s="582"/>
      <c r="E910" s="583"/>
      <c r="F910" s="582"/>
      <c r="G910" s="582"/>
      <c r="H910" s="582"/>
      <c r="I910" s="582"/>
      <c r="J910" s="581"/>
    </row>
    <row r="911" spans="1:10" x14ac:dyDescent="0.2">
      <c r="A911" s="583"/>
      <c r="B911" s="583"/>
      <c r="C911" s="583"/>
      <c r="D911" s="582"/>
      <c r="E911" s="583"/>
      <c r="F911" s="582"/>
      <c r="G911" s="582"/>
      <c r="H911" s="582"/>
      <c r="I911" s="582"/>
      <c r="J911" s="581"/>
    </row>
    <row r="912" spans="1:10" x14ac:dyDescent="0.2">
      <c r="A912" s="583"/>
      <c r="B912" s="583"/>
      <c r="C912" s="583"/>
      <c r="D912" s="582"/>
      <c r="E912" s="583"/>
      <c r="F912" s="582"/>
      <c r="G912" s="582"/>
      <c r="H912" s="582"/>
      <c r="I912" s="582"/>
      <c r="J912" s="581"/>
    </row>
    <row r="913" spans="1:10" x14ac:dyDescent="0.2">
      <c r="A913" s="583"/>
      <c r="B913" s="583"/>
      <c r="C913" s="583"/>
      <c r="D913" s="582"/>
      <c r="E913" s="583"/>
      <c r="F913" s="582"/>
      <c r="G913" s="582"/>
      <c r="H913" s="582"/>
      <c r="I913" s="582"/>
      <c r="J913" s="581"/>
    </row>
    <row r="914" spans="1:10" x14ac:dyDescent="0.2">
      <c r="A914" s="583"/>
      <c r="B914" s="583"/>
      <c r="C914" s="583"/>
      <c r="D914" s="582"/>
      <c r="E914" s="583"/>
      <c r="F914" s="582"/>
      <c r="G914" s="582"/>
      <c r="H914" s="582"/>
      <c r="I914" s="582"/>
      <c r="J914" s="581"/>
    </row>
    <row r="915" spans="1:10" x14ac:dyDescent="0.2">
      <c r="A915" s="583"/>
      <c r="B915" s="583"/>
      <c r="C915" s="583"/>
      <c r="D915" s="582"/>
      <c r="E915" s="583"/>
      <c r="F915" s="582"/>
      <c r="G915" s="582"/>
      <c r="H915" s="582"/>
      <c r="I915" s="582"/>
      <c r="J915" s="581"/>
    </row>
    <row r="916" spans="1:10" x14ac:dyDescent="0.2">
      <c r="A916" s="583"/>
      <c r="B916" s="583"/>
      <c r="C916" s="583"/>
      <c r="D916" s="582"/>
      <c r="E916" s="583"/>
      <c r="F916" s="582"/>
      <c r="G916" s="582"/>
      <c r="H916" s="582"/>
      <c r="I916" s="582"/>
      <c r="J916" s="581"/>
    </row>
    <row r="917" spans="1:10" x14ac:dyDescent="0.2">
      <c r="A917" s="583"/>
      <c r="B917" s="583"/>
      <c r="C917" s="583"/>
      <c r="D917" s="582"/>
      <c r="E917" s="583"/>
      <c r="F917" s="582"/>
      <c r="G917" s="582"/>
      <c r="H917" s="582"/>
      <c r="I917" s="582"/>
      <c r="J917" s="581"/>
    </row>
    <row r="918" spans="1:10" x14ac:dyDescent="0.2">
      <c r="A918" s="583"/>
      <c r="B918" s="583"/>
      <c r="C918" s="583"/>
      <c r="D918" s="582"/>
      <c r="E918" s="583"/>
      <c r="F918" s="582"/>
      <c r="G918" s="582"/>
      <c r="H918" s="582"/>
      <c r="I918" s="582"/>
      <c r="J918" s="581"/>
    </row>
    <row r="919" spans="1:10" x14ac:dyDescent="0.2">
      <c r="A919" s="583"/>
      <c r="B919" s="583"/>
      <c r="C919" s="583"/>
      <c r="D919" s="582"/>
      <c r="E919" s="583"/>
      <c r="F919" s="582"/>
      <c r="G919" s="582"/>
      <c r="H919" s="582"/>
      <c r="I919" s="582"/>
      <c r="J919" s="581"/>
    </row>
    <row r="920" spans="1:10" x14ac:dyDescent="0.2">
      <c r="A920" s="583"/>
      <c r="B920" s="583"/>
      <c r="C920" s="583"/>
      <c r="D920" s="582"/>
      <c r="E920" s="583"/>
      <c r="F920" s="582"/>
      <c r="G920" s="582"/>
      <c r="H920" s="582"/>
      <c r="I920" s="582"/>
      <c r="J920" s="581"/>
    </row>
    <row r="921" spans="1:10" x14ac:dyDescent="0.2">
      <c r="A921" s="583"/>
      <c r="B921" s="583"/>
      <c r="C921" s="583"/>
      <c r="D921" s="582"/>
      <c r="E921" s="583"/>
      <c r="F921" s="582"/>
      <c r="G921" s="582"/>
      <c r="H921" s="582"/>
      <c r="I921" s="582"/>
      <c r="J921" s="581"/>
    </row>
    <row r="922" spans="1:10" x14ac:dyDescent="0.2">
      <c r="A922" s="583"/>
      <c r="B922" s="583"/>
      <c r="C922" s="583"/>
      <c r="D922" s="582"/>
      <c r="E922" s="583"/>
      <c r="F922" s="582"/>
      <c r="G922" s="582"/>
      <c r="H922" s="582"/>
      <c r="I922" s="582"/>
      <c r="J922" s="581"/>
    </row>
    <row r="923" spans="1:10" x14ac:dyDescent="0.2">
      <c r="A923" s="583"/>
      <c r="B923" s="583"/>
      <c r="C923" s="583"/>
      <c r="D923" s="582"/>
      <c r="E923" s="583"/>
      <c r="F923" s="582"/>
      <c r="G923" s="582"/>
      <c r="H923" s="582"/>
      <c r="I923" s="582"/>
      <c r="J923" s="581"/>
    </row>
    <row r="924" spans="1:10" x14ac:dyDescent="0.2">
      <c r="A924" s="583"/>
      <c r="B924" s="583"/>
      <c r="C924" s="583"/>
      <c r="D924" s="582"/>
      <c r="E924" s="583"/>
      <c r="F924" s="582"/>
      <c r="G924" s="582"/>
      <c r="H924" s="582"/>
      <c r="I924" s="582"/>
      <c r="J924" s="581"/>
    </row>
    <row r="925" spans="1:10" x14ac:dyDescent="0.2">
      <c r="A925" s="583"/>
      <c r="B925" s="583"/>
      <c r="C925" s="583"/>
      <c r="D925" s="582"/>
      <c r="E925" s="583"/>
      <c r="F925" s="582"/>
      <c r="G925" s="582"/>
      <c r="H925" s="582"/>
      <c r="I925" s="582"/>
      <c r="J925" s="581"/>
    </row>
    <row r="926" spans="1:10" x14ac:dyDescent="0.2">
      <c r="A926" s="583"/>
      <c r="B926" s="583"/>
      <c r="C926" s="583"/>
      <c r="D926" s="582"/>
      <c r="E926" s="583"/>
      <c r="F926" s="582"/>
      <c r="G926" s="582"/>
      <c r="H926" s="582"/>
      <c r="I926" s="582"/>
      <c r="J926" s="581"/>
    </row>
    <row r="927" spans="1:10" x14ac:dyDescent="0.2">
      <c r="A927" s="583"/>
      <c r="B927" s="583"/>
      <c r="C927" s="583"/>
      <c r="D927" s="582"/>
      <c r="E927" s="583"/>
      <c r="F927" s="582"/>
      <c r="G927" s="582"/>
      <c r="H927" s="582"/>
      <c r="I927" s="582"/>
      <c r="J927" s="581"/>
    </row>
    <row r="928" spans="1:10" x14ac:dyDescent="0.2">
      <c r="A928" s="583"/>
      <c r="B928" s="583"/>
      <c r="C928" s="583"/>
      <c r="D928" s="582"/>
      <c r="E928" s="583"/>
      <c r="F928" s="582"/>
      <c r="G928" s="582"/>
      <c r="H928" s="582"/>
      <c r="I928" s="582"/>
      <c r="J928" s="581"/>
    </row>
    <row r="929" spans="1:10" x14ac:dyDescent="0.2">
      <c r="A929" s="583"/>
      <c r="B929" s="583"/>
      <c r="C929" s="583"/>
      <c r="D929" s="582"/>
      <c r="E929" s="583"/>
      <c r="F929" s="582"/>
      <c r="G929" s="582"/>
      <c r="H929" s="582"/>
      <c r="I929" s="582"/>
      <c r="J929" s="581"/>
    </row>
    <row r="930" spans="1:10" x14ac:dyDescent="0.2">
      <c r="A930" s="583"/>
      <c r="B930" s="583"/>
      <c r="C930" s="583"/>
      <c r="D930" s="582"/>
      <c r="E930" s="583"/>
      <c r="F930" s="582"/>
      <c r="G930" s="582"/>
      <c r="H930" s="582"/>
      <c r="I930" s="582"/>
      <c r="J930" s="581"/>
    </row>
    <row r="931" spans="1:10" x14ac:dyDescent="0.2">
      <c r="A931" s="583"/>
      <c r="B931" s="583"/>
      <c r="C931" s="583"/>
      <c r="D931" s="582"/>
      <c r="E931" s="583"/>
      <c r="F931" s="582"/>
      <c r="G931" s="582"/>
      <c r="H931" s="582"/>
      <c r="I931" s="582"/>
      <c r="J931" s="581"/>
    </row>
    <row r="932" spans="1:10" x14ac:dyDescent="0.2">
      <c r="A932" s="583"/>
      <c r="B932" s="583"/>
      <c r="C932" s="583"/>
      <c r="D932" s="582"/>
      <c r="E932" s="583"/>
      <c r="F932" s="582"/>
      <c r="G932" s="582"/>
      <c r="H932" s="582"/>
      <c r="I932" s="582"/>
      <c r="J932" s="581"/>
    </row>
    <row r="933" spans="1:10" x14ac:dyDescent="0.2">
      <c r="A933" s="583"/>
      <c r="B933" s="583"/>
      <c r="C933" s="583"/>
      <c r="D933" s="582"/>
      <c r="E933" s="583"/>
      <c r="F933" s="582"/>
      <c r="G933" s="582"/>
      <c r="H933" s="582"/>
      <c r="I933" s="582"/>
      <c r="J933" s="581"/>
    </row>
    <row r="934" spans="1:10" x14ac:dyDescent="0.2">
      <c r="A934" s="583"/>
      <c r="B934" s="583"/>
      <c r="C934" s="583"/>
      <c r="D934" s="582"/>
      <c r="E934" s="583"/>
      <c r="F934" s="582"/>
      <c r="G934" s="582"/>
      <c r="H934" s="582"/>
      <c r="I934" s="582"/>
      <c r="J934" s="581"/>
    </row>
    <row r="935" spans="1:10" x14ac:dyDescent="0.2">
      <c r="A935" s="583"/>
      <c r="B935" s="583"/>
      <c r="C935" s="583"/>
      <c r="D935" s="582"/>
      <c r="E935" s="583"/>
      <c r="F935" s="582"/>
      <c r="G935" s="582"/>
      <c r="H935" s="582"/>
      <c r="I935" s="582"/>
      <c r="J935" s="581"/>
    </row>
    <row r="936" spans="1:10" x14ac:dyDescent="0.2">
      <c r="A936" s="583"/>
      <c r="B936" s="583"/>
      <c r="C936" s="583"/>
      <c r="D936" s="582"/>
      <c r="E936" s="583"/>
      <c r="F936" s="582"/>
      <c r="G936" s="582"/>
      <c r="H936" s="582"/>
      <c r="I936" s="582"/>
      <c r="J936" s="581"/>
    </row>
    <row r="937" spans="1:10" x14ac:dyDescent="0.2">
      <c r="A937" s="583"/>
      <c r="B937" s="583"/>
      <c r="C937" s="583"/>
      <c r="D937" s="582"/>
      <c r="E937" s="583"/>
      <c r="F937" s="582"/>
      <c r="G937" s="582"/>
      <c r="H937" s="582"/>
      <c r="I937" s="582"/>
      <c r="J937" s="581"/>
    </row>
    <row r="938" spans="1:10" x14ac:dyDescent="0.2">
      <c r="A938" s="583"/>
      <c r="B938" s="583"/>
      <c r="C938" s="583"/>
      <c r="D938" s="582"/>
      <c r="E938" s="583"/>
      <c r="F938" s="582"/>
      <c r="G938" s="582"/>
      <c r="H938" s="582"/>
      <c r="I938" s="582"/>
      <c r="J938" s="581"/>
    </row>
    <row r="939" spans="1:10" x14ac:dyDescent="0.2">
      <c r="A939" s="583"/>
      <c r="B939" s="583"/>
      <c r="C939" s="583"/>
      <c r="D939" s="582"/>
      <c r="E939" s="583"/>
      <c r="F939" s="582"/>
      <c r="G939" s="582"/>
      <c r="H939" s="582"/>
      <c r="I939" s="582"/>
      <c r="J939" s="581"/>
    </row>
    <row r="940" spans="1:10" x14ac:dyDescent="0.2">
      <c r="A940" s="583"/>
      <c r="B940" s="583"/>
      <c r="C940" s="583"/>
      <c r="D940" s="582"/>
      <c r="E940" s="583"/>
      <c r="F940" s="582"/>
      <c r="G940" s="582"/>
      <c r="H940" s="582"/>
      <c r="I940" s="582"/>
      <c r="J940" s="581"/>
    </row>
    <row r="941" spans="1:10" x14ac:dyDescent="0.2">
      <c r="A941" s="583"/>
      <c r="B941" s="583"/>
      <c r="C941" s="583"/>
      <c r="D941" s="582"/>
      <c r="E941" s="583"/>
      <c r="F941" s="582"/>
      <c r="G941" s="582"/>
      <c r="H941" s="582"/>
      <c r="I941" s="582"/>
      <c r="J941" s="581"/>
    </row>
    <row r="942" spans="1:10" x14ac:dyDescent="0.2">
      <c r="A942" s="583"/>
      <c r="B942" s="583"/>
      <c r="C942" s="583"/>
      <c r="D942" s="582"/>
      <c r="E942" s="583"/>
      <c r="F942" s="582"/>
      <c r="G942" s="582"/>
      <c r="H942" s="582"/>
      <c r="I942" s="582"/>
      <c r="J942" s="581"/>
    </row>
    <row r="943" spans="1:10" x14ac:dyDescent="0.2">
      <c r="A943" s="583"/>
      <c r="B943" s="583"/>
      <c r="C943" s="583"/>
      <c r="D943" s="582"/>
      <c r="E943" s="583"/>
      <c r="F943" s="582"/>
      <c r="G943" s="582"/>
      <c r="H943" s="582"/>
      <c r="I943" s="582"/>
      <c r="J943" s="581"/>
    </row>
    <row r="944" spans="1:10" x14ac:dyDescent="0.2">
      <c r="A944" s="583"/>
      <c r="B944" s="583"/>
      <c r="C944" s="583"/>
      <c r="D944" s="582"/>
      <c r="E944" s="583"/>
      <c r="F944" s="582"/>
      <c r="G944" s="582"/>
      <c r="H944" s="582"/>
      <c r="I944" s="582"/>
      <c r="J944" s="581"/>
    </row>
    <row r="945" spans="1:10" x14ac:dyDescent="0.2">
      <c r="A945" s="583"/>
      <c r="B945" s="583"/>
      <c r="C945" s="583"/>
      <c r="D945" s="582"/>
      <c r="E945" s="583"/>
      <c r="F945" s="582"/>
      <c r="G945" s="582"/>
      <c r="H945" s="582"/>
      <c r="I945" s="582"/>
      <c r="J945" s="581"/>
    </row>
    <row r="946" spans="1:10" x14ac:dyDescent="0.2">
      <c r="A946" s="583"/>
      <c r="B946" s="583"/>
      <c r="C946" s="583"/>
      <c r="D946" s="582"/>
      <c r="E946" s="583"/>
      <c r="F946" s="582"/>
      <c r="G946" s="582"/>
      <c r="H946" s="582"/>
      <c r="I946" s="582"/>
      <c r="J946" s="581"/>
    </row>
    <row r="947" spans="1:10" x14ac:dyDescent="0.2">
      <c r="A947" s="583"/>
      <c r="B947" s="583"/>
      <c r="C947" s="583"/>
      <c r="D947" s="582"/>
      <c r="E947" s="583"/>
      <c r="F947" s="582"/>
      <c r="G947" s="582"/>
      <c r="H947" s="582"/>
      <c r="I947" s="582"/>
      <c r="J947" s="581"/>
    </row>
    <row r="948" spans="1:10" x14ac:dyDescent="0.2">
      <c r="A948" s="583"/>
      <c r="B948" s="583"/>
      <c r="C948" s="583"/>
      <c r="D948" s="582"/>
      <c r="E948" s="583"/>
      <c r="F948" s="582"/>
      <c r="G948" s="582"/>
      <c r="H948" s="582"/>
      <c r="I948" s="582"/>
      <c r="J948" s="581"/>
    </row>
    <row r="949" spans="1:10" x14ac:dyDescent="0.2">
      <c r="A949" s="583"/>
      <c r="B949" s="583"/>
      <c r="C949" s="583"/>
      <c r="D949" s="582"/>
      <c r="E949" s="583"/>
      <c r="F949" s="582"/>
      <c r="G949" s="582"/>
      <c r="H949" s="582"/>
      <c r="I949" s="582"/>
      <c r="J949" s="581"/>
    </row>
    <row r="950" spans="1:10" x14ac:dyDescent="0.2">
      <c r="A950" s="583"/>
      <c r="B950" s="583"/>
      <c r="C950" s="583"/>
      <c r="D950" s="582"/>
      <c r="E950" s="583"/>
      <c r="F950" s="582"/>
      <c r="G950" s="582"/>
      <c r="H950" s="582"/>
      <c r="I950" s="582"/>
      <c r="J950" s="581"/>
    </row>
    <row r="951" spans="1:10" x14ac:dyDescent="0.2">
      <c r="A951" s="583"/>
      <c r="B951" s="583"/>
      <c r="C951" s="583"/>
      <c r="D951" s="582"/>
      <c r="E951" s="583"/>
      <c r="F951" s="582"/>
      <c r="G951" s="582"/>
      <c r="H951" s="582"/>
      <c r="I951" s="582"/>
      <c r="J951" s="581"/>
    </row>
    <row r="952" spans="1:10" x14ac:dyDescent="0.2">
      <c r="A952" s="583"/>
      <c r="B952" s="583"/>
      <c r="C952" s="583"/>
      <c r="D952" s="582"/>
      <c r="E952" s="583"/>
      <c r="F952" s="582"/>
      <c r="G952" s="582"/>
      <c r="H952" s="582"/>
      <c r="I952" s="582"/>
      <c r="J952" s="581"/>
    </row>
    <row r="953" spans="1:10" x14ac:dyDescent="0.2">
      <c r="A953" s="583"/>
      <c r="B953" s="583"/>
      <c r="C953" s="583"/>
      <c r="D953" s="582"/>
      <c r="E953" s="583"/>
      <c r="F953" s="582"/>
      <c r="G953" s="582"/>
      <c r="H953" s="582"/>
      <c r="I953" s="582"/>
      <c r="J953" s="581"/>
    </row>
    <row r="954" spans="1:10" x14ac:dyDescent="0.2">
      <c r="A954" s="583"/>
      <c r="B954" s="583"/>
      <c r="C954" s="583"/>
      <c r="D954" s="582"/>
      <c r="E954" s="583"/>
      <c r="F954" s="582"/>
      <c r="G954" s="582"/>
      <c r="H954" s="582"/>
      <c r="I954" s="582"/>
      <c r="J954" s="581"/>
    </row>
    <row r="955" spans="1:10" x14ac:dyDescent="0.2">
      <c r="A955" s="583"/>
      <c r="B955" s="583"/>
      <c r="C955" s="583"/>
      <c r="D955" s="582"/>
      <c r="E955" s="583"/>
      <c r="F955" s="582"/>
      <c r="G955" s="582"/>
      <c r="H955" s="582"/>
      <c r="I955" s="582"/>
      <c r="J955" s="581"/>
    </row>
    <row r="956" spans="1:10" x14ac:dyDescent="0.2">
      <c r="A956" s="583"/>
      <c r="B956" s="583"/>
      <c r="C956" s="583"/>
      <c r="D956" s="582"/>
      <c r="E956" s="583"/>
      <c r="F956" s="582"/>
      <c r="G956" s="582"/>
      <c r="H956" s="582"/>
      <c r="I956" s="582"/>
      <c r="J956" s="581"/>
    </row>
    <row r="957" spans="1:10" x14ac:dyDescent="0.2">
      <c r="A957" s="583"/>
      <c r="B957" s="583"/>
      <c r="C957" s="583"/>
      <c r="D957" s="582"/>
      <c r="E957" s="583"/>
      <c r="F957" s="582"/>
      <c r="G957" s="582"/>
      <c r="H957" s="582"/>
      <c r="I957" s="582"/>
      <c r="J957" s="581"/>
    </row>
    <row r="958" spans="1:10" x14ac:dyDescent="0.2">
      <c r="A958" s="583"/>
      <c r="B958" s="583"/>
      <c r="C958" s="583"/>
      <c r="D958" s="582"/>
      <c r="E958" s="583"/>
      <c r="F958" s="582"/>
      <c r="G958" s="582"/>
      <c r="H958" s="582"/>
      <c r="I958" s="582"/>
      <c r="J958" s="581"/>
    </row>
    <row r="959" spans="1:10" x14ac:dyDescent="0.2">
      <c r="A959" s="583"/>
      <c r="B959" s="583"/>
      <c r="C959" s="583"/>
      <c r="D959" s="582"/>
      <c r="E959" s="583"/>
      <c r="F959" s="582"/>
      <c r="G959" s="582"/>
      <c r="H959" s="582"/>
      <c r="I959" s="582"/>
      <c r="J959" s="581"/>
    </row>
    <row r="960" spans="1:10" x14ac:dyDescent="0.2">
      <c r="A960" s="583"/>
      <c r="B960" s="583"/>
      <c r="C960" s="583"/>
      <c r="D960" s="582"/>
      <c r="E960" s="583"/>
      <c r="F960" s="582"/>
      <c r="G960" s="582"/>
      <c r="H960" s="582"/>
      <c r="I960" s="582"/>
      <c r="J960" s="581"/>
    </row>
    <row r="961" spans="1:10" x14ac:dyDescent="0.2">
      <c r="A961" s="583"/>
      <c r="B961" s="583"/>
      <c r="C961" s="583"/>
      <c r="D961" s="582"/>
      <c r="E961" s="583"/>
      <c r="F961" s="582"/>
      <c r="G961" s="582"/>
      <c r="H961" s="582"/>
      <c r="I961" s="582"/>
      <c r="J961" s="581"/>
    </row>
    <row r="962" spans="1:10" x14ac:dyDescent="0.2">
      <c r="A962" s="583"/>
      <c r="B962" s="583"/>
      <c r="C962" s="583"/>
      <c r="D962" s="582"/>
      <c r="E962" s="583"/>
      <c r="F962" s="582"/>
      <c r="G962" s="582"/>
      <c r="H962" s="582"/>
      <c r="I962" s="582"/>
      <c r="J962" s="581"/>
    </row>
    <row r="963" spans="1:10" x14ac:dyDescent="0.2">
      <c r="A963" s="583"/>
      <c r="B963" s="583"/>
      <c r="C963" s="583"/>
      <c r="D963" s="582"/>
      <c r="E963" s="583"/>
      <c r="F963" s="582"/>
      <c r="G963" s="582"/>
      <c r="H963" s="582"/>
      <c r="I963" s="582"/>
      <c r="J963" s="581"/>
    </row>
    <row r="964" spans="1:10" x14ac:dyDescent="0.2">
      <c r="A964" s="583"/>
      <c r="B964" s="583"/>
      <c r="C964" s="583"/>
      <c r="D964" s="582"/>
      <c r="E964" s="583"/>
      <c r="F964" s="582"/>
      <c r="G964" s="582"/>
      <c r="H964" s="582"/>
      <c r="I964" s="582"/>
      <c r="J964" s="581"/>
    </row>
    <row r="965" spans="1:10" x14ac:dyDescent="0.2">
      <c r="A965" s="583"/>
      <c r="B965" s="583"/>
      <c r="C965" s="583"/>
      <c r="D965" s="582"/>
      <c r="E965" s="583"/>
      <c r="F965" s="582"/>
      <c r="G965" s="582"/>
      <c r="H965" s="582"/>
      <c r="I965" s="582"/>
      <c r="J965" s="581"/>
    </row>
    <row r="966" spans="1:10" x14ac:dyDescent="0.2">
      <c r="A966" s="583"/>
      <c r="B966" s="583"/>
      <c r="C966" s="583"/>
      <c r="D966" s="582"/>
      <c r="E966" s="583"/>
      <c r="F966" s="582"/>
      <c r="G966" s="582"/>
      <c r="H966" s="582"/>
      <c r="I966" s="582"/>
      <c r="J966" s="581"/>
    </row>
    <row r="967" spans="1:10" x14ac:dyDescent="0.2">
      <c r="A967" s="583"/>
      <c r="B967" s="583"/>
      <c r="C967" s="583"/>
      <c r="D967" s="582"/>
      <c r="E967" s="583"/>
      <c r="F967" s="582"/>
      <c r="G967" s="582"/>
      <c r="H967" s="582"/>
      <c r="I967" s="582"/>
      <c r="J967" s="581"/>
    </row>
    <row r="968" spans="1:10" x14ac:dyDescent="0.2">
      <c r="A968" s="583"/>
      <c r="B968" s="583"/>
      <c r="C968" s="583"/>
      <c r="D968" s="582"/>
      <c r="E968" s="583"/>
      <c r="F968" s="582"/>
      <c r="G968" s="582"/>
      <c r="H968" s="582"/>
      <c r="I968" s="582"/>
      <c r="J968" s="581"/>
    </row>
    <row r="969" spans="1:10" x14ac:dyDescent="0.2">
      <c r="A969" s="583"/>
      <c r="B969" s="583"/>
      <c r="C969" s="583"/>
      <c r="D969" s="582"/>
      <c r="E969" s="583"/>
      <c r="F969" s="582"/>
      <c r="G969" s="582"/>
      <c r="H969" s="582"/>
      <c r="I969" s="582"/>
      <c r="J969" s="581"/>
    </row>
    <row r="970" spans="1:10" x14ac:dyDescent="0.2">
      <c r="A970" s="583"/>
      <c r="B970" s="583"/>
      <c r="C970" s="583"/>
      <c r="D970" s="582"/>
      <c r="E970" s="583"/>
      <c r="F970" s="582"/>
      <c r="G970" s="582"/>
      <c r="H970" s="582"/>
      <c r="I970" s="582"/>
      <c r="J970" s="581"/>
    </row>
    <row r="971" spans="1:10" x14ac:dyDescent="0.2">
      <c r="A971" s="583"/>
      <c r="B971" s="583"/>
      <c r="C971" s="583"/>
      <c r="D971" s="582"/>
      <c r="E971" s="583"/>
      <c r="F971" s="582"/>
      <c r="G971" s="582"/>
      <c r="H971" s="582"/>
      <c r="I971" s="582"/>
      <c r="J971" s="581"/>
    </row>
    <row r="972" spans="1:10" x14ac:dyDescent="0.2">
      <c r="A972" s="583"/>
      <c r="B972" s="583"/>
      <c r="C972" s="583"/>
      <c r="D972" s="582"/>
      <c r="E972" s="583"/>
      <c r="F972" s="582"/>
      <c r="G972" s="582"/>
      <c r="H972" s="582"/>
      <c r="I972" s="582"/>
      <c r="J972" s="581"/>
    </row>
    <row r="973" spans="1:10" x14ac:dyDescent="0.2">
      <c r="A973" s="583"/>
      <c r="B973" s="583"/>
      <c r="C973" s="583"/>
      <c r="D973" s="582"/>
      <c r="E973" s="583"/>
      <c r="F973" s="582"/>
      <c r="G973" s="582"/>
      <c r="H973" s="582"/>
      <c r="I973" s="582"/>
      <c r="J973" s="581"/>
    </row>
    <row r="974" spans="1:10" x14ac:dyDescent="0.2">
      <c r="A974" s="583"/>
      <c r="B974" s="583"/>
      <c r="C974" s="583"/>
      <c r="D974" s="582"/>
      <c r="E974" s="583"/>
      <c r="F974" s="582"/>
      <c r="G974" s="582"/>
      <c r="H974" s="582"/>
      <c r="I974" s="582"/>
      <c r="J974" s="581"/>
    </row>
    <row r="975" spans="1:10" x14ac:dyDescent="0.2">
      <c r="A975" s="583"/>
      <c r="B975" s="583"/>
      <c r="C975" s="583"/>
      <c r="D975" s="582"/>
      <c r="E975" s="583"/>
      <c r="F975" s="582"/>
      <c r="G975" s="582"/>
      <c r="H975" s="582"/>
      <c r="I975" s="582"/>
      <c r="J975" s="581"/>
    </row>
    <row r="976" spans="1:10" x14ac:dyDescent="0.2">
      <c r="A976" s="583"/>
      <c r="B976" s="583"/>
      <c r="C976" s="583"/>
      <c r="D976" s="582"/>
      <c r="E976" s="583"/>
      <c r="F976" s="582"/>
      <c r="G976" s="582"/>
      <c r="H976" s="582"/>
      <c r="I976" s="582"/>
      <c r="J976" s="581"/>
    </row>
    <row r="977" spans="1:10" x14ac:dyDescent="0.2">
      <c r="A977" s="583"/>
      <c r="B977" s="583"/>
      <c r="C977" s="583"/>
      <c r="D977" s="582"/>
      <c r="E977" s="583"/>
      <c r="F977" s="582"/>
      <c r="G977" s="582"/>
      <c r="H977" s="582"/>
      <c r="I977" s="582"/>
      <c r="J977" s="581"/>
    </row>
    <row r="978" spans="1:10" x14ac:dyDescent="0.2">
      <c r="A978" s="583"/>
      <c r="B978" s="583"/>
      <c r="C978" s="583"/>
      <c r="D978" s="582"/>
      <c r="E978" s="583"/>
      <c r="F978" s="582"/>
      <c r="G978" s="582"/>
      <c r="H978" s="582"/>
      <c r="I978" s="582"/>
      <c r="J978" s="581"/>
    </row>
    <row r="979" spans="1:10" x14ac:dyDescent="0.2">
      <c r="A979" s="583"/>
      <c r="B979" s="583"/>
      <c r="C979" s="583"/>
      <c r="D979" s="582"/>
      <c r="E979" s="583"/>
      <c r="F979" s="582"/>
      <c r="G979" s="582"/>
      <c r="H979" s="582"/>
      <c r="I979" s="582"/>
      <c r="J979" s="581"/>
    </row>
    <row r="980" spans="1:10" x14ac:dyDescent="0.2">
      <c r="A980" s="583"/>
      <c r="B980" s="583"/>
      <c r="C980" s="583"/>
      <c r="D980" s="582"/>
      <c r="E980" s="583"/>
      <c r="F980" s="582"/>
      <c r="G980" s="582"/>
      <c r="H980" s="582"/>
      <c r="I980" s="582"/>
      <c r="J980" s="581"/>
    </row>
    <row r="981" spans="1:10" x14ac:dyDescent="0.2">
      <c r="A981" s="583"/>
      <c r="B981" s="583"/>
      <c r="C981" s="583"/>
      <c r="D981" s="582"/>
      <c r="E981" s="583"/>
      <c r="F981" s="582"/>
      <c r="G981" s="582"/>
      <c r="H981" s="582"/>
      <c r="I981" s="582"/>
      <c r="J981" s="581"/>
    </row>
    <row r="982" spans="1:10" x14ac:dyDescent="0.2">
      <c r="A982" s="583"/>
      <c r="B982" s="583"/>
      <c r="C982" s="583"/>
      <c r="D982" s="582"/>
      <c r="E982" s="583"/>
      <c r="F982" s="582"/>
      <c r="G982" s="582"/>
      <c r="H982" s="582"/>
      <c r="I982" s="582"/>
      <c r="J982" s="581"/>
    </row>
    <row r="983" spans="1:10" x14ac:dyDescent="0.2">
      <c r="A983" s="583"/>
      <c r="B983" s="583"/>
      <c r="C983" s="583"/>
      <c r="D983" s="582"/>
      <c r="E983" s="583"/>
      <c r="F983" s="582"/>
      <c r="G983" s="582"/>
      <c r="H983" s="582"/>
      <c r="I983" s="582"/>
      <c r="J983" s="581"/>
    </row>
    <row r="984" spans="1:10" x14ac:dyDescent="0.2">
      <c r="A984" s="583"/>
      <c r="B984" s="583"/>
      <c r="C984" s="583"/>
      <c r="D984" s="582"/>
      <c r="E984" s="583"/>
      <c r="F984" s="582"/>
      <c r="G984" s="582"/>
      <c r="H984" s="582"/>
      <c r="I984" s="582"/>
      <c r="J984" s="581"/>
    </row>
    <row r="985" spans="1:10" x14ac:dyDescent="0.2">
      <c r="A985" s="583"/>
      <c r="B985" s="583"/>
      <c r="C985" s="583"/>
      <c r="D985" s="582"/>
      <c r="E985" s="583"/>
      <c r="F985" s="582"/>
      <c r="G985" s="582"/>
      <c r="H985" s="582"/>
      <c r="I985" s="582"/>
      <c r="J985" s="581"/>
    </row>
    <row r="986" spans="1:10" x14ac:dyDescent="0.2">
      <c r="A986" s="583"/>
      <c r="B986" s="583"/>
      <c r="C986" s="583"/>
      <c r="D986" s="582"/>
      <c r="E986" s="583"/>
      <c r="F986" s="582"/>
      <c r="G986" s="582"/>
      <c r="H986" s="582"/>
      <c r="I986" s="582"/>
      <c r="J986" s="581"/>
    </row>
    <row r="987" spans="1:10" x14ac:dyDescent="0.2">
      <c r="A987" s="583"/>
      <c r="B987" s="583"/>
      <c r="C987" s="583"/>
      <c r="D987" s="582"/>
      <c r="E987" s="583"/>
      <c r="F987" s="582"/>
      <c r="G987" s="582"/>
      <c r="H987" s="582"/>
      <c r="I987" s="582"/>
      <c r="J987" s="581"/>
    </row>
    <row r="988" spans="1:10" x14ac:dyDescent="0.2">
      <c r="A988" s="583"/>
      <c r="B988" s="583"/>
      <c r="C988" s="583"/>
      <c r="D988" s="582"/>
      <c r="E988" s="583"/>
      <c r="F988" s="582"/>
      <c r="G988" s="582"/>
      <c r="H988" s="582"/>
      <c r="I988" s="582"/>
      <c r="J988" s="581"/>
    </row>
    <row r="989" spans="1:10" x14ac:dyDescent="0.2">
      <c r="A989" s="583"/>
      <c r="B989" s="583"/>
      <c r="C989" s="583"/>
      <c r="D989" s="582"/>
      <c r="E989" s="583"/>
      <c r="F989" s="582"/>
      <c r="G989" s="582"/>
      <c r="H989" s="582"/>
      <c r="I989" s="582"/>
      <c r="J989" s="581"/>
    </row>
    <row r="990" spans="1:10" x14ac:dyDescent="0.2">
      <c r="A990" s="583"/>
      <c r="B990" s="583"/>
      <c r="C990" s="583"/>
      <c r="D990" s="582"/>
      <c r="E990" s="583"/>
      <c r="F990" s="582"/>
      <c r="G990" s="582"/>
      <c r="H990" s="582"/>
      <c r="I990" s="582"/>
      <c r="J990" s="581"/>
    </row>
    <row r="991" spans="1:10" x14ac:dyDescent="0.2">
      <c r="A991" s="583"/>
      <c r="B991" s="583"/>
      <c r="C991" s="583"/>
      <c r="D991" s="582"/>
      <c r="E991" s="583"/>
      <c r="F991" s="582"/>
      <c r="G991" s="582"/>
      <c r="H991" s="582"/>
      <c r="I991" s="582"/>
      <c r="J991" s="581"/>
    </row>
    <row r="992" spans="1:10" x14ac:dyDescent="0.2">
      <c r="A992" s="583"/>
      <c r="B992" s="583"/>
      <c r="C992" s="583"/>
      <c r="D992" s="582"/>
      <c r="E992" s="583"/>
      <c r="F992" s="582"/>
      <c r="G992" s="582"/>
      <c r="H992" s="582"/>
      <c r="I992" s="582"/>
      <c r="J992" s="581"/>
    </row>
    <row r="993" spans="1:10" x14ac:dyDescent="0.2">
      <c r="A993" s="583"/>
      <c r="B993" s="583"/>
      <c r="C993" s="583"/>
      <c r="D993" s="582"/>
      <c r="E993" s="583"/>
      <c r="F993" s="582"/>
      <c r="G993" s="582"/>
      <c r="H993" s="582"/>
      <c r="I993" s="582"/>
      <c r="J993" s="581"/>
    </row>
    <row r="994" spans="1:10" x14ac:dyDescent="0.2">
      <c r="A994" s="583"/>
      <c r="B994" s="583"/>
      <c r="C994" s="583"/>
      <c r="D994" s="582"/>
      <c r="E994" s="583"/>
      <c r="F994" s="582"/>
      <c r="G994" s="582"/>
      <c r="H994" s="582"/>
      <c r="I994" s="582"/>
      <c r="J994" s="581"/>
    </row>
    <row r="995" spans="1:10" x14ac:dyDescent="0.2">
      <c r="A995" s="583"/>
      <c r="B995" s="583"/>
      <c r="C995" s="583"/>
      <c r="D995" s="582"/>
      <c r="E995" s="583"/>
      <c r="F995" s="582"/>
      <c r="G995" s="582"/>
      <c r="H995" s="582"/>
      <c r="I995" s="582"/>
      <c r="J995" s="581"/>
    </row>
    <row r="996" spans="1:10" x14ac:dyDescent="0.2">
      <c r="A996" s="583"/>
      <c r="B996" s="583"/>
      <c r="C996" s="583"/>
      <c r="D996" s="582"/>
      <c r="E996" s="583"/>
      <c r="F996" s="582"/>
      <c r="G996" s="582"/>
      <c r="H996" s="582"/>
      <c r="I996" s="582"/>
      <c r="J996" s="581"/>
    </row>
    <row r="997" spans="1:10" x14ac:dyDescent="0.2">
      <c r="A997" s="583"/>
      <c r="B997" s="583"/>
      <c r="C997" s="583"/>
      <c r="D997" s="582"/>
      <c r="E997" s="583"/>
      <c r="F997" s="582"/>
      <c r="G997" s="582"/>
      <c r="H997" s="582"/>
      <c r="I997" s="582"/>
      <c r="J997" s="581"/>
    </row>
    <row r="998" spans="1:10" x14ac:dyDescent="0.2">
      <c r="A998" s="583"/>
      <c r="B998" s="583"/>
      <c r="C998" s="583"/>
      <c r="D998" s="582"/>
      <c r="E998" s="583"/>
      <c r="F998" s="582"/>
      <c r="G998" s="582"/>
      <c r="H998" s="582"/>
      <c r="I998" s="582"/>
      <c r="J998" s="581"/>
    </row>
    <row r="999" spans="1:10" x14ac:dyDescent="0.2">
      <c r="A999" s="583"/>
      <c r="B999" s="583"/>
      <c r="C999" s="583"/>
      <c r="D999" s="582"/>
      <c r="E999" s="583"/>
      <c r="F999" s="582"/>
      <c r="G999" s="582"/>
      <c r="H999" s="582"/>
      <c r="I999" s="582"/>
      <c r="J999" s="581"/>
    </row>
    <row r="1000" spans="1:10" x14ac:dyDescent="0.2">
      <c r="A1000" s="583"/>
      <c r="B1000" s="583"/>
      <c r="C1000" s="583"/>
      <c r="D1000" s="582"/>
      <c r="E1000" s="583"/>
      <c r="F1000" s="582"/>
      <c r="G1000" s="582"/>
      <c r="H1000" s="582"/>
      <c r="I1000" s="582"/>
      <c r="J1000" s="581"/>
    </row>
    <row r="1001" spans="1:10" x14ac:dyDescent="0.2">
      <c r="A1001" s="583"/>
      <c r="B1001" s="583"/>
      <c r="C1001" s="583"/>
      <c r="D1001" s="582"/>
      <c r="E1001" s="583"/>
      <c r="F1001" s="582"/>
      <c r="G1001" s="582"/>
      <c r="H1001" s="582"/>
      <c r="I1001" s="582"/>
      <c r="J1001" s="581"/>
    </row>
    <row r="1002" spans="1:10" x14ac:dyDescent="0.2">
      <c r="A1002" s="583"/>
      <c r="B1002" s="583"/>
      <c r="C1002" s="583"/>
      <c r="D1002" s="582"/>
      <c r="E1002" s="583"/>
      <c r="F1002" s="582"/>
      <c r="G1002" s="582"/>
      <c r="H1002" s="582"/>
      <c r="I1002" s="582"/>
      <c r="J1002" s="581"/>
    </row>
    <row r="1003" spans="1:10" x14ac:dyDescent="0.2">
      <c r="A1003" s="583"/>
      <c r="B1003" s="583"/>
      <c r="C1003" s="583"/>
      <c r="D1003" s="582"/>
      <c r="E1003" s="583"/>
      <c r="F1003" s="582"/>
      <c r="G1003" s="582"/>
      <c r="H1003" s="582"/>
      <c r="I1003" s="582"/>
      <c r="J1003" s="581"/>
    </row>
    <row r="1004" spans="1:10" x14ac:dyDescent="0.2">
      <c r="A1004" s="583"/>
      <c r="B1004" s="583"/>
      <c r="C1004" s="583"/>
      <c r="D1004" s="582"/>
      <c r="E1004" s="583"/>
      <c r="F1004" s="582"/>
      <c r="G1004" s="582"/>
      <c r="H1004" s="582"/>
      <c r="I1004" s="582"/>
      <c r="J1004" s="581"/>
    </row>
    <row r="1005" spans="1:10" x14ac:dyDescent="0.2">
      <c r="A1005" s="583"/>
      <c r="B1005" s="583"/>
      <c r="C1005" s="583"/>
      <c r="D1005" s="582"/>
      <c r="E1005" s="583"/>
      <c r="F1005" s="582"/>
      <c r="G1005" s="582"/>
      <c r="H1005" s="582"/>
      <c r="I1005" s="582"/>
      <c r="J1005" s="581"/>
    </row>
    <row r="1006" spans="1:10" x14ac:dyDescent="0.2">
      <c r="A1006" s="583"/>
      <c r="B1006" s="583"/>
      <c r="C1006" s="583"/>
      <c r="D1006" s="582"/>
      <c r="E1006" s="583"/>
      <c r="F1006" s="582"/>
      <c r="G1006" s="582"/>
      <c r="H1006" s="582"/>
      <c r="I1006" s="582"/>
      <c r="J1006" s="581"/>
    </row>
    <row r="1007" spans="1:10" x14ac:dyDescent="0.2">
      <c r="A1007" s="583"/>
      <c r="B1007" s="583"/>
      <c r="C1007" s="583"/>
      <c r="D1007" s="582"/>
      <c r="E1007" s="583"/>
      <c r="F1007" s="582"/>
      <c r="G1007" s="582"/>
      <c r="H1007" s="582"/>
      <c r="I1007" s="582"/>
      <c r="J1007" s="581"/>
    </row>
    <row r="1008" spans="1:10" x14ac:dyDescent="0.2">
      <c r="A1008" s="583"/>
      <c r="B1008" s="583"/>
      <c r="C1008" s="583"/>
      <c r="D1008" s="582"/>
      <c r="E1008" s="583"/>
      <c r="F1008" s="582"/>
      <c r="G1008" s="582"/>
      <c r="H1008" s="582"/>
      <c r="I1008" s="582"/>
      <c r="J1008" s="581"/>
    </row>
    <row r="1009" spans="1:10" x14ac:dyDescent="0.2">
      <c r="A1009" s="583"/>
      <c r="B1009" s="583"/>
      <c r="C1009" s="583"/>
      <c r="D1009" s="582"/>
      <c r="E1009" s="583"/>
      <c r="F1009" s="582"/>
      <c r="G1009" s="582"/>
      <c r="H1009" s="582"/>
      <c r="I1009" s="582"/>
      <c r="J1009" s="581"/>
    </row>
    <row r="1010" spans="1:10" x14ac:dyDescent="0.2">
      <c r="A1010" s="583"/>
      <c r="B1010" s="583"/>
      <c r="C1010" s="583"/>
      <c r="D1010" s="582"/>
      <c r="E1010" s="583"/>
      <c r="F1010" s="582"/>
      <c r="G1010" s="582"/>
      <c r="H1010" s="582"/>
      <c r="I1010" s="582"/>
      <c r="J1010" s="581"/>
    </row>
    <row r="1011" spans="1:10" x14ac:dyDescent="0.2">
      <c r="A1011" s="583"/>
      <c r="B1011" s="583"/>
      <c r="C1011" s="583"/>
      <c r="D1011" s="582"/>
      <c r="E1011" s="583"/>
      <c r="F1011" s="582"/>
      <c r="G1011" s="582"/>
      <c r="H1011" s="582"/>
      <c r="I1011" s="582"/>
      <c r="J1011" s="581"/>
    </row>
    <row r="1012" spans="1:10" x14ac:dyDescent="0.2">
      <c r="A1012" s="583"/>
      <c r="B1012" s="583"/>
      <c r="C1012" s="583"/>
      <c r="D1012" s="582"/>
      <c r="E1012" s="583"/>
      <c r="F1012" s="582"/>
      <c r="G1012" s="582"/>
      <c r="H1012" s="582"/>
      <c r="I1012" s="582"/>
      <c r="J1012" s="581"/>
    </row>
    <row r="1013" spans="1:10" x14ac:dyDescent="0.2">
      <c r="A1013" s="583"/>
      <c r="B1013" s="583"/>
      <c r="C1013" s="583"/>
      <c r="D1013" s="582"/>
      <c r="E1013" s="583"/>
      <c r="F1013" s="582"/>
      <c r="G1013" s="582"/>
      <c r="H1013" s="582"/>
      <c r="I1013" s="582"/>
      <c r="J1013" s="581"/>
    </row>
    <row r="1014" spans="1:10" x14ac:dyDescent="0.2">
      <c r="A1014" s="583"/>
      <c r="B1014" s="583"/>
      <c r="C1014" s="583"/>
      <c r="D1014" s="582"/>
      <c r="E1014" s="583"/>
      <c r="F1014" s="582"/>
      <c r="G1014" s="582"/>
      <c r="H1014" s="582"/>
      <c r="I1014" s="582"/>
      <c r="J1014" s="581"/>
    </row>
    <row r="1015" spans="1:10" x14ac:dyDescent="0.2">
      <c r="A1015" s="583"/>
      <c r="B1015" s="583"/>
      <c r="C1015" s="583"/>
      <c r="D1015" s="582"/>
      <c r="E1015" s="583"/>
      <c r="F1015" s="582"/>
      <c r="G1015" s="582"/>
      <c r="H1015" s="582"/>
      <c r="I1015" s="582"/>
      <c r="J1015" s="581"/>
    </row>
    <row r="1016" spans="1:10" x14ac:dyDescent="0.2">
      <c r="A1016" s="583"/>
      <c r="B1016" s="583"/>
      <c r="C1016" s="583"/>
      <c r="D1016" s="582"/>
      <c r="E1016" s="583"/>
      <c r="F1016" s="582"/>
      <c r="G1016" s="582"/>
      <c r="H1016" s="582"/>
      <c r="I1016" s="582"/>
      <c r="J1016" s="581"/>
    </row>
    <row r="1017" spans="1:10" x14ac:dyDescent="0.2">
      <c r="A1017" s="583"/>
      <c r="B1017" s="583"/>
      <c r="C1017" s="583"/>
      <c r="D1017" s="582"/>
      <c r="E1017" s="583"/>
      <c r="F1017" s="582"/>
      <c r="G1017" s="582"/>
      <c r="H1017" s="582"/>
      <c r="I1017" s="582"/>
      <c r="J1017" s="581"/>
    </row>
    <row r="1018" spans="1:10" x14ac:dyDescent="0.2">
      <c r="A1018" s="583"/>
      <c r="B1018" s="583"/>
      <c r="C1018" s="583"/>
      <c r="D1018" s="582"/>
      <c r="E1018" s="583"/>
      <c r="F1018" s="582"/>
      <c r="G1018" s="582"/>
      <c r="H1018" s="582"/>
      <c r="I1018" s="582"/>
      <c r="J1018" s="581"/>
    </row>
    <row r="1019" spans="1:10" x14ac:dyDescent="0.2">
      <c r="A1019" s="583"/>
      <c r="B1019" s="583"/>
      <c r="C1019" s="583"/>
      <c r="D1019" s="582"/>
      <c r="E1019" s="583"/>
      <c r="F1019" s="582"/>
      <c r="G1019" s="582"/>
      <c r="H1019" s="582"/>
      <c r="I1019" s="582"/>
      <c r="J1019" s="581"/>
    </row>
    <row r="1020" spans="1:10" x14ac:dyDescent="0.2">
      <c r="A1020" s="583"/>
      <c r="B1020" s="583"/>
      <c r="C1020" s="583"/>
      <c r="D1020" s="582"/>
      <c r="E1020" s="583"/>
      <c r="F1020" s="582"/>
      <c r="G1020" s="582"/>
      <c r="H1020" s="582"/>
      <c r="I1020" s="582"/>
      <c r="J1020" s="581"/>
    </row>
    <row r="1021" spans="1:10" x14ac:dyDescent="0.2">
      <c r="A1021" s="583"/>
      <c r="B1021" s="583"/>
      <c r="C1021" s="583"/>
      <c r="D1021" s="582"/>
      <c r="E1021" s="583"/>
      <c r="F1021" s="582"/>
      <c r="G1021" s="582"/>
      <c r="H1021" s="582"/>
      <c r="I1021" s="582"/>
      <c r="J1021" s="581"/>
    </row>
    <row r="1022" spans="1:10" x14ac:dyDescent="0.2">
      <c r="A1022" s="583"/>
      <c r="B1022" s="583"/>
      <c r="C1022" s="583"/>
      <c r="D1022" s="582"/>
      <c r="E1022" s="583"/>
      <c r="F1022" s="582"/>
      <c r="G1022" s="582"/>
      <c r="H1022" s="582"/>
      <c r="I1022" s="582"/>
      <c r="J1022" s="581"/>
    </row>
    <row r="1023" spans="1:10" x14ac:dyDescent="0.2">
      <c r="A1023" s="583"/>
      <c r="B1023" s="583"/>
      <c r="C1023" s="583"/>
      <c r="D1023" s="582"/>
      <c r="E1023" s="583"/>
      <c r="F1023" s="582"/>
      <c r="G1023" s="582"/>
      <c r="H1023" s="582"/>
      <c r="I1023" s="582"/>
      <c r="J1023" s="581"/>
    </row>
    <row r="1024" spans="1:10" x14ac:dyDescent="0.2">
      <c r="A1024" s="583"/>
      <c r="B1024" s="583"/>
      <c r="C1024" s="583"/>
      <c r="D1024" s="582"/>
      <c r="E1024" s="583"/>
      <c r="F1024" s="582"/>
      <c r="G1024" s="582"/>
      <c r="H1024" s="582"/>
      <c r="I1024" s="582"/>
      <c r="J1024" s="581"/>
    </row>
    <row r="1025" spans="1:10" x14ac:dyDescent="0.2">
      <c r="A1025" s="583"/>
      <c r="B1025" s="583"/>
      <c r="C1025" s="583"/>
      <c r="D1025" s="582"/>
      <c r="E1025" s="583"/>
      <c r="F1025" s="582"/>
      <c r="G1025" s="582"/>
      <c r="H1025" s="582"/>
      <c r="I1025" s="582"/>
      <c r="J1025" s="581"/>
    </row>
    <row r="1026" spans="1:10" x14ac:dyDescent="0.2">
      <c r="A1026" s="583"/>
      <c r="B1026" s="583"/>
      <c r="C1026" s="583"/>
      <c r="D1026" s="582"/>
      <c r="E1026" s="583"/>
      <c r="F1026" s="582"/>
      <c r="G1026" s="582"/>
      <c r="H1026" s="582"/>
      <c r="I1026" s="582"/>
      <c r="J1026" s="581"/>
    </row>
    <row r="1027" spans="1:10" x14ac:dyDescent="0.2">
      <c r="A1027" s="583"/>
      <c r="B1027" s="583"/>
      <c r="C1027" s="583"/>
      <c r="D1027" s="582"/>
      <c r="E1027" s="583"/>
      <c r="F1027" s="582"/>
      <c r="G1027" s="582"/>
      <c r="H1027" s="582"/>
      <c r="I1027" s="582"/>
      <c r="J1027" s="581"/>
    </row>
  </sheetData>
  <pageMargins left="0.55118110236220474" right="0.35433070866141736" top="0.39370078740157483" bottom="0.70866141732283472" header="0.27559055118110237" footer="0.19685039370078741"/>
  <pageSetup paperSize="9" scale="56" fitToHeight="4" orientation="landscape" r:id="rId1"/>
  <headerFooter alignWithMargins="0">
    <oddFooter>&amp;C&amp;A</oddFooter>
  </headerFooter>
  <rowBreaks count="2" manualBreakCount="2">
    <brk id="59" max="9" man="1"/>
    <brk id="119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showGridLines="0" zoomScaleNormal="100" workbookViewId="0">
      <selection activeCell="A23" sqref="A23"/>
    </sheetView>
  </sheetViews>
  <sheetFormatPr defaultRowHeight="13.5" x14ac:dyDescent="0.2"/>
  <cols>
    <col min="1" max="1" width="34" style="584" customWidth="1"/>
    <col min="2" max="2" width="10.7109375" style="584" customWidth="1"/>
    <col min="3" max="3" width="45.42578125" style="584" customWidth="1"/>
    <col min="4" max="4" width="48.7109375" style="561" customWidth="1"/>
    <col min="5" max="5" width="12.28515625" style="585" customWidth="1"/>
    <col min="6" max="6" width="12.28515625" style="560" customWidth="1"/>
    <col min="7" max="9" width="12.28515625" style="581" customWidth="1"/>
    <col min="10" max="10" width="48.7109375" style="586" customWidth="1"/>
    <col min="11" max="16384" width="9.140625" style="582"/>
  </cols>
  <sheetData>
    <row r="1" spans="1:10" s="580" customFormat="1" x14ac:dyDescent="0.2">
      <c r="A1" s="578" t="s">
        <v>1371</v>
      </c>
      <c r="B1" s="603" t="s">
        <v>1126</v>
      </c>
      <c r="C1" s="578"/>
      <c r="D1" s="578" t="s">
        <v>1315</v>
      </c>
      <c r="E1" s="578"/>
      <c r="F1" s="578"/>
      <c r="G1" s="578"/>
      <c r="H1" s="578"/>
      <c r="I1" s="578"/>
      <c r="J1" s="579"/>
    </row>
    <row r="2" spans="1:10" s="600" customFormat="1" ht="54" x14ac:dyDescent="0.2">
      <c r="A2" s="598" t="s">
        <v>1318</v>
      </c>
      <c r="B2" s="599" t="s">
        <v>924</v>
      </c>
      <c r="C2" s="598" t="s">
        <v>1209</v>
      </c>
      <c r="D2" s="598" t="s">
        <v>889</v>
      </c>
      <c r="E2" s="601" t="s">
        <v>1211</v>
      </c>
      <c r="F2" s="601" t="s">
        <v>1212</v>
      </c>
      <c r="G2" s="601" t="s">
        <v>1316</v>
      </c>
      <c r="H2" s="601" t="s">
        <v>609</v>
      </c>
      <c r="I2" s="601" t="s">
        <v>1314</v>
      </c>
      <c r="J2" s="598" t="s">
        <v>608</v>
      </c>
    </row>
    <row r="3" spans="1:10" x14ac:dyDescent="0.2">
      <c r="A3" s="587" t="s">
        <v>1514</v>
      </c>
      <c r="B3" s="588" t="s">
        <v>506</v>
      </c>
      <c r="C3" s="587" t="s">
        <v>905</v>
      </c>
      <c r="D3" s="587" t="s">
        <v>507</v>
      </c>
      <c r="E3" s="589">
        <v>2418.4400000000005</v>
      </c>
      <c r="F3" s="589">
        <v>4300</v>
      </c>
      <c r="G3" s="589">
        <v>4300</v>
      </c>
      <c r="H3" s="589"/>
      <c r="I3" s="589">
        <f>+G3+H3</f>
        <v>4300</v>
      </c>
      <c r="J3" s="590"/>
    </row>
    <row r="4" spans="1:10" x14ac:dyDescent="0.2">
      <c r="A4" s="660" t="s">
        <v>1514</v>
      </c>
      <c r="B4" s="588" t="s">
        <v>508</v>
      </c>
      <c r="C4" s="587" t="s">
        <v>896</v>
      </c>
      <c r="D4" s="587" t="s">
        <v>509</v>
      </c>
      <c r="E4" s="589">
        <v>59</v>
      </c>
      <c r="F4" s="589">
        <v>0</v>
      </c>
      <c r="G4" s="589">
        <v>0</v>
      </c>
      <c r="H4" s="589"/>
      <c r="I4" s="589">
        <f t="shared" ref="I4:I39" si="0">+G4+H4</f>
        <v>0</v>
      </c>
      <c r="J4" s="590"/>
    </row>
    <row r="5" spans="1:10" x14ac:dyDescent="0.2">
      <c r="A5" s="660" t="s">
        <v>1514</v>
      </c>
      <c r="B5" s="588" t="s">
        <v>508</v>
      </c>
      <c r="C5" s="587" t="s">
        <v>899</v>
      </c>
      <c r="D5" s="587" t="s">
        <v>509</v>
      </c>
      <c r="E5" s="589">
        <v>24.64</v>
      </c>
      <c r="F5" s="589">
        <v>0</v>
      </c>
      <c r="G5" s="589">
        <v>0</v>
      </c>
      <c r="H5" s="589"/>
      <c r="I5" s="589">
        <f t="shared" si="0"/>
        <v>0</v>
      </c>
      <c r="J5" s="590"/>
    </row>
    <row r="6" spans="1:10" x14ac:dyDescent="0.2">
      <c r="A6" s="660" t="s">
        <v>1514</v>
      </c>
      <c r="B6" s="588" t="s">
        <v>508</v>
      </c>
      <c r="C6" s="587" t="s">
        <v>902</v>
      </c>
      <c r="D6" s="587" t="s">
        <v>509</v>
      </c>
      <c r="E6" s="589">
        <v>15.68</v>
      </c>
      <c r="F6" s="589">
        <v>0</v>
      </c>
      <c r="G6" s="589">
        <v>0</v>
      </c>
      <c r="H6" s="589"/>
      <c r="I6" s="589">
        <f>+G6+H6</f>
        <v>0</v>
      </c>
      <c r="J6" s="590"/>
    </row>
    <row r="7" spans="1:10" x14ac:dyDescent="0.2">
      <c r="A7" s="660" t="s">
        <v>1514</v>
      </c>
      <c r="B7" s="588" t="s">
        <v>508</v>
      </c>
      <c r="C7" s="587" t="s">
        <v>905</v>
      </c>
      <c r="D7" s="587" t="s">
        <v>509</v>
      </c>
      <c r="E7" s="589">
        <v>4156.38</v>
      </c>
      <c r="F7" s="589">
        <v>7000</v>
      </c>
      <c r="G7" s="589">
        <v>7000</v>
      </c>
      <c r="H7" s="589"/>
      <c r="I7" s="589">
        <f t="shared" si="0"/>
        <v>7000</v>
      </c>
      <c r="J7" s="590"/>
    </row>
    <row r="8" spans="1:10" x14ac:dyDescent="0.2">
      <c r="A8" s="660" t="s">
        <v>1514</v>
      </c>
      <c r="B8" s="588" t="s">
        <v>510</v>
      </c>
      <c r="C8" s="587" t="s">
        <v>905</v>
      </c>
      <c r="D8" s="587" t="s">
        <v>511</v>
      </c>
      <c r="E8" s="589">
        <v>7872</v>
      </c>
      <c r="F8" s="589">
        <v>8800</v>
      </c>
      <c r="G8" s="589">
        <v>8800</v>
      </c>
      <c r="H8" s="589"/>
      <c r="I8" s="589">
        <f t="shared" si="0"/>
        <v>8800</v>
      </c>
      <c r="J8" s="590"/>
    </row>
    <row r="9" spans="1:10" x14ac:dyDescent="0.2">
      <c r="A9" s="660" t="s">
        <v>1514</v>
      </c>
      <c r="B9" s="588" t="s">
        <v>512</v>
      </c>
      <c r="C9" s="587" t="s">
        <v>905</v>
      </c>
      <c r="D9" s="587" t="s">
        <v>513</v>
      </c>
      <c r="E9" s="589">
        <v>11940</v>
      </c>
      <c r="F9" s="589">
        <v>12540</v>
      </c>
      <c r="G9" s="589">
        <v>12540</v>
      </c>
      <c r="H9" s="589"/>
      <c r="I9" s="589">
        <f t="shared" si="0"/>
        <v>12540</v>
      </c>
      <c r="J9" s="590"/>
    </row>
    <row r="10" spans="1:10" x14ac:dyDescent="0.2">
      <c r="A10" s="660" t="s">
        <v>1514</v>
      </c>
      <c r="B10" s="588" t="s">
        <v>514</v>
      </c>
      <c r="C10" s="587" t="s">
        <v>896</v>
      </c>
      <c r="D10" s="587" t="s">
        <v>515</v>
      </c>
      <c r="E10" s="589">
        <v>317.46000000000004</v>
      </c>
      <c r="F10" s="589">
        <v>0</v>
      </c>
      <c r="G10" s="589">
        <v>0</v>
      </c>
      <c r="H10" s="589"/>
      <c r="I10" s="589">
        <f t="shared" si="0"/>
        <v>0</v>
      </c>
      <c r="J10" s="590"/>
    </row>
    <row r="11" spans="1:10" x14ac:dyDescent="0.2">
      <c r="A11" s="660" t="s">
        <v>1514</v>
      </c>
      <c r="B11" s="588" t="s">
        <v>514</v>
      </c>
      <c r="C11" s="587" t="s">
        <v>899</v>
      </c>
      <c r="D11" s="587" t="s">
        <v>515</v>
      </c>
      <c r="E11" s="589">
        <v>132.60999999999999</v>
      </c>
      <c r="F11" s="589">
        <v>0</v>
      </c>
      <c r="G11" s="589">
        <v>0</v>
      </c>
      <c r="H11" s="589"/>
      <c r="I11" s="589">
        <f t="shared" si="0"/>
        <v>0</v>
      </c>
      <c r="J11" s="590"/>
    </row>
    <row r="12" spans="1:10" x14ac:dyDescent="0.2">
      <c r="A12" s="660" t="s">
        <v>1514</v>
      </c>
      <c r="B12" s="588" t="s">
        <v>514</v>
      </c>
      <c r="C12" s="587" t="s">
        <v>902</v>
      </c>
      <c r="D12" s="587" t="s">
        <v>515</v>
      </c>
      <c r="E12" s="589">
        <v>84.39</v>
      </c>
      <c r="F12" s="589">
        <v>0</v>
      </c>
      <c r="G12" s="589">
        <v>0</v>
      </c>
      <c r="H12" s="589"/>
      <c r="I12" s="589">
        <f t="shared" si="0"/>
        <v>0</v>
      </c>
      <c r="J12" s="590"/>
    </row>
    <row r="13" spans="1:10" x14ac:dyDescent="0.2">
      <c r="A13" s="660" t="s">
        <v>1514</v>
      </c>
      <c r="B13" s="588" t="s">
        <v>514</v>
      </c>
      <c r="C13" s="587" t="s">
        <v>905</v>
      </c>
      <c r="D13" s="587" t="s">
        <v>515</v>
      </c>
      <c r="E13" s="589">
        <v>8638.58</v>
      </c>
      <c r="F13" s="589">
        <v>9118</v>
      </c>
      <c r="G13" s="589">
        <v>9118</v>
      </c>
      <c r="H13" s="589"/>
      <c r="I13" s="589">
        <f t="shared" si="0"/>
        <v>9118</v>
      </c>
      <c r="J13" s="590"/>
    </row>
    <row r="14" spans="1:10" x14ac:dyDescent="0.2">
      <c r="A14" s="660" t="s">
        <v>1514</v>
      </c>
      <c r="B14" s="588" t="s">
        <v>514</v>
      </c>
      <c r="C14" s="587" t="s">
        <v>933</v>
      </c>
      <c r="D14" s="587" t="s">
        <v>515</v>
      </c>
      <c r="E14" s="589">
        <v>1641.87</v>
      </c>
      <c r="F14" s="589">
        <v>1487</v>
      </c>
      <c r="G14" s="589">
        <v>1487</v>
      </c>
      <c r="H14" s="589"/>
      <c r="I14" s="589">
        <f t="shared" si="0"/>
        <v>1487</v>
      </c>
      <c r="J14" s="590"/>
    </row>
    <row r="15" spans="1:10" x14ac:dyDescent="0.2">
      <c r="A15" s="660" t="s">
        <v>1514</v>
      </c>
      <c r="B15" s="588" t="s">
        <v>516</v>
      </c>
      <c r="C15" s="587" t="s">
        <v>905</v>
      </c>
      <c r="D15" s="587" t="s">
        <v>517</v>
      </c>
      <c r="E15" s="589">
        <v>21401.57</v>
      </c>
      <c r="F15" s="589">
        <v>0</v>
      </c>
      <c r="G15" s="589">
        <v>0</v>
      </c>
      <c r="H15" s="589"/>
      <c r="I15" s="589">
        <f t="shared" si="0"/>
        <v>0</v>
      </c>
      <c r="J15" s="590"/>
    </row>
    <row r="16" spans="1:10" x14ac:dyDescent="0.2">
      <c r="A16" s="660" t="s">
        <v>1514</v>
      </c>
      <c r="B16" s="588" t="s">
        <v>516</v>
      </c>
      <c r="C16" s="587" t="s">
        <v>933</v>
      </c>
      <c r="D16" s="587" t="s">
        <v>517</v>
      </c>
      <c r="E16" s="589">
        <v>13327.43</v>
      </c>
      <c r="F16" s="589">
        <v>0</v>
      </c>
      <c r="G16" s="589">
        <v>0</v>
      </c>
      <c r="H16" s="589"/>
      <c r="I16" s="589">
        <f t="shared" si="0"/>
        <v>0</v>
      </c>
      <c r="J16" s="590"/>
    </row>
    <row r="17" spans="1:10" x14ac:dyDescent="0.2">
      <c r="A17" s="660" t="s">
        <v>1514</v>
      </c>
      <c r="B17" s="588" t="s">
        <v>518</v>
      </c>
      <c r="C17" s="587" t="s">
        <v>905</v>
      </c>
      <c r="D17" s="587" t="s">
        <v>519</v>
      </c>
      <c r="E17" s="589">
        <v>1951.62</v>
      </c>
      <c r="F17" s="589">
        <v>2000</v>
      </c>
      <c r="G17" s="589">
        <v>2000</v>
      </c>
      <c r="H17" s="589"/>
      <c r="I17" s="589">
        <f t="shared" si="0"/>
        <v>2000</v>
      </c>
      <c r="J17" s="590"/>
    </row>
    <row r="18" spans="1:10" x14ac:dyDescent="0.2">
      <c r="A18" s="660" t="s">
        <v>1514</v>
      </c>
      <c r="B18" s="588" t="s">
        <v>520</v>
      </c>
      <c r="C18" s="587" t="s">
        <v>893</v>
      </c>
      <c r="D18" s="587" t="s">
        <v>693</v>
      </c>
      <c r="E18" s="589">
        <v>8500</v>
      </c>
      <c r="F18" s="589">
        <v>8500</v>
      </c>
      <c r="G18" s="589">
        <v>8500</v>
      </c>
      <c r="H18" s="589"/>
      <c r="I18" s="589">
        <f t="shared" si="0"/>
        <v>8500</v>
      </c>
      <c r="J18" s="590"/>
    </row>
    <row r="19" spans="1:10" x14ac:dyDescent="0.2">
      <c r="A19" s="660" t="s">
        <v>1514</v>
      </c>
      <c r="B19" s="588" t="s">
        <v>521</v>
      </c>
      <c r="C19" s="587" t="s">
        <v>905</v>
      </c>
      <c r="D19" s="587" t="s">
        <v>1513</v>
      </c>
      <c r="E19" s="589">
        <v>186</v>
      </c>
      <c r="F19" s="589">
        <v>0</v>
      </c>
      <c r="G19" s="589">
        <v>0</v>
      </c>
      <c r="H19" s="589"/>
      <c r="I19" s="589">
        <f t="shared" si="0"/>
        <v>0</v>
      </c>
      <c r="J19" s="590"/>
    </row>
    <row r="20" spans="1:10" x14ac:dyDescent="0.2">
      <c r="A20" s="660" t="s">
        <v>1514</v>
      </c>
      <c r="B20" s="588" t="s">
        <v>521</v>
      </c>
      <c r="C20" s="587" t="s">
        <v>1089</v>
      </c>
      <c r="D20" s="587" t="s">
        <v>1513</v>
      </c>
      <c r="E20" s="589">
        <v>0</v>
      </c>
      <c r="F20" s="589">
        <v>745</v>
      </c>
      <c r="G20" s="589">
        <v>745</v>
      </c>
      <c r="H20" s="589"/>
      <c r="I20" s="589">
        <f t="shared" si="0"/>
        <v>745</v>
      </c>
      <c r="J20" s="590"/>
    </row>
    <row r="21" spans="1:10" x14ac:dyDescent="0.2">
      <c r="A21" s="660" t="s">
        <v>1514</v>
      </c>
      <c r="B21" s="588" t="s">
        <v>522</v>
      </c>
      <c r="C21" s="587" t="s">
        <v>905</v>
      </c>
      <c r="D21" s="587" t="s">
        <v>523</v>
      </c>
      <c r="E21" s="589">
        <v>2809.6799999999994</v>
      </c>
      <c r="F21" s="589">
        <v>2300</v>
      </c>
      <c r="G21" s="589">
        <v>2300</v>
      </c>
      <c r="H21" s="589"/>
      <c r="I21" s="589">
        <f t="shared" si="0"/>
        <v>2300</v>
      </c>
      <c r="J21" s="590"/>
    </row>
    <row r="22" spans="1:10" x14ac:dyDescent="0.2">
      <c r="A22" s="660" t="s">
        <v>1514</v>
      </c>
      <c r="B22" s="588" t="s">
        <v>524</v>
      </c>
      <c r="C22" s="587" t="s">
        <v>1127</v>
      </c>
      <c r="D22" s="587" t="s">
        <v>525</v>
      </c>
      <c r="E22" s="589">
        <v>840</v>
      </c>
      <c r="F22" s="589">
        <v>0</v>
      </c>
      <c r="G22" s="589">
        <v>0</v>
      </c>
      <c r="H22" s="589"/>
      <c r="I22" s="589">
        <f t="shared" si="0"/>
        <v>0</v>
      </c>
      <c r="J22" s="590"/>
    </row>
    <row r="23" spans="1:10" x14ac:dyDescent="0.2">
      <c r="A23" s="660" t="s">
        <v>1514</v>
      </c>
      <c r="B23" s="588" t="s">
        <v>524</v>
      </c>
      <c r="C23" s="587" t="s">
        <v>905</v>
      </c>
      <c r="D23" s="587" t="s">
        <v>525</v>
      </c>
      <c r="E23" s="589">
        <v>0</v>
      </c>
      <c r="F23" s="589">
        <v>840</v>
      </c>
      <c r="G23" s="589">
        <v>840</v>
      </c>
      <c r="H23" s="589"/>
      <c r="I23" s="589">
        <f t="shared" si="0"/>
        <v>840</v>
      </c>
      <c r="J23" s="590"/>
    </row>
    <row r="24" spans="1:10" x14ac:dyDescent="0.2">
      <c r="A24" s="660" t="s">
        <v>1514</v>
      </c>
      <c r="B24" s="588" t="s">
        <v>526</v>
      </c>
      <c r="C24" s="587" t="s">
        <v>905</v>
      </c>
      <c r="D24" s="587" t="s">
        <v>527</v>
      </c>
      <c r="E24" s="589">
        <v>1901.6</v>
      </c>
      <c r="F24" s="589">
        <v>3508</v>
      </c>
      <c r="G24" s="589">
        <v>3508</v>
      </c>
      <c r="H24" s="589"/>
      <c r="I24" s="589">
        <f t="shared" si="0"/>
        <v>3508</v>
      </c>
      <c r="J24" s="590"/>
    </row>
    <row r="25" spans="1:10" x14ac:dyDescent="0.2">
      <c r="A25" s="660" t="s">
        <v>1514</v>
      </c>
      <c r="B25" s="588" t="s">
        <v>526</v>
      </c>
      <c r="C25" s="587" t="s">
        <v>933</v>
      </c>
      <c r="D25" s="587" t="s">
        <v>527</v>
      </c>
      <c r="E25" s="589">
        <v>1207.3999999999999</v>
      </c>
      <c r="F25" s="589">
        <v>332</v>
      </c>
      <c r="G25" s="589">
        <v>332</v>
      </c>
      <c r="H25" s="589"/>
      <c r="I25" s="589">
        <f t="shared" si="0"/>
        <v>332</v>
      </c>
      <c r="J25" s="590"/>
    </row>
    <row r="26" spans="1:10" x14ac:dyDescent="0.2">
      <c r="A26" s="660" t="s">
        <v>1514</v>
      </c>
      <c r="B26" s="588" t="s">
        <v>528</v>
      </c>
      <c r="C26" s="587" t="s">
        <v>896</v>
      </c>
      <c r="D26" s="587" t="s">
        <v>529</v>
      </c>
      <c r="E26" s="589">
        <v>19</v>
      </c>
      <c r="F26" s="589">
        <v>0</v>
      </c>
      <c r="G26" s="589">
        <v>0</v>
      </c>
      <c r="H26" s="589"/>
      <c r="I26" s="589">
        <f t="shared" si="0"/>
        <v>0</v>
      </c>
      <c r="J26" s="590"/>
    </row>
    <row r="27" spans="1:10" x14ac:dyDescent="0.2">
      <c r="A27" s="660" t="s">
        <v>1514</v>
      </c>
      <c r="B27" s="588" t="s">
        <v>528</v>
      </c>
      <c r="C27" s="587" t="s">
        <v>899</v>
      </c>
      <c r="D27" s="587" t="s">
        <v>529</v>
      </c>
      <c r="E27" s="589">
        <v>7.94</v>
      </c>
      <c r="F27" s="589">
        <v>0</v>
      </c>
      <c r="G27" s="589">
        <v>0</v>
      </c>
      <c r="H27" s="589"/>
      <c r="I27" s="589">
        <f t="shared" si="0"/>
        <v>0</v>
      </c>
      <c r="J27" s="590"/>
    </row>
    <row r="28" spans="1:10" x14ac:dyDescent="0.2">
      <c r="A28" s="660" t="s">
        <v>1514</v>
      </c>
      <c r="B28" s="588" t="s">
        <v>528</v>
      </c>
      <c r="C28" s="587" t="s">
        <v>902</v>
      </c>
      <c r="D28" s="587" t="s">
        <v>529</v>
      </c>
      <c r="E28" s="589">
        <v>5.05</v>
      </c>
      <c r="F28" s="589">
        <v>0</v>
      </c>
      <c r="G28" s="589">
        <v>0</v>
      </c>
      <c r="H28" s="589"/>
      <c r="I28" s="589">
        <f t="shared" si="0"/>
        <v>0</v>
      </c>
      <c r="J28" s="590"/>
    </row>
    <row r="29" spans="1:10" x14ac:dyDescent="0.2">
      <c r="A29" s="660" t="s">
        <v>1514</v>
      </c>
      <c r="B29" s="588" t="s">
        <v>528</v>
      </c>
      <c r="C29" s="587" t="s">
        <v>905</v>
      </c>
      <c r="D29" s="587" t="s">
        <v>529</v>
      </c>
      <c r="E29" s="589">
        <v>8718.14</v>
      </c>
      <c r="F29" s="589">
        <v>19536</v>
      </c>
      <c r="G29" s="589">
        <v>19536</v>
      </c>
      <c r="H29" s="589"/>
      <c r="I29" s="589">
        <f t="shared" si="0"/>
        <v>19536</v>
      </c>
      <c r="J29" s="590"/>
    </row>
    <row r="30" spans="1:10" x14ac:dyDescent="0.2">
      <c r="A30" s="660" t="s">
        <v>1514</v>
      </c>
      <c r="B30" s="588" t="s">
        <v>528</v>
      </c>
      <c r="C30" s="587" t="s">
        <v>907</v>
      </c>
      <c r="D30" s="587" t="s">
        <v>529</v>
      </c>
      <c r="E30" s="589">
        <v>560</v>
      </c>
      <c r="F30" s="589">
        <v>0</v>
      </c>
      <c r="G30" s="589">
        <v>0</v>
      </c>
      <c r="H30" s="589"/>
      <c r="I30" s="589">
        <f t="shared" si="0"/>
        <v>0</v>
      </c>
      <c r="J30" s="590"/>
    </row>
    <row r="31" spans="1:10" x14ac:dyDescent="0.2">
      <c r="A31" s="660" t="s">
        <v>1514</v>
      </c>
      <c r="B31" s="588" t="s">
        <v>694</v>
      </c>
      <c r="C31" s="587" t="s">
        <v>895</v>
      </c>
      <c r="D31" s="587" t="s">
        <v>695</v>
      </c>
      <c r="E31" s="589">
        <v>158.22000000000003</v>
      </c>
      <c r="F31" s="589">
        <v>0</v>
      </c>
      <c r="G31" s="589">
        <v>0</v>
      </c>
      <c r="H31" s="589"/>
      <c r="I31" s="589">
        <f t="shared" si="0"/>
        <v>0</v>
      </c>
      <c r="J31" s="590"/>
    </row>
    <row r="32" spans="1:10" x14ac:dyDescent="0.2">
      <c r="A32" s="660" t="s">
        <v>1514</v>
      </c>
      <c r="B32" s="588" t="s">
        <v>694</v>
      </c>
      <c r="C32" s="587" t="s">
        <v>896</v>
      </c>
      <c r="D32" s="587" t="s">
        <v>695</v>
      </c>
      <c r="E32" s="589">
        <v>889.11999999999989</v>
      </c>
      <c r="F32" s="589">
        <v>0</v>
      </c>
      <c r="G32" s="589">
        <v>0</v>
      </c>
      <c r="H32" s="589"/>
      <c r="I32" s="589">
        <f t="shared" si="0"/>
        <v>0</v>
      </c>
      <c r="J32" s="590"/>
    </row>
    <row r="33" spans="1:10" x14ac:dyDescent="0.2">
      <c r="A33" s="660" t="s">
        <v>1514</v>
      </c>
      <c r="B33" s="588" t="s">
        <v>694</v>
      </c>
      <c r="C33" s="587" t="s">
        <v>899</v>
      </c>
      <c r="D33" s="587" t="s">
        <v>695</v>
      </c>
      <c r="E33" s="589">
        <v>371.42</v>
      </c>
      <c r="F33" s="589">
        <v>0</v>
      </c>
      <c r="G33" s="589">
        <v>0</v>
      </c>
      <c r="H33" s="589"/>
      <c r="I33" s="589">
        <f t="shared" si="0"/>
        <v>0</v>
      </c>
      <c r="J33" s="590"/>
    </row>
    <row r="34" spans="1:10" x14ac:dyDescent="0.2">
      <c r="A34" s="660" t="s">
        <v>1514</v>
      </c>
      <c r="B34" s="588" t="s">
        <v>694</v>
      </c>
      <c r="C34" s="587" t="s">
        <v>902</v>
      </c>
      <c r="D34" s="587" t="s">
        <v>695</v>
      </c>
      <c r="E34" s="589">
        <v>236.35</v>
      </c>
      <c r="F34" s="589">
        <v>0</v>
      </c>
      <c r="G34" s="589">
        <v>0</v>
      </c>
      <c r="H34" s="589"/>
      <c r="I34" s="589">
        <f t="shared" si="0"/>
        <v>0</v>
      </c>
      <c r="J34" s="590"/>
    </row>
    <row r="35" spans="1:10" x14ac:dyDescent="0.2">
      <c r="A35" s="660" t="s">
        <v>1514</v>
      </c>
      <c r="B35" s="588" t="s">
        <v>694</v>
      </c>
      <c r="C35" s="587" t="s">
        <v>929</v>
      </c>
      <c r="D35" s="587" t="s">
        <v>695</v>
      </c>
      <c r="E35" s="589">
        <v>52.22</v>
      </c>
      <c r="F35" s="589">
        <v>0</v>
      </c>
      <c r="G35" s="589">
        <v>0</v>
      </c>
      <c r="H35" s="589"/>
      <c r="I35" s="589">
        <f t="shared" si="0"/>
        <v>0</v>
      </c>
      <c r="J35" s="590"/>
    </row>
    <row r="36" spans="1:10" x14ac:dyDescent="0.2">
      <c r="A36" s="660" t="s">
        <v>1514</v>
      </c>
      <c r="B36" s="588" t="s">
        <v>694</v>
      </c>
      <c r="C36" s="587" t="s">
        <v>931</v>
      </c>
      <c r="D36" s="587" t="s">
        <v>695</v>
      </c>
      <c r="E36" s="589">
        <v>1.59</v>
      </c>
      <c r="F36" s="589">
        <v>0</v>
      </c>
      <c r="G36" s="589">
        <v>0</v>
      </c>
      <c r="H36" s="589"/>
      <c r="I36" s="589">
        <f t="shared" si="0"/>
        <v>0</v>
      </c>
      <c r="J36" s="590"/>
    </row>
    <row r="37" spans="1:10" x14ac:dyDescent="0.2">
      <c r="A37" s="660" t="s">
        <v>1514</v>
      </c>
      <c r="B37" s="588" t="s">
        <v>694</v>
      </c>
      <c r="C37" s="587" t="s">
        <v>933</v>
      </c>
      <c r="D37" s="587" t="s">
        <v>695</v>
      </c>
      <c r="E37" s="589">
        <v>384</v>
      </c>
      <c r="F37" s="589">
        <v>0</v>
      </c>
      <c r="G37" s="589">
        <v>0</v>
      </c>
      <c r="H37" s="589"/>
      <c r="I37" s="589">
        <f t="shared" si="0"/>
        <v>0</v>
      </c>
      <c r="J37" s="590"/>
    </row>
    <row r="38" spans="1:10" x14ac:dyDescent="0.2">
      <c r="A38" s="660" t="s">
        <v>1514</v>
      </c>
      <c r="B38" s="588" t="s">
        <v>694</v>
      </c>
      <c r="C38" s="587" t="s">
        <v>907</v>
      </c>
      <c r="D38" s="587" t="s">
        <v>695</v>
      </c>
      <c r="E38" s="589">
        <v>40431.050000000003</v>
      </c>
      <c r="F38" s="589">
        <v>0</v>
      </c>
      <c r="G38" s="589">
        <v>0</v>
      </c>
      <c r="H38" s="589"/>
      <c r="I38" s="589">
        <f t="shared" si="0"/>
        <v>0</v>
      </c>
      <c r="J38" s="590"/>
    </row>
    <row r="39" spans="1:10" x14ac:dyDescent="0.2">
      <c r="A39" s="660" t="s">
        <v>1514</v>
      </c>
      <c r="B39" s="588" t="s">
        <v>530</v>
      </c>
      <c r="C39" s="587" t="s">
        <v>905</v>
      </c>
      <c r="D39" s="587" t="s">
        <v>531</v>
      </c>
      <c r="E39" s="589">
        <v>1075.2</v>
      </c>
      <c r="F39" s="589">
        <v>1500</v>
      </c>
      <c r="G39" s="589">
        <v>1500</v>
      </c>
      <c r="H39" s="589"/>
      <c r="I39" s="589">
        <f t="shared" si="0"/>
        <v>1500</v>
      </c>
      <c r="J39" s="590"/>
    </row>
    <row r="40" spans="1:10" x14ac:dyDescent="0.2">
      <c r="A40" s="591" t="s">
        <v>1514</v>
      </c>
      <c r="B40" s="591"/>
      <c r="C40" s="591"/>
      <c r="D40" s="591"/>
      <c r="E40" s="593">
        <f>SUM(E3:E39)</f>
        <v>142335.65000000002</v>
      </c>
      <c r="F40" s="593">
        <f t="shared" ref="F40:I40" si="1">SUM(F3:F39)</f>
        <v>82506</v>
      </c>
      <c r="G40" s="593">
        <f t="shared" si="1"/>
        <v>82506</v>
      </c>
      <c r="H40" s="593">
        <f t="shared" si="1"/>
        <v>0</v>
      </c>
      <c r="I40" s="593">
        <f t="shared" si="1"/>
        <v>82506</v>
      </c>
      <c r="J40" s="594"/>
    </row>
    <row r="41" spans="1:10" x14ac:dyDescent="0.2">
      <c r="A41" s="583"/>
      <c r="B41" s="583"/>
      <c r="C41" s="583"/>
      <c r="D41" s="582"/>
      <c r="E41" s="583"/>
      <c r="F41" s="582"/>
      <c r="G41" s="582"/>
      <c r="H41" s="582"/>
      <c r="I41" s="582"/>
      <c r="J41" s="581"/>
    </row>
    <row r="42" spans="1:10" x14ac:dyDescent="0.2">
      <c r="A42" s="583"/>
      <c r="B42" s="583"/>
      <c r="C42" s="583"/>
      <c r="D42" s="582"/>
      <c r="E42" s="583"/>
      <c r="F42" s="582"/>
      <c r="G42" s="582"/>
      <c r="H42" s="582"/>
      <c r="I42" s="582"/>
      <c r="J42" s="581"/>
    </row>
    <row r="43" spans="1:10" x14ac:dyDescent="0.2">
      <c r="A43" s="583"/>
      <c r="B43" s="583"/>
      <c r="C43" s="583"/>
      <c r="D43" s="582"/>
      <c r="E43" s="583"/>
      <c r="F43" s="582"/>
      <c r="G43" s="582"/>
      <c r="H43" s="582"/>
      <c r="I43" s="582"/>
      <c r="J43" s="581"/>
    </row>
    <row r="44" spans="1:10" x14ac:dyDescent="0.2">
      <c r="A44" s="583"/>
      <c r="B44" s="583"/>
      <c r="C44" s="583"/>
      <c r="D44" s="582"/>
      <c r="E44" s="583"/>
      <c r="F44" s="582"/>
      <c r="G44" s="582"/>
      <c r="H44" s="582"/>
      <c r="I44" s="582"/>
      <c r="J44" s="581"/>
    </row>
    <row r="45" spans="1:10" x14ac:dyDescent="0.2">
      <c r="A45" s="583"/>
      <c r="B45" s="583"/>
      <c r="C45" s="583"/>
      <c r="D45" s="582"/>
      <c r="E45" s="583"/>
      <c r="F45" s="582"/>
      <c r="G45" s="582"/>
      <c r="H45" s="582"/>
      <c r="I45" s="582"/>
      <c r="J45" s="581"/>
    </row>
    <row r="46" spans="1:10" x14ac:dyDescent="0.2">
      <c r="A46" s="583"/>
      <c r="B46" s="583"/>
      <c r="C46" s="583"/>
      <c r="D46" s="582"/>
      <c r="E46" s="583"/>
      <c r="F46" s="582"/>
      <c r="G46" s="582"/>
      <c r="H46" s="582"/>
      <c r="I46" s="582"/>
      <c r="J46" s="581"/>
    </row>
    <row r="47" spans="1:10" x14ac:dyDescent="0.2">
      <c r="A47" s="583"/>
      <c r="B47" s="583"/>
      <c r="C47" s="583"/>
      <c r="D47" s="582"/>
      <c r="E47" s="583"/>
      <c r="F47" s="582"/>
      <c r="G47" s="582"/>
      <c r="H47" s="582"/>
      <c r="I47" s="582"/>
      <c r="J47" s="581"/>
    </row>
    <row r="48" spans="1:10" x14ac:dyDescent="0.2">
      <c r="A48" s="583"/>
      <c r="B48" s="583"/>
      <c r="C48" s="583"/>
      <c r="D48" s="582"/>
      <c r="E48" s="583"/>
      <c r="F48" s="582"/>
      <c r="G48" s="582"/>
      <c r="H48" s="582"/>
      <c r="I48" s="582"/>
      <c r="J48" s="581"/>
    </row>
    <row r="49" spans="1:10" x14ac:dyDescent="0.2">
      <c r="A49" s="583"/>
      <c r="B49" s="583"/>
      <c r="C49" s="583"/>
      <c r="D49" s="582"/>
      <c r="E49" s="583"/>
      <c r="F49" s="582"/>
      <c r="G49" s="582"/>
      <c r="H49" s="582"/>
      <c r="I49" s="582"/>
      <c r="J49" s="581"/>
    </row>
    <row r="50" spans="1:10" x14ac:dyDescent="0.2">
      <c r="A50" s="583"/>
      <c r="B50" s="583"/>
      <c r="C50" s="583"/>
      <c r="D50" s="582"/>
      <c r="E50" s="583"/>
      <c r="F50" s="582"/>
      <c r="G50" s="582"/>
      <c r="H50" s="582"/>
      <c r="I50" s="582"/>
      <c r="J50" s="581"/>
    </row>
    <row r="51" spans="1:10" x14ac:dyDescent="0.2">
      <c r="A51" s="583"/>
      <c r="B51" s="583"/>
      <c r="C51" s="583"/>
      <c r="D51" s="582"/>
      <c r="E51" s="583"/>
      <c r="F51" s="582"/>
      <c r="G51" s="582"/>
      <c r="H51" s="582"/>
      <c r="I51" s="582"/>
      <c r="J51" s="581"/>
    </row>
    <row r="52" spans="1:10" x14ac:dyDescent="0.2">
      <c r="A52" s="583"/>
      <c r="B52" s="583"/>
      <c r="C52" s="583"/>
      <c r="D52" s="582"/>
      <c r="E52" s="583"/>
      <c r="F52" s="582"/>
      <c r="G52" s="582"/>
      <c r="H52" s="582"/>
      <c r="I52" s="582"/>
      <c r="J52" s="581"/>
    </row>
    <row r="53" spans="1:10" x14ac:dyDescent="0.2">
      <c r="A53" s="583"/>
      <c r="B53" s="583"/>
      <c r="C53" s="583"/>
      <c r="D53" s="582"/>
      <c r="E53" s="583"/>
      <c r="F53" s="582"/>
      <c r="G53" s="582"/>
      <c r="H53" s="582"/>
      <c r="I53" s="582"/>
      <c r="J53" s="581"/>
    </row>
    <row r="54" spans="1:10" x14ac:dyDescent="0.2">
      <c r="A54" s="583"/>
      <c r="B54" s="583"/>
      <c r="C54" s="583"/>
      <c r="D54" s="582"/>
      <c r="E54" s="583"/>
      <c r="F54" s="582"/>
      <c r="G54" s="582"/>
      <c r="H54" s="582"/>
      <c r="I54" s="582"/>
      <c r="J54" s="581"/>
    </row>
    <row r="55" spans="1:10" x14ac:dyDescent="0.2">
      <c r="A55" s="583"/>
      <c r="B55" s="583"/>
      <c r="C55" s="583"/>
      <c r="D55" s="582"/>
      <c r="E55" s="583"/>
      <c r="F55" s="582"/>
      <c r="G55" s="582"/>
      <c r="H55" s="582"/>
      <c r="I55" s="582"/>
      <c r="J55" s="581"/>
    </row>
    <row r="56" spans="1:10" x14ac:dyDescent="0.2">
      <c r="A56" s="583"/>
      <c r="B56" s="583"/>
      <c r="C56" s="583"/>
      <c r="D56" s="582"/>
      <c r="E56" s="583"/>
      <c r="F56" s="582"/>
      <c r="G56" s="582"/>
      <c r="H56" s="582"/>
      <c r="I56" s="582"/>
      <c r="J56" s="581"/>
    </row>
    <row r="57" spans="1:10" x14ac:dyDescent="0.2">
      <c r="A57" s="583"/>
      <c r="B57" s="583"/>
      <c r="C57" s="583"/>
      <c r="D57" s="582"/>
      <c r="E57" s="583"/>
      <c r="F57" s="582"/>
      <c r="G57" s="582"/>
      <c r="H57" s="582"/>
      <c r="I57" s="582"/>
      <c r="J57" s="581"/>
    </row>
    <row r="58" spans="1:10" x14ac:dyDescent="0.2">
      <c r="A58" s="583"/>
      <c r="B58" s="583"/>
      <c r="C58" s="583"/>
      <c r="D58" s="582"/>
      <c r="E58" s="583"/>
      <c r="F58" s="582"/>
      <c r="G58" s="582"/>
      <c r="H58" s="582"/>
      <c r="I58" s="582"/>
      <c r="J58" s="581"/>
    </row>
    <row r="59" spans="1:10" x14ac:dyDescent="0.2">
      <c r="A59" s="583"/>
      <c r="B59" s="583"/>
      <c r="C59" s="583"/>
      <c r="D59" s="582"/>
      <c r="E59" s="583"/>
      <c r="F59" s="582"/>
      <c r="G59" s="582"/>
      <c r="H59" s="582"/>
      <c r="I59" s="582"/>
      <c r="J59" s="581"/>
    </row>
    <row r="60" spans="1:10" x14ac:dyDescent="0.2">
      <c r="A60" s="583"/>
      <c r="B60" s="583"/>
      <c r="C60" s="583"/>
      <c r="D60" s="582"/>
      <c r="E60" s="583"/>
      <c r="F60" s="582"/>
      <c r="G60" s="582"/>
      <c r="H60" s="582"/>
      <c r="I60" s="582"/>
      <c r="J60" s="581"/>
    </row>
    <row r="61" spans="1:10" x14ac:dyDescent="0.2">
      <c r="A61" s="583"/>
      <c r="B61" s="583"/>
      <c r="C61" s="583"/>
      <c r="D61" s="582"/>
      <c r="E61" s="583"/>
      <c r="F61" s="582"/>
      <c r="G61" s="582"/>
      <c r="H61" s="582"/>
      <c r="I61" s="582"/>
      <c r="J61" s="581"/>
    </row>
    <row r="62" spans="1:10" x14ac:dyDescent="0.2">
      <c r="A62" s="583"/>
      <c r="B62" s="583"/>
      <c r="C62" s="583"/>
      <c r="D62" s="582"/>
      <c r="E62" s="583"/>
      <c r="F62" s="582"/>
      <c r="G62" s="582"/>
      <c r="H62" s="582"/>
      <c r="I62" s="582"/>
      <c r="J62" s="581"/>
    </row>
    <row r="63" spans="1:10" x14ac:dyDescent="0.2">
      <c r="A63" s="583"/>
      <c r="B63" s="583"/>
      <c r="C63" s="583"/>
      <c r="D63" s="582"/>
      <c r="E63" s="583"/>
      <c r="F63" s="582"/>
      <c r="G63" s="582"/>
      <c r="H63" s="582"/>
      <c r="I63" s="582"/>
      <c r="J63" s="581"/>
    </row>
    <row r="64" spans="1:10" x14ac:dyDescent="0.2">
      <c r="A64" s="583"/>
      <c r="B64" s="583"/>
      <c r="C64" s="583"/>
      <c r="D64" s="582"/>
      <c r="E64" s="583"/>
      <c r="F64" s="582"/>
      <c r="G64" s="582"/>
      <c r="H64" s="582"/>
      <c r="I64" s="582"/>
      <c r="J64" s="581"/>
    </row>
    <row r="65" spans="1:10" x14ac:dyDescent="0.2">
      <c r="A65" s="583"/>
      <c r="B65" s="583"/>
      <c r="C65" s="583"/>
      <c r="D65" s="582"/>
      <c r="E65" s="583"/>
      <c r="F65" s="582"/>
      <c r="G65" s="582"/>
      <c r="H65" s="582"/>
      <c r="I65" s="582"/>
      <c r="J65" s="581"/>
    </row>
    <row r="66" spans="1:10" x14ac:dyDescent="0.2">
      <c r="A66" s="583"/>
      <c r="B66" s="583"/>
      <c r="C66" s="583"/>
      <c r="D66" s="582"/>
      <c r="E66" s="583"/>
      <c r="F66" s="582"/>
      <c r="G66" s="582"/>
      <c r="H66" s="582"/>
      <c r="I66" s="582"/>
      <c r="J66" s="581"/>
    </row>
    <row r="67" spans="1:10" x14ac:dyDescent="0.2">
      <c r="A67" s="583"/>
      <c r="B67" s="583"/>
      <c r="C67" s="583"/>
      <c r="D67" s="582"/>
      <c r="E67" s="583"/>
      <c r="F67" s="582"/>
      <c r="G67" s="582"/>
      <c r="H67" s="582"/>
      <c r="I67" s="582"/>
      <c r="J67" s="581"/>
    </row>
    <row r="68" spans="1:10" x14ac:dyDescent="0.2">
      <c r="A68" s="583"/>
      <c r="B68" s="583"/>
      <c r="C68" s="583"/>
      <c r="D68" s="582"/>
      <c r="E68" s="583"/>
      <c r="F68" s="582"/>
      <c r="G68" s="582"/>
      <c r="H68" s="582"/>
      <c r="I68" s="582"/>
      <c r="J68" s="581"/>
    </row>
    <row r="69" spans="1:10" x14ac:dyDescent="0.2">
      <c r="A69" s="583"/>
      <c r="B69" s="583"/>
      <c r="C69" s="583"/>
      <c r="D69" s="582"/>
      <c r="E69" s="583"/>
      <c r="F69" s="582"/>
      <c r="G69" s="582"/>
      <c r="H69" s="582"/>
      <c r="I69" s="582"/>
      <c r="J69" s="581"/>
    </row>
    <row r="70" spans="1:10" x14ac:dyDescent="0.2">
      <c r="A70" s="583"/>
      <c r="B70" s="583"/>
      <c r="C70" s="583"/>
      <c r="D70" s="582"/>
      <c r="E70" s="583"/>
      <c r="F70" s="582"/>
      <c r="G70" s="582"/>
      <c r="H70" s="582"/>
      <c r="I70" s="582"/>
      <c r="J70" s="581"/>
    </row>
    <row r="71" spans="1:10" x14ac:dyDescent="0.2">
      <c r="A71" s="583"/>
      <c r="B71" s="583"/>
      <c r="C71" s="583"/>
      <c r="D71" s="582"/>
      <c r="E71" s="583"/>
      <c r="F71" s="582"/>
      <c r="G71" s="582"/>
      <c r="H71" s="582"/>
      <c r="I71" s="582"/>
      <c r="J71" s="581"/>
    </row>
    <row r="72" spans="1:10" x14ac:dyDescent="0.2">
      <c r="A72" s="583"/>
      <c r="B72" s="583"/>
      <c r="C72" s="583"/>
      <c r="D72" s="582"/>
      <c r="E72" s="583"/>
      <c r="F72" s="582"/>
      <c r="G72" s="582"/>
      <c r="H72" s="582"/>
      <c r="I72" s="582"/>
      <c r="J72" s="581"/>
    </row>
    <row r="73" spans="1:10" x14ac:dyDescent="0.2">
      <c r="A73" s="583"/>
      <c r="B73" s="583"/>
      <c r="C73" s="583"/>
      <c r="D73" s="582"/>
      <c r="E73" s="583"/>
      <c r="F73" s="582"/>
      <c r="G73" s="582"/>
      <c r="H73" s="582"/>
      <c r="I73" s="582"/>
      <c r="J73" s="581"/>
    </row>
    <row r="74" spans="1:10" x14ac:dyDescent="0.2">
      <c r="A74" s="583"/>
      <c r="B74" s="583"/>
      <c r="C74" s="583"/>
      <c r="D74" s="582"/>
      <c r="E74" s="583"/>
      <c r="F74" s="582"/>
      <c r="G74" s="582"/>
      <c r="H74" s="582"/>
      <c r="I74" s="582"/>
      <c r="J74" s="581"/>
    </row>
    <row r="75" spans="1:10" x14ac:dyDescent="0.2">
      <c r="A75" s="583"/>
      <c r="B75" s="583"/>
      <c r="C75" s="583"/>
      <c r="D75" s="582"/>
      <c r="E75" s="583"/>
      <c r="F75" s="582"/>
      <c r="G75" s="582"/>
      <c r="H75" s="582"/>
      <c r="I75" s="582"/>
      <c r="J75" s="581"/>
    </row>
    <row r="76" spans="1:10" x14ac:dyDescent="0.2">
      <c r="A76" s="583"/>
      <c r="B76" s="583"/>
      <c r="C76" s="583"/>
      <c r="D76" s="582"/>
      <c r="E76" s="583"/>
      <c r="F76" s="582"/>
      <c r="G76" s="582"/>
      <c r="H76" s="582"/>
      <c r="I76" s="582"/>
      <c r="J76" s="581"/>
    </row>
    <row r="77" spans="1:10" x14ac:dyDescent="0.2">
      <c r="A77" s="583"/>
      <c r="B77" s="583"/>
      <c r="C77" s="583"/>
      <c r="D77" s="582"/>
      <c r="E77" s="583"/>
      <c r="F77" s="582"/>
      <c r="G77" s="582"/>
      <c r="H77" s="582"/>
      <c r="I77" s="582"/>
      <c r="J77" s="581"/>
    </row>
    <row r="78" spans="1:10" x14ac:dyDescent="0.2">
      <c r="A78" s="583"/>
      <c r="B78" s="583"/>
      <c r="C78" s="583"/>
      <c r="D78" s="582"/>
      <c r="E78" s="583"/>
      <c r="F78" s="582"/>
      <c r="G78" s="582"/>
      <c r="H78" s="582"/>
      <c r="I78" s="582"/>
      <c r="J78" s="581"/>
    </row>
    <row r="79" spans="1:10" x14ac:dyDescent="0.2">
      <c r="A79" s="583"/>
      <c r="B79" s="583"/>
      <c r="C79" s="583"/>
      <c r="D79" s="582"/>
      <c r="E79" s="583"/>
      <c r="F79" s="582"/>
      <c r="G79" s="582"/>
      <c r="H79" s="582"/>
      <c r="I79" s="582"/>
      <c r="J79" s="581"/>
    </row>
    <row r="80" spans="1:10" x14ac:dyDescent="0.2">
      <c r="A80" s="583"/>
      <c r="B80" s="583"/>
      <c r="C80" s="583"/>
      <c r="D80" s="582"/>
      <c r="E80" s="583"/>
      <c r="F80" s="582"/>
      <c r="G80" s="582"/>
      <c r="H80" s="582"/>
      <c r="I80" s="582"/>
      <c r="J80" s="581"/>
    </row>
    <row r="81" spans="1:10" x14ac:dyDescent="0.2">
      <c r="A81" s="583"/>
      <c r="B81" s="583"/>
      <c r="C81" s="583"/>
      <c r="D81" s="582"/>
      <c r="E81" s="583"/>
      <c r="F81" s="582"/>
      <c r="G81" s="582"/>
      <c r="H81" s="582"/>
      <c r="I81" s="582"/>
      <c r="J81" s="581"/>
    </row>
    <row r="82" spans="1:10" x14ac:dyDescent="0.2">
      <c r="A82" s="583"/>
      <c r="B82" s="583"/>
      <c r="C82" s="583"/>
      <c r="D82" s="582"/>
      <c r="E82" s="583"/>
      <c r="F82" s="582"/>
      <c r="G82" s="582"/>
      <c r="H82" s="582"/>
      <c r="I82" s="582"/>
      <c r="J82" s="581"/>
    </row>
    <row r="83" spans="1:10" x14ac:dyDescent="0.2">
      <c r="A83" s="583"/>
      <c r="B83" s="583"/>
      <c r="C83" s="583"/>
      <c r="D83" s="582"/>
      <c r="E83" s="583"/>
      <c r="F83" s="582"/>
      <c r="G83" s="582"/>
      <c r="H83" s="582"/>
      <c r="I83" s="582"/>
      <c r="J83" s="581"/>
    </row>
    <row r="84" spans="1:10" x14ac:dyDescent="0.2">
      <c r="A84" s="583"/>
      <c r="B84" s="583"/>
      <c r="C84" s="583"/>
      <c r="D84" s="582"/>
      <c r="E84" s="583"/>
      <c r="F84" s="582"/>
      <c r="G84" s="582"/>
      <c r="H84" s="582"/>
      <c r="I84" s="582"/>
      <c r="J84" s="581"/>
    </row>
    <row r="85" spans="1:10" x14ac:dyDescent="0.2">
      <c r="A85" s="583"/>
      <c r="B85" s="583"/>
      <c r="C85" s="583"/>
      <c r="D85" s="582"/>
      <c r="E85" s="583"/>
      <c r="F85" s="582"/>
      <c r="G85" s="582"/>
      <c r="H85" s="582"/>
      <c r="I85" s="582"/>
      <c r="J85" s="581"/>
    </row>
    <row r="86" spans="1:10" x14ac:dyDescent="0.2">
      <c r="A86" s="583"/>
      <c r="B86" s="583"/>
      <c r="C86" s="583"/>
      <c r="D86" s="582"/>
      <c r="E86" s="583"/>
      <c r="F86" s="582"/>
      <c r="G86" s="582"/>
      <c r="H86" s="582"/>
      <c r="I86" s="582"/>
      <c r="J86" s="581"/>
    </row>
    <row r="87" spans="1:10" x14ac:dyDescent="0.2">
      <c r="A87" s="583"/>
      <c r="B87" s="583"/>
      <c r="C87" s="583"/>
      <c r="D87" s="582"/>
      <c r="E87" s="583"/>
      <c r="F87" s="582"/>
      <c r="G87" s="582"/>
      <c r="H87" s="582"/>
      <c r="I87" s="582"/>
      <c r="J87" s="581"/>
    </row>
    <row r="88" spans="1:10" x14ac:dyDescent="0.2">
      <c r="A88" s="583"/>
      <c r="B88" s="583"/>
      <c r="C88" s="583"/>
      <c r="D88" s="582"/>
      <c r="E88" s="583"/>
      <c r="F88" s="582"/>
      <c r="G88" s="582"/>
      <c r="H88" s="582"/>
      <c r="I88" s="582"/>
      <c r="J88" s="581"/>
    </row>
    <row r="89" spans="1:10" x14ac:dyDescent="0.2">
      <c r="A89" s="583"/>
      <c r="B89" s="583"/>
      <c r="C89" s="583"/>
      <c r="D89" s="582"/>
      <c r="E89" s="583"/>
      <c r="F89" s="582"/>
      <c r="G89" s="582"/>
      <c r="H89" s="582"/>
      <c r="I89" s="582"/>
      <c r="J89" s="581"/>
    </row>
    <row r="90" spans="1:10" x14ac:dyDescent="0.2">
      <c r="A90" s="583"/>
      <c r="B90" s="583"/>
      <c r="C90" s="583"/>
      <c r="D90" s="582"/>
      <c r="E90" s="583"/>
      <c r="F90" s="582"/>
      <c r="G90" s="582"/>
      <c r="H90" s="582"/>
      <c r="I90" s="582"/>
      <c r="J90" s="581"/>
    </row>
    <row r="91" spans="1:10" x14ac:dyDescent="0.2">
      <c r="A91" s="583"/>
      <c r="B91" s="583"/>
      <c r="C91" s="583"/>
      <c r="D91" s="582"/>
      <c r="E91" s="583"/>
      <c r="F91" s="582"/>
      <c r="G91" s="582"/>
      <c r="H91" s="582"/>
      <c r="I91" s="582"/>
      <c r="J91" s="581"/>
    </row>
    <row r="92" spans="1:10" x14ac:dyDescent="0.2">
      <c r="A92" s="583"/>
      <c r="B92" s="583"/>
      <c r="C92" s="583"/>
      <c r="D92" s="582"/>
      <c r="E92" s="583"/>
      <c r="F92" s="582"/>
      <c r="G92" s="582"/>
      <c r="H92" s="582"/>
      <c r="I92" s="582"/>
      <c r="J92" s="581"/>
    </row>
    <row r="93" spans="1:10" x14ac:dyDescent="0.2">
      <c r="A93" s="583"/>
      <c r="B93" s="583"/>
      <c r="C93" s="583"/>
      <c r="D93" s="582"/>
      <c r="E93" s="583"/>
      <c r="F93" s="582"/>
      <c r="G93" s="582"/>
      <c r="H93" s="582"/>
      <c r="I93" s="582"/>
      <c r="J93" s="581"/>
    </row>
    <row r="94" spans="1:10" x14ac:dyDescent="0.2">
      <c r="A94" s="583"/>
      <c r="B94" s="583"/>
      <c r="C94" s="583"/>
      <c r="D94" s="582"/>
      <c r="E94" s="583"/>
      <c r="F94" s="582"/>
      <c r="G94" s="582"/>
      <c r="H94" s="582"/>
      <c r="I94" s="582"/>
      <c r="J94" s="581"/>
    </row>
    <row r="95" spans="1:10" x14ac:dyDescent="0.2">
      <c r="A95" s="583"/>
      <c r="B95" s="583"/>
      <c r="C95" s="583"/>
      <c r="D95" s="582"/>
      <c r="E95" s="583"/>
      <c r="F95" s="582"/>
      <c r="G95" s="582"/>
      <c r="H95" s="582"/>
      <c r="I95" s="582"/>
      <c r="J95" s="581"/>
    </row>
    <row r="96" spans="1:10" x14ac:dyDescent="0.2">
      <c r="A96" s="583"/>
      <c r="B96" s="583"/>
      <c r="C96" s="583"/>
      <c r="D96" s="582"/>
      <c r="E96" s="583"/>
      <c r="F96" s="582"/>
      <c r="G96" s="582"/>
      <c r="H96" s="582"/>
      <c r="I96" s="582"/>
      <c r="J96" s="581"/>
    </row>
    <row r="97" spans="1:10" x14ac:dyDescent="0.2">
      <c r="A97" s="583"/>
      <c r="B97" s="583"/>
      <c r="C97" s="583"/>
      <c r="D97" s="582"/>
      <c r="E97" s="583"/>
      <c r="F97" s="582"/>
      <c r="G97" s="582"/>
      <c r="H97" s="582"/>
      <c r="I97" s="582"/>
      <c r="J97" s="581"/>
    </row>
    <row r="98" spans="1:10" x14ac:dyDescent="0.2">
      <c r="A98" s="583"/>
      <c r="B98" s="583"/>
      <c r="C98" s="583"/>
      <c r="D98" s="582"/>
      <c r="E98" s="583"/>
      <c r="F98" s="582"/>
      <c r="G98" s="582"/>
      <c r="H98" s="582"/>
      <c r="I98" s="582"/>
      <c r="J98" s="581"/>
    </row>
    <row r="99" spans="1:10" x14ac:dyDescent="0.2">
      <c r="A99" s="583"/>
      <c r="B99" s="583"/>
      <c r="C99" s="583"/>
      <c r="D99" s="582"/>
      <c r="E99" s="583"/>
      <c r="F99" s="582"/>
      <c r="G99" s="582"/>
      <c r="H99" s="582"/>
      <c r="I99" s="582"/>
      <c r="J99" s="581"/>
    </row>
    <row r="100" spans="1:10" x14ac:dyDescent="0.2">
      <c r="A100" s="583"/>
      <c r="B100" s="583"/>
      <c r="C100" s="583"/>
      <c r="D100" s="582"/>
      <c r="E100" s="583"/>
      <c r="F100" s="582"/>
      <c r="G100" s="582"/>
      <c r="H100" s="582"/>
      <c r="I100" s="582"/>
      <c r="J100" s="581"/>
    </row>
    <row r="101" spans="1:10" x14ac:dyDescent="0.2">
      <c r="A101" s="583"/>
      <c r="B101" s="583"/>
      <c r="C101" s="583"/>
      <c r="D101" s="582"/>
      <c r="E101" s="583"/>
      <c r="F101" s="582"/>
      <c r="G101" s="582"/>
      <c r="H101" s="582"/>
      <c r="I101" s="582"/>
      <c r="J101" s="581"/>
    </row>
    <row r="102" spans="1:10" x14ac:dyDescent="0.2">
      <c r="A102" s="583"/>
      <c r="B102" s="583"/>
      <c r="C102" s="583"/>
      <c r="D102" s="582"/>
      <c r="E102" s="583"/>
      <c r="F102" s="582"/>
      <c r="G102" s="582"/>
      <c r="H102" s="582"/>
      <c r="I102" s="582"/>
      <c r="J102" s="581"/>
    </row>
    <row r="103" spans="1:10" x14ac:dyDescent="0.2">
      <c r="A103" s="583"/>
      <c r="B103" s="583"/>
      <c r="C103" s="583"/>
      <c r="D103" s="582"/>
      <c r="E103" s="583"/>
      <c r="F103" s="582"/>
      <c r="G103" s="582"/>
      <c r="H103" s="582"/>
      <c r="I103" s="582"/>
      <c r="J103" s="581"/>
    </row>
    <row r="104" spans="1:10" x14ac:dyDescent="0.2">
      <c r="A104" s="583"/>
      <c r="B104" s="583"/>
      <c r="C104" s="583"/>
      <c r="D104" s="582"/>
      <c r="E104" s="583"/>
      <c r="F104" s="582"/>
      <c r="G104" s="582"/>
      <c r="H104" s="582"/>
      <c r="I104" s="582"/>
      <c r="J104" s="581"/>
    </row>
    <row r="105" spans="1:10" x14ac:dyDescent="0.2">
      <c r="A105" s="583"/>
      <c r="B105" s="583"/>
      <c r="C105" s="583"/>
      <c r="D105" s="582"/>
      <c r="E105" s="583"/>
      <c r="F105" s="582"/>
      <c r="G105" s="582"/>
      <c r="H105" s="582"/>
      <c r="I105" s="582"/>
      <c r="J105" s="581"/>
    </row>
    <row r="106" spans="1:10" x14ac:dyDescent="0.2">
      <c r="A106" s="583"/>
      <c r="B106" s="583"/>
      <c r="C106" s="583"/>
      <c r="D106" s="582"/>
      <c r="E106" s="583"/>
      <c r="F106" s="582"/>
      <c r="G106" s="582"/>
      <c r="H106" s="582"/>
      <c r="I106" s="582"/>
      <c r="J106" s="581"/>
    </row>
    <row r="107" spans="1:10" x14ac:dyDescent="0.2">
      <c r="A107" s="583"/>
      <c r="B107" s="583"/>
      <c r="C107" s="583"/>
      <c r="D107" s="582"/>
      <c r="E107" s="583"/>
      <c r="F107" s="582"/>
      <c r="G107" s="582"/>
      <c r="H107" s="582"/>
      <c r="I107" s="582"/>
      <c r="J107" s="581"/>
    </row>
    <row r="108" spans="1:10" x14ac:dyDescent="0.2">
      <c r="A108" s="583"/>
      <c r="B108" s="583"/>
      <c r="C108" s="583"/>
      <c r="D108" s="582"/>
      <c r="E108" s="583"/>
      <c r="F108" s="582"/>
      <c r="G108" s="582"/>
      <c r="H108" s="582"/>
      <c r="I108" s="582"/>
      <c r="J108" s="581"/>
    </row>
    <row r="109" spans="1:10" x14ac:dyDescent="0.2">
      <c r="A109" s="583"/>
      <c r="B109" s="583"/>
      <c r="C109" s="583"/>
      <c r="D109" s="582"/>
      <c r="E109" s="583"/>
      <c r="F109" s="582"/>
      <c r="G109" s="582"/>
      <c r="H109" s="582"/>
      <c r="I109" s="582"/>
      <c r="J109" s="581"/>
    </row>
    <row r="110" spans="1:10" x14ac:dyDescent="0.2">
      <c r="A110" s="583"/>
      <c r="B110" s="583"/>
      <c r="C110" s="583"/>
      <c r="D110" s="582"/>
      <c r="E110" s="583"/>
      <c r="F110" s="582"/>
      <c r="G110" s="582"/>
      <c r="H110" s="582"/>
      <c r="I110" s="582"/>
      <c r="J110" s="581"/>
    </row>
    <row r="111" spans="1:10" x14ac:dyDescent="0.2">
      <c r="A111" s="583"/>
      <c r="B111" s="583"/>
      <c r="C111" s="583"/>
      <c r="D111" s="582"/>
      <c r="E111" s="583"/>
      <c r="F111" s="582"/>
      <c r="G111" s="582"/>
      <c r="H111" s="582"/>
      <c r="I111" s="582"/>
      <c r="J111" s="581"/>
    </row>
    <row r="112" spans="1:10" x14ac:dyDescent="0.2">
      <c r="A112" s="583"/>
      <c r="B112" s="583"/>
      <c r="C112" s="583"/>
      <c r="D112" s="582"/>
      <c r="E112" s="583"/>
      <c r="F112" s="582"/>
      <c r="G112" s="582"/>
      <c r="H112" s="582"/>
      <c r="I112" s="582"/>
      <c r="J112" s="581"/>
    </row>
    <row r="113" spans="1:10" x14ac:dyDescent="0.2">
      <c r="A113" s="583"/>
      <c r="B113" s="583"/>
      <c r="C113" s="583"/>
      <c r="D113" s="582"/>
      <c r="E113" s="583"/>
      <c r="F113" s="582"/>
      <c r="G113" s="582"/>
      <c r="H113" s="582"/>
      <c r="I113" s="582"/>
      <c r="J113" s="581"/>
    </row>
    <row r="114" spans="1:10" x14ac:dyDescent="0.2">
      <c r="A114" s="583"/>
      <c r="B114" s="583"/>
      <c r="C114" s="583"/>
      <c r="D114" s="582"/>
      <c r="E114" s="583"/>
      <c r="F114" s="582"/>
      <c r="G114" s="582"/>
      <c r="H114" s="582"/>
      <c r="I114" s="582"/>
      <c r="J114" s="581"/>
    </row>
    <row r="115" spans="1:10" x14ac:dyDescent="0.2">
      <c r="A115" s="583"/>
      <c r="B115" s="583"/>
      <c r="C115" s="583"/>
      <c r="D115" s="582"/>
      <c r="E115" s="583"/>
      <c r="F115" s="582"/>
      <c r="G115" s="582"/>
      <c r="H115" s="582"/>
      <c r="I115" s="582"/>
      <c r="J115" s="581"/>
    </row>
    <row r="116" spans="1:10" x14ac:dyDescent="0.2">
      <c r="A116" s="583"/>
      <c r="B116" s="583"/>
      <c r="C116" s="583"/>
      <c r="D116" s="582"/>
      <c r="E116" s="583"/>
      <c r="F116" s="582"/>
      <c r="G116" s="582"/>
      <c r="H116" s="582"/>
      <c r="I116" s="582"/>
      <c r="J116" s="581"/>
    </row>
    <row r="117" spans="1:10" x14ac:dyDescent="0.2">
      <c r="A117" s="583"/>
      <c r="B117" s="583"/>
      <c r="C117" s="583"/>
      <c r="D117" s="582"/>
      <c r="E117" s="583"/>
      <c r="F117" s="582"/>
      <c r="G117" s="582"/>
      <c r="H117" s="582"/>
      <c r="I117" s="582"/>
      <c r="J117" s="581"/>
    </row>
    <row r="118" spans="1:10" x14ac:dyDescent="0.2">
      <c r="A118" s="583"/>
      <c r="B118" s="583"/>
      <c r="C118" s="583"/>
      <c r="D118" s="582"/>
      <c r="E118" s="583"/>
      <c r="F118" s="582"/>
      <c r="G118" s="582"/>
      <c r="H118" s="582"/>
      <c r="I118" s="582"/>
      <c r="J118" s="581"/>
    </row>
    <row r="119" spans="1:10" x14ac:dyDescent="0.2">
      <c r="A119" s="583"/>
      <c r="B119" s="583"/>
      <c r="C119" s="583"/>
      <c r="D119" s="582"/>
      <c r="E119" s="583"/>
      <c r="F119" s="582"/>
      <c r="G119" s="582"/>
      <c r="H119" s="582"/>
      <c r="I119" s="582"/>
      <c r="J119" s="581"/>
    </row>
    <row r="120" spans="1:10" x14ac:dyDescent="0.2">
      <c r="A120" s="583"/>
      <c r="B120" s="583"/>
      <c r="C120" s="583"/>
      <c r="D120" s="582"/>
      <c r="E120" s="583"/>
      <c r="F120" s="582"/>
      <c r="G120" s="582"/>
      <c r="H120" s="582"/>
      <c r="I120" s="582"/>
      <c r="J120" s="581"/>
    </row>
    <row r="121" spans="1:10" x14ac:dyDescent="0.2">
      <c r="A121" s="583"/>
      <c r="B121" s="583"/>
      <c r="C121" s="583"/>
      <c r="D121" s="582"/>
      <c r="E121" s="583"/>
      <c r="F121" s="582"/>
      <c r="G121" s="582"/>
      <c r="H121" s="582"/>
      <c r="I121" s="582"/>
      <c r="J121" s="581"/>
    </row>
    <row r="122" spans="1:10" x14ac:dyDescent="0.2">
      <c r="A122" s="583"/>
      <c r="B122" s="583"/>
      <c r="C122" s="583"/>
      <c r="D122" s="582"/>
      <c r="E122" s="583"/>
      <c r="F122" s="582"/>
      <c r="G122" s="582"/>
      <c r="H122" s="582"/>
      <c r="I122" s="582"/>
      <c r="J122" s="581"/>
    </row>
    <row r="123" spans="1:10" x14ac:dyDescent="0.2">
      <c r="A123" s="583"/>
      <c r="B123" s="583"/>
      <c r="C123" s="583"/>
      <c r="D123" s="582"/>
      <c r="E123" s="583"/>
      <c r="F123" s="582"/>
      <c r="G123" s="582"/>
      <c r="H123" s="582"/>
      <c r="I123" s="582"/>
      <c r="J123" s="581"/>
    </row>
    <row r="124" spans="1:10" x14ac:dyDescent="0.2">
      <c r="A124" s="583"/>
      <c r="B124" s="583"/>
      <c r="C124" s="583"/>
      <c r="D124" s="582"/>
      <c r="E124" s="583"/>
      <c r="F124" s="582"/>
      <c r="G124" s="582"/>
      <c r="H124" s="582"/>
      <c r="I124" s="582"/>
      <c r="J124" s="581"/>
    </row>
    <row r="125" spans="1:10" x14ac:dyDescent="0.2">
      <c r="A125" s="583"/>
      <c r="B125" s="583"/>
      <c r="C125" s="583"/>
      <c r="D125" s="582"/>
      <c r="E125" s="583"/>
      <c r="F125" s="582"/>
      <c r="G125" s="582"/>
      <c r="H125" s="582"/>
      <c r="I125" s="582"/>
      <c r="J125" s="581"/>
    </row>
    <row r="126" spans="1:10" x14ac:dyDescent="0.2">
      <c r="A126" s="583"/>
      <c r="B126" s="583"/>
      <c r="C126" s="583"/>
      <c r="D126" s="582"/>
      <c r="E126" s="583"/>
      <c r="F126" s="582"/>
      <c r="G126" s="582"/>
      <c r="H126" s="582"/>
      <c r="I126" s="582"/>
      <c r="J126" s="581"/>
    </row>
    <row r="127" spans="1:10" x14ac:dyDescent="0.2">
      <c r="A127" s="583"/>
      <c r="B127" s="583"/>
      <c r="C127" s="583"/>
      <c r="D127" s="582"/>
      <c r="E127" s="583"/>
      <c r="F127" s="582"/>
      <c r="G127" s="582"/>
      <c r="H127" s="582"/>
      <c r="I127" s="582"/>
      <c r="J127" s="581"/>
    </row>
    <row r="128" spans="1:10" x14ac:dyDescent="0.2">
      <c r="A128" s="583"/>
      <c r="B128" s="583"/>
      <c r="C128" s="583"/>
      <c r="D128" s="582"/>
      <c r="E128" s="583"/>
      <c r="F128" s="582"/>
      <c r="G128" s="582"/>
      <c r="H128" s="582"/>
      <c r="I128" s="582"/>
      <c r="J128" s="581"/>
    </row>
    <row r="129" spans="1:10" x14ac:dyDescent="0.2">
      <c r="A129" s="583"/>
      <c r="B129" s="583"/>
      <c r="C129" s="583"/>
      <c r="D129" s="582"/>
      <c r="E129" s="583"/>
      <c r="F129" s="582"/>
      <c r="G129" s="582"/>
      <c r="H129" s="582"/>
      <c r="I129" s="582"/>
      <c r="J129" s="581"/>
    </row>
    <row r="130" spans="1:10" x14ac:dyDescent="0.2">
      <c r="A130" s="583"/>
      <c r="B130" s="583"/>
      <c r="C130" s="583"/>
      <c r="D130" s="582"/>
      <c r="E130" s="583"/>
      <c r="F130" s="582"/>
      <c r="G130" s="582"/>
      <c r="H130" s="582"/>
      <c r="I130" s="582"/>
      <c r="J130" s="581"/>
    </row>
    <row r="131" spans="1:10" x14ac:dyDescent="0.2">
      <c r="A131" s="583"/>
      <c r="B131" s="583"/>
      <c r="C131" s="583"/>
      <c r="D131" s="582"/>
      <c r="E131" s="583"/>
      <c r="F131" s="582"/>
      <c r="G131" s="582"/>
      <c r="H131" s="582"/>
      <c r="I131" s="582"/>
      <c r="J131" s="581"/>
    </row>
    <row r="132" spans="1:10" x14ac:dyDescent="0.2">
      <c r="A132" s="583"/>
      <c r="B132" s="583"/>
      <c r="C132" s="583"/>
      <c r="D132" s="582"/>
      <c r="E132" s="583"/>
      <c r="F132" s="582"/>
      <c r="G132" s="582"/>
      <c r="H132" s="582"/>
      <c r="I132" s="582"/>
      <c r="J132" s="581"/>
    </row>
    <row r="133" spans="1:10" x14ac:dyDescent="0.2">
      <c r="A133" s="583"/>
      <c r="B133" s="583"/>
      <c r="C133" s="583"/>
      <c r="D133" s="582"/>
      <c r="E133" s="583"/>
      <c r="F133" s="582"/>
      <c r="G133" s="582"/>
      <c r="H133" s="582"/>
      <c r="I133" s="582"/>
      <c r="J133" s="581"/>
    </row>
    <row r="134" spans="1:10" x14ac:dyDescent="0.2">
      <c r="A134" s="583"/>
      <c r="B134" s="583"/>
      <c r="C134" s="583"/>
      <c r="D134" s="582"/>
      <c r="E134" s="583"/>
      <c r="F134" s="582"/>
      <c r="G134" s="582"/>
      <c r="H134" s="582"/>
      <c r="I134" s="582"/>
      <c r="J134" s="581"/>
    </row>
    <row r="135" spans="1:10" x14ac:dyDescent="0.2">
      <c r="A135" s="583"/>
      <c r="B135" s="583"/>
      <c r="C135" s="583"/>
      <c r="D135" s="582"/>
      <c r="E135" s="583"/>
      <c r="F135" s="582"/>
      <c r="G135" s="582"/>
      <c r="H135" s="582"/>
      <c r="I135" s="582"/>
      <c r="J135" s="581"/>
    </row>
    <row r="136" spans="1:10" x14ac:dyDescent="0.2">
      <c r="A136" s="583"/>
      <c r="B136" s="583"/>
      <c r="C136" s="583"/>
      <c r="D136" s="582"/>
      <c r="E136" s="583"/>
      <c r="F136" s="582"/>
      <c r="G136" s="582"/>
      <c r="H136" s="582"/>
      <c r="I136" s="582"/>
      <c r="J136" s="581"/>
    </row>
    <row r="137" spans="1:10" x14ac:dyDescent="0.2">
      <c r="A137" s="583"/>
      <c r="B137" s="583"/>
      <c r="C137" s="583"/>
      <c r="D137" s="582"/>
      <c r="E137" s="583"/>
      <c r="F137" s="582"/>
      <c r="G137" s="582"/>
      <c r="H137" s="582"/>
      <c r="I137" s="582"/>
      <c r="J137" s="581"/>
    </row>
    <row r="138" spans="1:10" x14ac:dyDescent="0.2">
      <c r="A138" s="583"/>
      <c r="B138" s="583"/>
      <c r="C138" s="583"/>
      <c r="D138" s="582"/>
      <c r="E138" s="583"/>
      <c r="F138" s="582"/>
      <c r="G138" s="582"/>
      <c r="H138" s="582"/>
      <c r="I138" s="582"/>
      <c r="J138" s="581"/>
    </row>
    <row r="139" spans="1:10" x14ac:dyDescent="0.2">
      <c r="A139" s="583"/>
      <c r="B139" s="583"/>
      <c r="C139" s="583"/>
      <c r="D139" s="582"/>
      <c r="E139" s="583"/>
      <c r="F139" s="582"/>
      <c r="G139" s="582"/>
      <c r="H139" s="582"/>
      <c r="I139" s="582"/>
      <c r="J139" s="581"/>
    </row>
    <row r="140" spans="1:10" x14ac:dyDescent="0.2">
      <c r="A140" s="583"/>
      <c r="B140" s="583"/>
      <c r="C140" s="583"/>
      <c r="D140" s="582"/>
      <c r="E140" s="583"/>
      <c r="F140" s="582"/>
      <c r="G140" s="582"/>
      <c r="H140" s="582"/>
      <c r="I140" s="582"/>
      <c r="J140" s="581"/>
    </row>
    <row r="141" spans="1:10" x14ac:dyDescent="0.2">
      <c r="A141" s="583"/>
      <c r="B141" s="583"/>
      <c r="C141" s="583"/>
      <c r="D141" s="582"/>
      <c r="E141" s="583"/>
      <c r="F141" s="582"/>
      <c r="G141" s="582"/>
      <c r="H141" s="582"/>
      <c r="I141" s="582"/>
      <c r="J141" s="581"/>
    </row>
    <row r="142" spans="1:10" x14ac:dyDescent="0.2">
      <c r="A142" s="583"/>
      <c r="B142" s="583"/>
      <c r="C142" s="583"/>
      <c r="D142" s="582"/>
      <c r="E142" s="583"/>
      <c r="F142" s="582"/>
      <c r="G142" s="582"/>
      <c r="H142" s="582"/>
      <c r="I142" s="582"/>
      <c r="J142" s="581"/>
    </row>
    <row r="143" spans="1:10" x14ac:dyDescent="0.2">
      <c r="A143" s="583"/>
      <c r="B143" s="583"/>
      <c r="C143" s="583"/>
      <c r="D143" s="582"/>
      <c r="E143" s="583"/>
      <c r="F143" s="582"/>
      <c r="G143" s="582"/>
      <c r="H143" s="582"/>
      <c r="I143" s="582"/>
      <c r="J143" s="581"/>
    </row>
    <row r="144" spans="1:10" x14ac:dyDescent="0.2">
      <c r="A144" s="583"/>
      <c r="B144" s="583"/>
      <c r="C144" s="583"/>
      <c r="D144" s="582"/>
      <c r="E144" s="583"/>
      <c r="F144" s="582"/>
      <c r="G144" s="582"/>
      <c r="H144" s="582"/>
      <c r="I144" s="582"/>
      <c r="J144" s="581"/>
    </row>
    <row r="145" spans="1:10" x14ac:dyDescent="0.2">
      <c r="A145" s="583"/>
      <c r="B145" s="583"/>
      <c r="C145" s="583"/>
      <c r="D145" s="582"/>
      <c r="E145" s="583"/>
      <c r="F145" s="582"/>
      <c r="G145" s="582"/>
      <c r="H145" s="582"/>
      <c r="I145" s="582"/>
      <c r="J145" s="581"/>
    </row>
    <row r="146" spans="1:10" x14ac:dyDescent="0.2">
      <c r="A146" s="583"/>
      <c r="B146" s="583"/>
      <c r="C146" s="583"/>
      <c r="D146" s="582"/>
      <c r="E146" s="583"/>
      <c r="F146" s="582"/>
      <c r="G146" s="582"/>
      <c r="H146" s="582"/>
      <c r="I146" s="582"/>
      <c r="J146" s="581"/>
    </row>
    <row r="147" spans="1:10" x14ac:dyDescent="0.2">
      <c r="A147" s="583"/>
      <c r="B147" s="583"/>
      <c r="C147" s="583"/>
      <c r="D147" s="582"/>
      <c r="E147" s="583"/>
      <c r="F147" s="582"/>
      <c r="G147" s="582"/>
      <c r="H147" s="582"/>
      <c r="I147" s="582"/>
      <c r="J147" s="581"/>
    </row>
    <row r="148" spans="1:10" x14ac:dyDescent="0.2">
      <c r="A148" s="583"/>
      <c r="B148" s="583"/>
      <c r="C148" s="583"/>
      <c r="D148" s="582"/>
      <c r="E148" s="583"/>
      <c r="F148" s="582"/>
      <c r="G148" s="582"/>
      <c r="H148" s="582"/>
      <c r="I148" s="582"/>
      <c r="J148" s="581"/>
    </row>
    <row r="149" spans="1:10" x14ac:dyDescent="0.2">
      <c r="A149" s="583"/>
      <c r="B149" s="583"/>
      <c r="C149" s="583"/>
      <c r="D149" s="582"/>
      <c r="E149" s="583"/>
      <c r="F149" s="582"/>
      <c r="G149" s="582"/>
      <c r="H149" s="582"/>
      <c r="I149" s="582"/>
      <c r="J149" s="581"/>
    </row>
    <row r="150" spans="1:10" x14ac:dyDescent="0.2">
      <c r="A150" s="583"/>
      <c r="B150" s="583"/>
      <c r="C150" s="583"/>
      <c r="D150" s="582"/>
      <c r="E150" s="583"/>
      <c r="F150" s="582"/>
      <c r="G150" s="582"/>
      <c r="H150" s="582"/>
      <c r="I150" s="582"/>
      <c r="J150" s="581"/>
    </row>
    <row r="151" spans="1:10" x14ac:dyDescent="0.2">
      <c r="A151" s="583"/>
      <c r="B151" s="583"/>
      <c r="C151" s="583"/>
      <c r="D151" s="582"/>
      <c r="E151" s="583"/>
      <c r="F151" s="582"/>
      <c r="G151" s="582"/>
      <c r="H151" s="582"/>
      <c r="I151" s="582"/>
      <c r="J151" s="581"/>
    </row>
    <row r="152" spans="1:10" x14ac:dyDescent="0.2">
      <c r="A152" s="583"/>
      <c r="B152" s="583"/>
      <c r="C152" s="583"/>
      <c r="D152" s="582"/>
      <c r="E152" s="583"/>
      <c r="F152" s="582"/>
      <c r="G152" s="582"/>
      <c r="H152" s="582"/>
      <c r="I152" s="582"/>
      <c r="J152" s="581"/>
    </row>
    <row r="153" spans="1:10" x14ac:dyDescent="0.2">
      <c r="A153" s="583"/>
      <c r="B153" s="583"/>
      <c r="C153" s="583"/>
      <c r="D153" s="582"/>
      <c r="E153" s="583"/>
      <c r="F153" s="582"/>
      <c r="G153" s="582"/>
      <c r="H153" s="582"/>
      <c r="I153" s="582"/>
      <c r="J153" s="581"/>
    </row>
    <row r="154" spans="1:10" x14ac:dyDescent="0.2">
      <c r="A154" s="583"/>
      <c r="B154" s="583"/>
      <c r="C154" s="583"/>
      <c r="D154" s="582"/>
      <c r="E154" s="583"/>
      <c r="F154" s="582"/>
      <c r="G154" s="582"/>
      <c r="H154" s="582"/>
      <c r="I154" s="582"/>
      <c r="J154" s="581"/>
    </row>
    <row r="155" spans="1:10" x14ac:dyDescent="0.2">
      <c r="A155" s="583"/>
      <c r="B155" s="583"/>
      <c r="C155" s="583"/>
      <c r="D155" s="582"/>
      <c r="E155" s="583"/>
      <c r="F155" s="582"/>
      <c r="G155" s="582"/>
      <c r="H155" s="582"/>
      <c r="I155" s="582"/>
      <c r="J155" s="581"/>
    </row>
    <row r="156" spans="1:10" x14ac:dyDescent="0.2">
      <c r="A156" s="583"/>
      <c r="B156" s="583"/>
      <c r="C156" s="583"/>
      <c r="D156" s="582"/>
      <c r="E156" s="583"/>
      <c r="F156" s="582"/>
      <c r="G156" s="582"/>
      <c r="H156" s="582"/>
      <c r="I156" s="582"/>
      <c r="J156" s="581"/>
    </row>
    <row r="157" spans="1:10" x14ac:dyDescent="0.2">
      <c r="A157" s="583"/>
      <c r="B157" s="583"/>
      <c r="C157" s="583"/>
      <c r="D157" s="582"/>
      <c r="E157" s="583"/>
      <c r="F157" s="582"/>
      <c r="G157" s="582"/>
      <c r="H157" s="582"/>
      <c r="I157" s="582"/>
      <c r="J157" s="581"/>
    </row>
    <row r="158" spans="1:10" x14ac:dyDescent="0.2">
      <c r="A158" s="583"/>
      <c r="B158" s="583"/>
      <c r="C158" s="583"/>
      <c r="D158" s="582"/>
      <c r="E158" s="583"/>
      <c r="F158" s="582"/>
      <c r="G158" s="582"/>
      <c r="H158" s="582"/>
      <c r="I158" s="582"/>
      <c r="J158" s="581"/>
    </row>
    <row r="159" spans="1:10" x14ac:dyDescent="0.2">
      <c r="A159" s="583"/>
      <c r="B159" s="583"/>
      <c r="C159" s="583"/>
      <c r="D159" s="582"/>
      <c r="E159" s="583"/>
      <c r="F159" s="582"/>
      <c r="G159" s="582"/>
      <c r="H159" s="582"/>
      <c r="I159" s="582"/>
      <c r="J159" s="581"/>
    </row>
    <row r="160" spans="1:10" x14ac:dyDescent="0.2">
      <c r="A160" s="583"/>
      <c r="B160" s="583"/>
      <c r="C160" s="583"/>
      <c r="D160" s="582"/>
      <c r="E160" s="583"/>
      <c r="F160" s="582"/>
      <c r="G160" s="582"/>
      <c r="H160" s="582"/>
      <c r="I160" s="582"/>
      <c r="J160" s="581"/>
    </row>
    <row r="161" spans="1:10" x14ac:dyDescent="0.2">
      <c r="A161" s="583"/>
      <c r="B161" s="583"/>
      <c r="C161" s="583"/>
      <c r="D161" s="582"/>
      <c r="E161" s="583"/>
      <c r="F161" s="582"/>
      <c r="G161" s="582"/>
      <c r="H161" s="582"/>
      <c r="I161" s="582"/>
      <c r="J161" s="581"/>
    </row>
    <row r="162" spans="1:10" x14ac:dyDescent="0.2">
      <c r="A162" s="583"/>
      <c r="B162" s="583"/>
      <c r="C162" s="583"/>
      <c r="D162" s="582"/>
      <c r="E162" s="583"/>
      <c r="F162" s="582"/>
      <c r="G162" s="582"/>
      <c r="H162" s="582"/>
      <c r="I162" s="582"/>
      <c r="J162" s="581"/>
    </row>
    <row r="163" spans="1:10" x14ac:dyDescent="0.2">
      <c r="A163" s="583"/>
      <c r="B163" s="583"/>
      <c r="C163" s="583"/>
      <c r="D163" s="582"/>
      <c r="E163" s="583"/>
      <c r="F163" s="582"/>
      <c r="G163" s="582"/>
      <c r="H163" s="582"/>
      <c r="I163" s="582"/>
      <c r="J163" s="581"/>
    </row>
    <row r="164" spans="1:10" x14ac:dyDescent="0.2">
      <c r="A164" s="583"/>
      <c r="B164" s="583"/>
      <c r="C164" s="583"/>
      <c r="D164" s="582"/>
      <c r="E164" s="583"/>
      <c r="F164" s="582"/>
      <c r="G164" s="582"/>
      <c r="H164" s="582"/>
      <c r="I164" s="582"/>
      <c r="J164" s="581"/>
    </row>
    <row r="165" spans="1:10" x14ac:dyDescent="0.2">
      <c r="A165" s="583"/>
      <c r="B165" s="583"/>
      <c r="C165" s="583"/>
      <c r="D165" s="582"/>
      <c r="E165" s="583"/>
      <c r="F165" s="582"/>
      <c r="G165" s="582"/>
      <c r="H165" s="582"/>
      <c r="I165" s="582"/>
      <c r="J165" s="581"/>
    </row>
    <row r="166" spans="1:10" x14ac:dyDescent="0.2">
      <c r="A166" s="583"/>
      <c r="B166" s="583"/>
      <c r="C166" s="583"/>
      <c r="D166" s="582"/>
      <c r="E166" s="583"/>
      <c r="F166" s="582"/>
      <c r="G166" s="582"/>
      <c r="H166" s="582"/>
      <c r="I166" s="582"/>
      <c r="J166" s="581"/>
    </row>
    <row r="167" spans="1:10" x14ac:dyDescent="0.2">
      <c r="A167" s="583"/>
      <c r="B167" s="583"/>
      <c r="C167" s="583"/>
      <c r="D167" s="582"/>
      <c r="E167" s="583"/>
      <c r="F167" s="582"/>
      <c r="G167" s="582"/>
      <c r="H167" s="582"/>
      <c r="I167" s="582"/>
      <c r="J167" s="581"/>
    </row>
    <row r="168" spans="1:10" x14ac:dyDescent="0.2">
      <c r="A168" s="583"/>
      <c r="B168" s="583"/>
      <c r="C168" s="583"/>
      <c r="D168" s="582"/>
      <c r="E168" s="583"/>
      <c r="F168" s="582"/>
      <c r="G168" s="582"/>
      <c r="H168" s="582"/>
      <c r="I168" s="582"/>
      <c r="J168" s="581"/>
    </row>
    <row r="169" spans="1:10" x14ac:dyDescent="0.2">
      <c r="A169" s="583"/>
      <c r="B169" s="583"/>
      <c r="C169" s="583"/>
      <c r="D169" s="582"/>
      <c r="E169" s="583"/>
      <c r="F169" s="582"/>
      <c r="G169" s="582"/>
      <c r="H169" s="582"/>
      <c r="I169" s="582"/>
      <c r="J169" s="581"/>
    </row>
    <row r="170" spans="1:10" x14ac:dyDescent="0.2">
      <c r="A170" s="583"/>
      <c r="B170" s="583"/>
      <c r="C170" s="583"/>
      <c r="D170" s="582"/>
      <c r="E170" s="583"/>
      <c r="F170" s="582"/>
      <c r="G170" s="582"/>
      <c r="H170" s="582"/>
      <c r="I170" s="582"/>
      <c r="J170" s="581"/>
    </row>
    <row r="171" spans="1:10" x14ac:dyDescent="0.2">
      <c r="A171" s="583"/>
      <c r="B171" s="583"/>
      <c r="C171" s="583"/>
      <c r="D171" s="582"/>
      <c r="E171" s="583"/>
      <c r="F171" s="582"/>
      <c r="G171" s="582"/>
      <c r="H171" s="582"/>
      <c r="I171" s="582"/>
      <c r="J171" s="581"/>
    </row>
    <row r="172" spans="1:10" x14ac:dyDescent="0.2">
      <c r="A172" s="583"/>
      <c r="B172" s="583"/>
      <c r="C172" s="583"/>
      <c r="D172" s="582"/>
      <c r="E172" s="583"/>
      <c r="F172" s="582"/>
      <c r="G172" s="582"/>
      <c r="H172" s="582"/>
      <c r="I172" s="582"/>
      <c r="J172" s="581"/>
    </row>
    <row r="173" spans="1:10" x14ac:dyDescent="0.2">
      <c r="A173" s="583"/>
      <c r="B173" s="583"/>
      <c r="C173" s="583"/>
      <c r="D173" s="582"/>
      <c r="E173" s="583"/>
      <c r="F173" s="582"/>
      <c r="G173" s="582"/>
      <c r="H173" s="582"/>
      <c r="I173" s="582"/>
      <c r="J173" s="581"/>
    </row>
    <row r="174" spans="1:10" x14ac:dyDescent="0.2">
      <c r="A174" s="583"/>
      <c r="B174" s="583"/>
      <c r="C174" s="583"/>
      <c r="D174" s="582"/>
      <c r="E174" s="583"/>
      <c r="F174" s="582"/>
      <c r="G174" s="582"/>
      <c r="H174" s="582"/>
      <c r="I174" s="582"/>
      <c r="J174" s="581"/>
    </row>
    <row r="175" spans="1:10" x14ac:dyDescent="0.2">
      <c r="A175" s="583"/>
      <c r="B175" s="583"/>
      <c r="C175" s="583"/>
      <c r="D175" s="582"/>
      <c r="E175" s="583"/>
      <c r="F175" s="582"/>
      <c r="G175" s="582"/>
      <c r="H175" s="582"/>
      <c r="I175" s="582"/>
      <c r="J175" s="581"/>
    </row>
    <row r="176" spans="1:10" x14ac:dyDescent="0.2">
      <c r="A176" s="583"/>
      <c r="B176" s="583"/>
      <c r="C176" s="583"/>
      <c r="D176" s="582"/>
      <c r="E176" s="583"/>
      <c r="F176" s="582"/>
      <c r="G176" s="582"/>
      <c r="H176" s="582"/>
      <c r="I176" s="582"/>
      <c r="J176" s="581"/>
    </row>
    <row r="177" spans="1:10" x14ac:dyDescent="0.2">
      <c r="A177" s="583"/>
      <c r="B177" s="583"/>
      <c r="C177" s="583"/>
      <c r="D177" s="582"/>
      <c r="E177" s="583"/>
      <c r="F177" s="582"/>
      <c r="G177" s="582"/>
      <c r="H177" s="582"/>
      <c r="I177" s="582"/>
      <c r="J177" s="581"/>
    </row>
    <row r="178" spans="1:10" x14ac:dyDescent="0.2">
      <c r="A178" s="583"/>
      <c r="B178" s="583"/>
      <c r="C178" s="583"/>
      <c r="D178" s="582"/>
      <c r="E178" s="583"/>
      <c r="F178" s="582"/>
      <c r="G178" s="582"/>
      <c r="H178" s="582"/>
      <c r="I178" s="582"/>
      <c r="J178" s="581"/>
    </row>
    <row r="179" spans="1:10" x14ac:dyDescent="0.2">
      <c r="A179" s="583"/>
      <c r="B179" s="583"/>
      <c r="C179" s="583"/>
      <c r="D179" s="582"/>
      <c r="E179" s="583"/>
      <c r="F179" s="582"/>
      <c r="G179" s="582"/>
      <c r="H179" s="582"/>
      <c r="I179" s="582"/>
      <c r="J179" s="581"/>
    </row>
    <row r="180" spans="1:10" x14ac:dyDescent="0.2">
      <c r="A180" s="583"/>
      <c r="B180" s="583"/>
      <c r="C180" s="583"/>
      <c r="D180" s="582"/>
      <c r="E180" s="583"/>
      <c r="F180" s="582"/>
      <c r="G180" s="582"/>
      <c r="H180" s="582"/>
      <c r="I180" s="582"/>
      <c r="J180" s="581"/>
    </row>
    <row r="181" spans="1:10" x14ac:dyDescent="0.2">
      <c r="A181" s="583"/>
      <c r="B181" s="583"/>
      <c r="C181" s="583"/>
      <c r="D181" s="582"/>
      <c r="E181" s="583"/>
      <c r="F181" s="582"/>
      <c r="G181" s="582"/>
      <c r="H181" s="582"/>
      <c r="I181" s="582"/>
      <c r="J181" s="581"/>
    </row>
    <row r="182" spans="1:10" x14ac:dyDescent="0.2">
      <c r="A182" s="583"/>
      <c r="B182" s="583"/>
      <c r="C182" s="583"/>
      <c r="D182" s="582"/>
      <c r="E182" s="583"/>
      <c r="F182" s="582"/>
      <c r="G182" s="582"/>
      <c r="H182" s="582"/>
      <c r="I182" s="582"/>
      <c r="J182" s="581"/>
    </row>
    <row r="183" spans="1:10" x14ac:dyDescent="0.2">
      <c r="A183" s="583"/>
      <c r="B183" s="583"/>
      <c r="C183" s="583"/>
      <c r="D183" s="582"/>
      <c r="E183" s="583"/>
      <c r="F183" s="582"/>
      <c r="G183" s="582"/>
      <c r="H183" s="582"/>
      <c r="I183" s="582"/>
      <c r="J183" s="581"/>
    </row>
    <row r="184" spans="1:10" x14ac:dyDescent="0.2">
      <c r="A184" s="583"/>
      <c r="B184" s="583"/>
      <c r="C184" s="583"/>
      <c r="D184" s="582"/>
      <c r="E184" s="583"/>
      <c r="F184" s="582"/>
      <c r="G184" s="582"/>
      <c r="H184" s="582"/>
      <c r="I184" s="582"/>
      <c r="J184" s="581"/>
    </row>
    <row r="185" spans="1:10" x14ac:dyDescent="0.2">
      <c r="A185" s="583"/>
      <c r="B185" s="583"/>
      <c r="C185" s="583"/>
      <c r="D185" s="582"/>
      <c r="E185" s="583"/>
      <c r="F185" s="582"/>
      <c r="G185" s="582"/>
      <c r="H185" s="582"/>
      <c r="I185" s="582"/>
      <c r="J185" s="581"/>
    </row>
    <row r="186" spans="1:10" x14ac:dyDescent="0.2">
      <c r="A186" s="583"/>
      <c r="B186" s="583"/>
      <c r="C186" s="583"/>
      <c r="D186" s="582"/>
      <c r="E186" s="583"/>
      <c r="F186" s="582"/>
      <c r="G186" s="582"/>
      <c r="H186" s="582"/>
      <c r="I186" s="582"/>
      <c r="J186" s="581"/>
    </row>
    <row r="187" spans="1:10" x14ac:dyDescent="0.2">
      <c r="A187" s="583"/>
      <c r="B187" s="583"/>
      <c r="C187" s="583"/>
      <c r="D187" s="582"/>
      <c r="E187" s="583"/>
      <c r="F187" s="582"/>
      <c r="G187" s="582"/>
      <c r="H187" s="582"/>
      <c r="I187" s="582"/>
      <c r="J187" s="581"/>
    </row>
    <row r="188" spans="1:10" x14ac:dyDescent="0.2">
      <c r="A188" s="583"/>
      <c r="B188" s="583"/>
      <c r="C188" s="583"/>
      <c r="D188" s="582"/>
      <c r="E188" s="583"/>
      <c r="F188" s="582"/>
      <c r="G188" s="582"/>
      <c r="H188" s="582"/>
      <c r="I188" s="582"/>
      <c r="J188" s="581"/>
    </row>
    <row r="189" spans="1:10" x14ac:dyDescent="0.2">
      <c r="A189" s="583"/>
      <c r="B189" s="583"/>
      <c r="C189" s="583"/>
      <c r="D189" s="582"/>
      <c r="E189" s="583"/>
      <c r="F189" s="582"/>
      <c r="G189" s="582"/>
      <c r="H189" s="582"/>
      <c r="I189" s="582"/>
      <c r="J189" s="581"/>
    </row>
    <row r="190" spans="1:10" x14ac:dyDescent="0.2">
      <c r="A190" s="583"/>
      <c r="B190" s="583"/>
      <c r="C190" s="583"/>
      <c r="D190" s="582"/>
      <c r="E190" s="583"/>
      <c r="F190" s="582"/>
      <c r="G190" s="582"/>
      <c r="H190" s="582"/>
      <c r="I190" s="582"/>
      <c r="J190" s="581"/>
    </row>
    <row r="191" spans="1:10" x14ac:dyDescent="0.2">
      <c r="A191" s="583"/>
      <c r="B191" s="583"/>
      <c r="C191" s="583"/>
      <c r="D191" s="582"/>
      <c r="E191" s="583"/>
      <c r="F191" s="582"/>
      <c r="G191" s="582"/>
      <c r="H191" s="582"/>
      <c r="I191" s="582"/>
      <c r="J191" s="581"/>
    </row>
    <row r="192" spans="1:10" x14ac:dyDescent="0.2">
      <c r="A192" s="583"/>
      <c r="B192" s="583"/>
      <c r="C192" s="583"/>
      <c r="D192" s="582"/>
      <c r="E192" s="583"/>
      <c r="F192" s="582"/>
      <c r="G192" s="582"/>
      <c r="H192" s="582"/>
      <c r="I192" s="582"/>
      <c r="J192" s="581"/>
    </row>
    <row r="193" spans="1:10" x14ac:dyDescent="0.2">
      <c r="A193" s="583"/>
      <c r="B193" s="583"/>
      <c r="C193" s="583"/>
      <c r="D193" s="582"/>
      <c r="E193" s="583"/>
      <c r="F193" s="582"/>
      <c r="G193" s="582"/>
      <c r="H193" s="582"/>
      <c r="I193" s="582"/>
      <c r="J193" s="581"/>
    </row>
    <row r="194" spans="1:10" x14ac:dyDescent="0.2">
      <c r="A194" s="583"/>
      <c r="B194" s="583"/>
      <c r="C194" s="583"/>
      <c r="D194" s="582"/>
      <c r="E194" s="583"/>
      <c r="F194" s="582"/>
      <c r="G194" s="582"/>
      <c r="H194" s="582"/>
      <c r="I194" s="582"/>
      <c r="J194" s="581"/>
    </row>
    <row r="195" spans="1:10" x14ac:dyDescent="0.2">
      <c r="A195" s="583"/>
      <c r="B195" s="583"/>
      <c r="C195" s="583"/>
      <c r="D195" s="582"/>
      <c r="E195" s="583"/>
      <c r="F195" s="582"/>
      <c r="G195" s="582"/>
      <c r="H195" s="582"/>
      <c r="I195" s="582"/>
      <c r="J195" s="581"/>
    </row>
    <row r="196" spans="1:10" x14ac:dyDescent="0.2">
      <c r="A196" s="583"/>
      <c r="B196" s="583"/>
      <c r="C196" s="583"/>
      <c r="D196" s="582"/>
      <c r="E196" s="583"/>
      <c r="F196" s="582"/>
      <c r="G196" s="582"/>
      <c r="H196" s="582"/>
      <c r="I196" s="582"/>
      <c r="J196" s="581"/>
    </row>
    <row r="197" spans="1:10" x14ac:dyDescent="0.2">
      <c r="A197" s="583"/>
      <c r="B197" s="583"/>
      <c r="C197" s="583"/>
      <c r="D197" s="582"/>
      <c r="E197" s="583"/>
      <c r="F197" s="582"/>
      <c r="G197" s="582"/>
      <c r="H197" s="582"/>
      <c r="I197" s="582"/>
      <c r="J197" s="581"/>
    </row>
    <row r="198" spans="1:10" x14ac:dyDescent="0.2">
      <c r="A198" s="583"/>
      <c r="B198" s="583"/>
      <c r="C198" s="583"/>
      <c r="D198" s="582"/>
      <c r="E198" s="583"/>
      <c r="F198" s="582"/>
      <c r="G198" s="582"/>
      <c r="H198" s="582"/>
      <c r="I198" s="582"/>
      <c r="J198" s="581"/>
    </row>
    <row r="199" spans="1:10" x14ac:dyDescent="0.2">
      <c r="A199" s="583"/>
      <c r="B199" s="583"/>
      <c r="C199" s="583"/>
      <c r="D199" s="582"/>
      <c r="E199" s="583"/>
      <c r="F199" s="582"/>
      <c r="G199" s="582"/>
      <c r="H199" s="582"/>
      <c r="I199" s="582"/>
      <c r="J199" s="581"/>
    </row>
    <row r="200" spans="1:10" x14ac:dyDescent="0.2">
      <c r="A200" s="583"/>
      <c r="B200" s="583"/>
      <c r="C200" s="583"/>
      <c r="D200" s="582"/>
      <c r="E200" s="583"/>
      <c r="F200" s="582"/>
      <c r="G200" s="582"/>
      <c r="H200" s="582"/>
      <c r="I200" s="582"/>
      <c r="J200" s="581"/>
    </row>
    <row r="201" spans="1:10" x14ac:dyDescent="0.2">
      <c r="A201" s="583"/>
      <c r="B201" s="583"/>
      <c r="C201" s="583"/>
      <c r="D201" s="582"/>
      <c r="E201" s="583"/>
      <c r="F201" s="582"/>
      <c r="G201" s="582"/>
      <c r="H201" s="582"/>
      <c r="I201" s="582"/>
      <c r="J201" s="581"/>
    </row>
    <row r="202" spans="1:10" x14ac:dyDescent="0.2">
      <c r="A202" s="583"/>
      <c r="B202" s="583"/>
      <c r="C202" s="583"/>
      <c r="D202" s="582"/>
      <c r="E202" s="583"/>
      <c r="F202" s="582"/>
      <c r="G202" s="582"/>
      <c r="H202" s="582"/>
      <c r="I202" s="582"/>
      <c r="J202" s="581"/>
    </row>
    <row r="203" spans="1:10" x14ac:dyDescent="0.2">
      <c r="A203" s="583"/>
      <c r="B203" s="583"/>
      <c r="C203" s="583"/>
      <c r="D203" s="582"/>
      <c r="E203" s="583"/>
      <c r="F203" s="582"/>
      <c r="G203" s="582"/>
      <c r="H203" s="582"/>
      <c r="I203" s="582"/>
      <c r="J203" s="581"/>
    </row>
    <row r="204" spans="1:10" x14ac:dyDescent="0.2">
      <c r="A204" s="583"/>
      <c r="B204" s="583"/>
      <c r="C204" s="583"/>
      <c r="D204" s="582"/>
      <c r="E204" s="583"/>
      <c r="F204" s="582"/>
      <c r="G204" s="582"/>
      <c r="H204" s="582"/>
      <c r="I204" s="582"/>
      <c r="J204" s="581"/>
    </row>
    <row r="205" spans="1:10" x14ac:dyDescent="0.2">
      <c r="A205" s="583"/>
      <c r="B205" s="583"/>
      <c r="C205" s="583"/>
      <c r="D205" s="582"/>
      <c r="E205" s="583"/>
      <c r="F205" s="582"/>
      <c r="G205" s="582"/>
      <c r="H205" s="582"/>
      <c r="I205" s="582"/>
      <c r="J205" s="581"/>
    </row>
    <row r="206" spans="1:10" x14ac:dyDescent="0.2">
      <c r="A206" s="583"/>
      <c r="B206" s="583"/>
      <c r="C206" s="583"/>
      <c r="D206" s="582"/>
      <c r="E206" s="583"/>
      <c r="F206" s="582"/>
      <c r="G206" s="582"/>
      <c r="H206" s="582"/>
      <c r="I206" s="582"/>
      <c r="J206" s="581"/>
    </row>
    <row r="207" spans="1:10" x14ac:dyDescent="0.2">
      <c r="A207" s="583"/>
      <c r="B207" s="583"/>
      <c r="C207" s="583"/>
      <c r="D207" s="582"/>
      <c r="E207" s="583"/>
      <c r="F207" s="582"/>
      <c r="G207" s="582"/>
      <c r="H207" s="582"/>
      <c r="I207" s="582"/>
      <c r="J207" s="581"/>
    </row>
    <row r="208" spans="1:10" x14ac:dyDescent="0.2">
      <c r="A208" s="583"/>
      <c r="B208" s="583"/>
      <c r="C208" s="583"/>
      <c r="D208" s="582"/>
      <c r="E208" s="583"/>
      <c r="F208" s="582"/>
      <c r="G208" s="582"/>
      <c r="H208" s="582"/>
      <c r="I208" s="582"/>
      <c r="J208" s="581"/>
    </row>
    <row r="209" spans="1:10" x14ac:dyDescent="0.2">
      <c r="A209" s="583"/>
      <c r="B209" s="583"/>
      <c r="C209" s="583"/>
      <c r="D209" s="582"/>
      <c r="E209" s="583"/>
      <c r="F209" s="582"/>
      <c r="G209" s="582"/>
      <c r="H209" s="582"/>
      <c r="I209" s="582"/>
      <c r="J209" s="581"/>
    </row>
    <row r="210" spans="1:10" x14ac:dyDescent="0.2">
      <c r="A210" s="583"/>
      <c r="B210" s="583"/>
      <c r="C210" s="583"/>
      <c r="D210" s="582"/>
      <c r="E210" s="583"/>
      <c r="F210" s="582"/>
      <c r="G210" s="582"/>
      <c r="H210" s="582"/>
      <c r="I210" s="582"/>
      <c r="J210" s="581"/>
    </row>
    <row r="211" spans="1:10" x14ac:dyDescent="0.2">
      <c r="A211" s="583"/>
      <c r="B211" s="583"/>
      <c r="C211" s="583"/>
      <c r="D211" s="582"/>
      <c r="E211" s="583"/>
      <c r="F211" s="582"/>
      <c r="G211" s="582"/>
      <c r="H211" s="582"/>
      <c r="I211" s="582"/>
      <c r="J211" s="581"/>
    </row>
    <row r="212" spans="1:10" x14ac:dyDescent="0.2">
      <c r="A212" s="583"/>
      <c r="B212" s="583"/>
      <c r="C212" s="583"/>
      <c r="D212" s="582"/>
      <c r="E212" s="583"/>
      <c r="F212" s="582"/>
      <c r="G212" s="582"/>
      <c r="H212" s="582"/>
      <c r="I212" s="582"/>
      <c r="J212" s="581"/>
    </row>
    <row r="213" spans="1:10" x14ac:dyDescent="0.2">
      <c r="A213" s="583"/>
      <c r="B213" s="583"/>
      <c r="C213" s="583"/>
      <c r="D213" s="582"/>
      <c r="E213" s="583"/>
      <c r="F213" s="582"/>
      <c r="G213" s="582"/>
      <c r="H213" s="582"/>
      <c r="I213" s="582"/>
      <c r="J213" s="581"/>
    </row>
    <row r="214" spans="1:10" x14ac:dyDescent="0.2">
      <c r="A214" s="583"/>
      <c r="B214" s="583"/>
      <c r="C214" s="583"/>
      <c r="D214" s="582"/>
      <c r="E214" s="583"/>
      <c r="F214" s="582"/>
      <c r="G214" s="582"/>
      <c r="H214" s="582"/>
      <c r="I214" s="582"/>
      <c r="J214" s="581"/>
    </row>
    <row r="215" spans="1:10" x14ac:dyDescent="0.2">
      <c r="A215" s="583"/>
      <c r="B215" s="583"/>
      <c r="C215" s="583"/>
      <c r="D215" s="582"/>
      <c r="E215" s="583"/>
      <c r="F215" s="582"/>
      <c r="G215" s="582"/>
      <c r="H215" s="582"/>
      <c r="I215" s="582"/>
      <c r="J215" s="581"/>
    </row>
    <row r="216" spans="1:10" x14ac:dyDescent="0.2">
      <c r="A216" s="583"/>
      <c r="B216" s="583"/>
      <c r="C216" s="583"/>
      <c r="D216" s="582"/>
      <c r="E216" s="583"/>
      <c r="F216" s="582"/>
      <c r="G216" s="582"/>
      <c r="H216" s="582"/>
      <c r="I216" s="582"/>
      <c r="J216" s="581"/>
    </row>
    <row r="217" spans="1:10" x14ac:dyDescent="0.2">
      <c r="A217" s="583"/>
      <c r="B217" s="583"/>
      <c r="C217" s="583"/>
      <c r="D217" s="582"/>
      <c r="E217" s="583"/>
      <c r="F217" s="582"/>
      <c r="G217" s="582"/>
      <c r="H217" s="582"/>
      <c r="I217" s="582"/>
      <c r="J217" s="581"/>
    </row>
    <row r="218" spans="1:10" x14ac:dyDescent="0.2">
      <c r="A218" s="583"/>
      <c r="B218" s="583"/>
      <c r="C218" s="583"/>
      <c r="D218" s="582"/>
      <c r="E218" s="583"/>
      <c r="F218" s="582"/>
      <c r="G218" s="582"/>
      <c r="H218" s="582"/>
      <c r="I218" s="582"/>
      <c r="J218" s="581"/>
    </row>
    <row r="219" spans="1:10" x14ac:dyDescent="0.2">
      <c r="A219" s="583"/>
      <c r="B219" s="583"/>
      <c r="C219" s="583"/>
      <c r="D219" s="582"/>
      <c r="E219" s="583"/>
      <c r="F219" s="582"/>
      <c r="G219" s="582"/>
      <c r="H219" s="582"/>
      <c r="I219" s="582"/>
      <c r="J219" s="581"/>
    </row>
    <row r="220" spans="1:10" x14ac:dyDescent="0.2">
      <c r="A220" s="583"/>
      <c r="B220" s="583"/>
      <c r="C220" s="583"/>
      <c r="D220" s="582"/>
      <c r="E220" s="583"/>
      <c r="F220" s="582"/>
      <c r="G220" s="582"/>
      <c r="H220" s="582"/>
      <c r="I220" s="582"/>
      <c r="J220" s="581"/>
    </row>
    <row r="221" spans="1:10" x14ac:dyDescent="0.2">
      <c r="A221" s="583"/>
      <c r="B221" s="583"/>
      <c r="C221" s="583"/>
      <c r="D221" s="582"/>
      <c r="E221" s="583"/>
      <c r="F221" s="582"/>
      <c r="G221" s="582"/>
      <c r="H221" s="582"/>
      <c r="I221" s="582"/>
      <c r="J221" s="581"/>
    </row>
    <row r="222" spans="1:10" x14ac:dyDescent="0.2">
      <c r="A222" s="583"/>
      <c r="B222" s="583"/>
      <c r="C222" s="583"/>
      <c r="D222" s="582"/>
      <c r="E222" s="583"/>
      <c r="F222" s="582"/>
      <c r="G222" s="582"/>
      <c r="H222" s="582"/>
      <c r="I222" s="582"/>
      <c r="J222" s="581"/>
    </row>
    <row r="223" spans="1:10" x14ac:dyDescent="0.2">
      <c r="A223" s="583"/>
      <c r="B223" s="583"/>
      <c r="C223" s="583"/>
      <c r="D223" s="582"/>
      <c r="E223" s="583"/>
      <c r="F223" s="582"/>
      <c r="G223" s="582"/>
      <c r="H223" s="582"/>
      <c r="I223" s="582"/>
      <c r="J223" s="581"/>
    </row>
    <row r="224" spans="1:10" x14ac:dyDescent="0.2">
      <c r="A224" s="583"/>
      <c r="B224" s="583"/>
      <c r="C224" s="583"/>
      <c r="D224" s="582"/>
      <c r="E224" s="583"/>
      <c r="F224" s="582"/>
      <c r="G224" s="582"/>
      <c r="H224" s="582"/>
      <c r="I224" s="582"/>
      <c r="J224" s="581"/>
    </row>
    <row r="225" spans="1:10" x14ac:dyDescent="0.2">
      <c r="A225" s="583"/>
      <c r="B225" s="583"/>
      <c r="C225" s="583"/>
      <c r="D225" s="582"/>
      <c r="E225" s="583"/>
      <c r="F225" s="582"/>
      <c r="G225" s="582"/>
      <c r="H225" s="582"/>
      <c r="I225" s="582"/>
      <c r="J225" s="581"/>
    </row>
    <row r="226" spans="1:10" x14ac:dyDescent="0.2">
      <c r="A226" s="583"/>
      <c r="B226" s="583"/>
      <c r="C226" s="583"/>
      <c r="D226" s="582"/>
      <c r="E226" s="583"/>
      <c r="F226" s="582"/>
      <c r="G226" s="582"/>
      <c r="H226" s="582"/>
      <c r="I226" s="582"/>
      <c r="J226" s="581"/>
    </row>
    <row r="227" spans="1:10" x14ac:dyDescent="0.2">
      <c r="A227" s="583"/>
      <c r="B227" s="583"/>
      <c r="C227" s="583"/>
      <c r="D227" s="582"/>
      <c r="E227" s="583"/>
      <c r="F227" s="582"/>
      <c r="G227" s="582"/>
      <c r="H227" s="582"/>
      <c r="I227" s="582"/>
      <c r="J227" s="581"/>
    </row>
    <row r="228" spans="1:10" x14ac:dyDescent="0.2">
      <c r="A228" s="583"/>
      <c r="B228" s="583"/>
      <c r="C228" s="583"/>
      <c r="D228" s="582"/>
      <c r="E228" s="583"/>
      <c r="F228" s="582"/>
      <c r="G228" s="582"/>
      <c r="H228" s="582"/>
      <c r="I228" s="582"/>
      <c r="J228" s="581"/>
    </row>
    <row r="229" spans="1:10" x14ac:dyDescent="0.2">
      <c r="A229" s="583"/>
      <c r="B229" s="583"/>
      <c r="C229" s="583"/>
      <c r="D229" s="582"/>
      <c r="E229" s="583"/>
      <c r="F229" s="582"/>
      <c r="G229" s="582"/>
      <c r="H229" s="582"/>
      <c r="I229" s="582"/>
      <c r="J229" s="581"/>
    </row>
    <row r="230" spans="1:10" x14ac:dyDescent="0.2">
      <c r="A230" s="583"/>
      <c r="B230" s="583"/>
      <c r="C230" s="583"/>
      <c r="D230" s="582"/>
      <c r="E230" s="583"/>
      <c r="F230" s="582"/>
      <c r="G230" s="582"/>
      <c r="H230" s="582"/>
      <c r="I230" s="582"/>
      <c r="J230" s="581"/>
    </row>
    <row r="231" spans="1:10" x14ac:dyDescent="0.2">
      <c r="A231" s="583"/>
      <c r="B231" s="583"/>
      <c r="C231" s="583"/>
      <c r="D231" s="582"/>
      <c r="E231" s="583"/>
      <c r="F231" s="582"/>
      <c r="G231" s="582"/>
      <c r="H231" s="582"/>
      <c r="I231" s="582"/>
      <c r="J231" s="581"/>
    </row>
    <row r="232" spans="1:10" x14ac:dyDescent="0.2">
      <c r="A232" s="583"/>
      <c r="B232" s="583"/>
      <c r="C232" s="583"/>
      <c r="D232" s="582"/>
      <c r="E232" s="583"/>
      <c r="F232" s="582"/>
      <c r="G232" s="582"/>
      <c r="H232" s="582"/>
      <c r="I232" s="582"/>
      <c r="J232" s="581"/>
    </row>
    <row r="233" spans="1:10" x14ac:dyDescent="0.2">
      <c r="A233" s="583"/>
      <c r="B233" s="583"/>
      <c r="C233" s="583"/>
      <c r="D233" s="582"/>
      <c r="E233" s="583"/>
      <c r="F233" s="582"/>
      <c r="G233" s="582"/>
      <c r="H233" s="582"/>
      <c r="I233" s="582"/>
      <c r="J233" s="581"/>
    </row>
    <row r="234" spans="1:10" x14ac:dyDescent="0.2">
      <c r="A234" s="583"/>
      <c r="B234" s="583"/>
      <c r="C234" s="583"/>
      <c r="D234" s="582"/>
      <c r="E234" s="583"/>
      <c r="F234" s="582"/>
      <c r="G234" s="582"/>
      <c r="H234" s="582"/>
      <c r="I234" s="582"/>
      <c r="J234" s="581"/>
    </row>
    <row r="235" spans="1:10" x14ac:dyDescent="0.2">
      <c r="A235" s="583"/>
      <c r="B235" s="583"/>
      <c r="C235" s="583"/>
      <c r="D235" s="582"/>
      <c r="E235" s="583"/>
      <c r="F235" s="582"/>
      <c r="G235" s="582"/>
      <c r="H235" s="582"/>
      <c r="I235" s="582"/>
      <c r="J235" s="581"/>
    </row>
    <row r="236" spans="1:10" x14ac:dyDescent="0.2">
      <c r="A236" s="583"/>
      <c r="B236" s="583"/>
      <c r="C236" s="583"/>
      <c r="D236" s="582"/>
      <c r="E236" s="583"/>
      <c r="F236" s="582"/>
      <c r="G236" s="582"/>
      <c r="H236" s="582"/>
      <c r="I236" s="582"/>
      <c r="J236" s="581"/>
    </row>
    <row r="237" spans="1:10" x14ac:dyDescent="0.2">
      <c r="A237" s="583"/>
      <c r="B237" s="583"/>
      <c r="C237" s="583"/>
      <c r="D237" s="582"/>
      <c r="E237" s="583"/>
      <c r="F237" s="582"/>
      <c r="G237" s="582"/>
      <c r="H237" s="582"/>
      <c r="I237" s="582"/>
      <c r="J237" s="581"/>
    </row>
    <row r="238" spans="1:10" x14ac:dyDescent="0.2">
      <c r="A238" s="583"/>
      <c r="B238" s="583"/>
      <c r="C238" s="583"/>
      <c r="D238" s="582"/>
      <c r="E238" s="583"/>
      <c r="F238" s="582"/>
      <c r="G238" s="582"/>
      <c r="H238" s="582"/>
      <c r="I238" s="582"/>
      <c r="J238" s="581"/>
    </row>
    <row r="239" spans="1:10" x14ac:dyDescent="0.2">
      <c r="A239" s="583"/>
      <c r="B239" s="583"/>
      <c r="C239" s="583"/>
      <c r="D239" s="582"/>
      <c r="E239" s="583"/>
      <c r="F239" s="582"/>
      <c r="G239" s="582"/>
      <c r="H239" s="582"/>
      <c r="I239" s="582"/>
      <c r="J239" s="581"/>
    </row>
    <row r="240" spans="1:10" x14ac:dyDescent="0.2">
      <c r="A240" s="583"/>
      <c r="B240" s="583"/>
      <c r="C240" s="583"/>
      <c r="D240" s="582"/>
      <c r="E240" s="583"/>
      <c r="F240" s="582"/>
      <c r="G240" s="582"/>
      <c r="H240" s="582"/>
      <c r="I240" s="582"/>
      <c r="J240" s="581"/>
    </row>
    <row r="241" spans="1:10" x14ac:dyDescent="0.2">
      <c r="A241" s="583"/>
      <c r="B241" s="583"/>
      <c r="C241" s="583"/>
      <c r="D241" s="582"/>
      <c r="E241" s="583"/>
      <c r="F241" s="582"/>
      <c r="G241" s="582"/>
      <c r="H241" s="582"/>
      <c r="I241" s="582"/>
      <c r="J241" s="581"/>
    </row>
    <row r="242" spans="1:10" x14ac:dyDescent="0.2">
      <c r="A242" s="583"/>
      <c r="B242" s="583"/>
      <c r="C242" s="583"/>
      <c r="D242" s="582"/>
      <c r="E242" s="583"/>
      <c r="F242" s="582"/>
      <c r="G242" s="582"/>
      <c r="H242" s="582"/>
      <c r="I242" s="582"/>
      <c r="J242" s="581"/>
    </row>
    <row r="243" spans="1:10" x14ac:dyDescent="0.2">
      <c r="A243" s="583"/>
      <c r="B243" s="583"/>
      <c r="C243" s="583"/>
      <c r="D243" s="582"/>
      <c r="E243" s="583"/>
      <c r="F243" s="582"/>
      <c r="G243" s="582"/>
      <c r="H243" s="582"/>
      <c r="I243" s="582"/>
      <c r="J243" s="581"/>
    </row>
    <row r="244" spans="1:10" x14ac:dyDescent="0.2">
      <c r="A244" s="583"/>
      <c r="B244" s="583"/>
      <c r="C244" s="583"/>
      <c r="D244" s="582"/>
      <c r="E244" s="583"/>
      <c r="F244" s="582"/>
      <c r="G244" s="582"/>
      <c r="H244" s="582"/>
      <c r="I244" s="582"/>
      <c r="J244" s="581"/>
    </row>
    <row r="245" spans="1:10" x14ac:dyDescent="0.2">
      <c r="A245" s="583"/>
      <c r="B245" s="583"/>
      <c r="C245" s="583"/>
      <c r="D245" s="582"/>
      <c r="E245" s="583"/>
      <c r="F245" s="582"/>
      <c r="G245" s="582"/>
      <c r="H245" s="582"/>
      <c r="I245" s="582"/>
      <c r="J245" s="581"/>
    </row>
    <row r="246" spans="1:10" x14ac:dyDescent="0.2">
      <c r="A246" s="583"/>
      <c r="B246" s="583"/>
      <c r="C246" s="583"/>
      <c r="D246" s="582"/>
      <c r="E246" s="583"/>
      <c r="F246" s="582"/>
      <c r="G246" s="582"/>
      <c r="H246" s="582"/>
      <c r="I246" s="582"/>
      <c r="J246" s="581"/>
    </row>
    <row r="247" spans="1:10" x14ac:dyDescent="0.2">
      <c r="A247" s="583"/>
      <c r="B247" s="583"/>
      <c r="C247" s="583"/>
      <c r="D247" s="582"/>
      <c r="E247" s="583"/>
      <c r="F247" s="582"/>
      <c r="G247" s="582"/>
      <c r="H247" s="582"/>
      <c r="I247" s="582"/>
      <c r="J247" s="581"/>
    </row>
    <row r="248" spans="1:10" x14ac:dyDescent="0.2">
      <c r="A248" s="583"/>
      <c r="B248" s="583"/>
      <c r="C248" s="583"/>
      <c r="D248" s="582"/>
      <c r="E248" s="583"/>
      <c r="F248" s="582"/>
      <c r="G248" s="582"/>
      <c r="H248" s="582"/>
      <c r="I248" s="582"/>
      <c r="J248" s="581"/>
    </row>
    <row r="249" spans="1:10" x14ac:dyDescent="0.2">
      <c r="A249" s="583"/>
      <c r="B249" s="583"/>
      <c r="C249" s="583"/>
      <c r="D249" s="582"/>
      <c r="E249" s="583"/>
      <c r="F249" s="582"/>
      <c r="G249" s="582"/>
      <c r="H249" s="582"/>
      <c r="I249" s="582"/>
      <c r="J249" s="581"/>
    </row>
    <row r="250" spans="1:10" x14ac:dyDescent="0.2">
      <c r="A250" s="583"/>
      <c r="B250" s="583"/>
      <c r="C250" s="583"/>
      <c r="D250" s="582"/>
      <c r="E250" s="583"/>
      <c r="F250" s="582"/>
      <c r="G250" s="582"/>
      <c r="H250" s="582"/>
      <c r="I250" s="582"/>
      <c r="J250" s="581"/>
    </row>
    <row r="251" spans="1:10" x14ac:dyDescent="0.2">
      <c r="A251" s="583"/>
      <c r="B251" s="583"/>
      <c r="C251" s="583"/>
      <c r="D251" s="582"/>
      <c r="E251" s="583"/>
      <c r="F251" s="582"/>
      <c r="G251" s="582"/>
      <c r="H251" s="582"/>
      <c r="I251" s="582"/>
      <c r="J251" s="581"/>
    </row>
    <row r="252" spans="1:10" x14ac:dyDescent="0.2">
      <c r="A252" s="583"/>
      <c r="B252" s="583"/>
      <c r="C252" s="583"/>
      <c r="D252" s="582"/>
      <c r="E252" s="583"/>
      <c r="F252" s="582"/>
      <c r="G252" s="582"/>
      <c r="H252" s="582"/>
      <c r="I252" s="582"/>
      <c r="J252" s="581"/>
    </row>
    <row r="253" spans="1:10" x14ac:dyDescent="0.2">
      <c r="A253" s="583"/>
      <c r="B253" s="583"/>
      <c r="C253" s="583"/>
      <c r="D253" s="582"/>
      <c r="E253" s="583"/>
      <c r="F253" s="582"/>
      <c r="G253" s="582"/>
      <c r="H253" s="582"/>
      <c r="I253" s="582"/>
      <c r="J253" s="581"/>
    </row>
    <row r="254" spans="1:10" x14ac:dyDescent="0.2">
      <c r="A254" s="583"/>
      <c r="B254" s="583"/>
      <c r="C254" s="583"/>
      <c r="D254" s="582"/>
      <c r="E254" s="583"/>
      <c r="F254" s="582"/>
      <c r="G254" s="582"/>
      <c r="H254" s="582"/>
      <c r="I254" s="582"/>
      <c r="J254" s="581"/>
    </row>
    <row r="255" spans="1:10" x14ac:dyDescent="0.2">
      <c r="A255" s="583"/>
      <c r="B255" s="583"/>
      <c r="C255" s="583"/>
      <c r="D255" s="582"/>
      <c r="E255" s="583"/>
      <c r="F255" s="582"/>
      <c r="G255" s="582"/>
      <c r="H255" s="582"/>
      <c r="I255" s="582"/>
      <c r="J255" s="581"/>
    </row>
    <row r="256" spans="1:10" x14ac:dyDescent="0.2">
      <c r="A256" s="583"/>
      <c r="B256" s="583"/>
      <c r="C256" s="583"/>
      <c r="D256" s="582"/>
      <c r="E256" s="583"/>
      <c r="F256" s="582"/>
      <c r="G256" s="582"/>
      <c r="H256" s="582"/>
      <c r="I256" s="582"/>
      <c r="J256" s="581"/>
    </row>
    <row r="257" spans="1:10" x14ac:dyDescent="0.2">
      <c r="A257" s="583"/>
      <c r="B257" s="583"/>
      <c r="C257" s="583"/>
      <c r="D257" s="582"/>
      <c r="E257" s="583"/>
      <c r="F257" s="582"/>
      <c r="G257" s="582"/>
      <c r="H257" s="582"/>
      <c r="I257" s="582"/>
      <c r="J257" s="581"/>
    </row>
    <row r="258" spans="1:10" x14ac:dyDescent="0.2">
      <c r="A258" s="583"/>
      <c r="B258" s="583"/>
      <c r="C258" s="583"/>
      <c r="D258" s="582"/>
      <c r="E258" s="583"/>
      <c r="F258" s="582"/>
      <c r="G258" s="582"/>
      <c r="H258" s="582"/>
      <c r="I258" s="582"/>
      <c r="J258" s="581"/>
    </row>
    <row r="259" spans="1:10" x14ac:dyDescent="0.2">
      <c r="A259" s="583"/>
      <c r="B259" s="583"/>
      <c r="C259" s="583"/>
      <c r="D259" s="582"/>
      <c r="E259" s="583"/>
      <c r="F259" s="582"/>
      <c r="G259" s="582"/>
      <c r="H259" s="582"/>
      <c r="I259" s="582"/>
      <c r="J259" s="581"/>
    </row>
    <row r="260" spans="1:10" x14ac:dyDescent="0.2">
      <c r="A260" s="583"/>
      <c r="B260" s="583"/>
      <c r="C260" s="583"/>
      <c r="D260" s="582"/>
      <c r="E260" s="583"/>
      <c r="F260" s="582"/>
      <c r="G260" s="582"/>
      <c r="H260" s="582"/>
      <c r="I260" s="582"/>
      <c r="J260" s="581"/>
    </row>
    <row r="261" spans="1:10" x14ac:dyDescent="0.2">
      <c r="A261" s="583"/>
      <c r="B261" s="583"/>
      <c r="C261" s="583"/>
      <c r="D261" s="582"/>
      <c r="E261" s="583"/>
      <c r="F261" s="582"/>
      <c r="G261" s="582"/>
      <c r="H261" s="582"/>
      <c r="I261" s="582"/>
      <c r="J261" s="581"/>
    </row>
    <row r="262" spans="1:10" x14ac:dyDescent="0.2">
      <c r="A262" s="583"/>
      <c r="B262" s="583"/>
      <c r="C262" s="583"/>
      <c r="D262" s="582"/>
      <c r="E262" s="583"/>
      <c r="F262" s="582"/>
      <c r="G262" s="582"/>
      <c r="H262" s="582"/>
      <c r="I262" s="582"/>
      <c r="J262" s="581"/>
    </row>
    <row r="263" spans="1:10" x14ac:dyDescent="0.2">
      <c r="A263" s="583"/>
      <c r="B263" s="583"/>
      <c r="C263" s="583"/>
      <c r="D263" s="582"/>
      <c r="E263" s="583"/>
      <c r="F263" s="582"/>
      <c r="G263" s="582"/>
      <c r="H263" s="582"/>
      <c r="I263" s="582"/>
      <c r="J263" s="581"/>
    </row>
    <row r="264" spans="1:10" x14ac:dyDescent="0.2">
      <c r="A264" s="583"/>
      <c r="B264" s="583"/>
      <c r="C264" s="583"/>
      <c r="D264" s="582"/>
      <c r="E264" s="583"/>
      <c r="F264" s="582"/>
      <c r="G264" s="582"/>
      <c r="H264" s="582"/>
      <c r="I264" s="582"/>
      <c r="J264" s="581"/>
    </row>
    <row r="265" spans="1:10" x14ac:dyDescent="0.2">
      <c r="A265" s="583"/>
      <c r="B265" s="583"/>
      <c r="C265" s="583"/>
      <c r="D265" s="582"/>
      <c r="E265" s="583"/>
      <c r="F265" s="582"/>
      <c r="G265" s="582"/>
      <c r="H265" s="582"/>
      <c r="I265" s="582"/>
      <c r="J265" s="581"/>
    </row>
    <row r="266" spans="1:10" x14ac:dyDescent="0.2">
      <c r="A266" s="583"/>
      <c r="B266" s="583"/>
      <c r="C266" s="583"/>
      <c r="D266" s="582"/>
      <c r="E266" s="583"/>
      <c r="F266" s="582"/>
      <c r="G266" s="582"/>
      <c r="H266" s="582"/>
      <c r="I266" s="582"/>
      <c r="J266" s="581"/>
    </row>
    <row r="267" spans="1:10" x14ac:dyDescent="0.2">
      <c r="A267" s="583"/>
      <c r="B267" s="583"/>
      <c r="C267" s="583"/>
      <c r="D267" s="582"/>
      <c r="E267" s="583"/>
      <c r="F267" s="582"/>
      <c r="G267" s="582"/>
      <c r="H267" s="582"/>
      <c r="I267" s="582"/>
      <c r="J267" s="581"/>
    </row>
    <row r="268" spans="1:10" x14ac:dyDescent="0.2">
      <c r="A268" s="583"/>
      <c r="B268" s="583"/>
      <c r="C268" s="583"/>
      <c r="D268" s="582"/>
      <c r="E268" s="583"/>
      <c r="F268" s="582"/>
      <c r="G268" s="582"/>
      <c r="H268" s="582"/>
      <c r="I268" s="582"/>
      <c r="J268" s="581"/>
    </row>
    <row r="269" spans="1:10" x14ac:dyDescent="0.2">
      <c r="A269" s="583"/>
      <c r="B269" s="583"/>
      <c r="C269" s="583"/>
      <c r="D269" s="582"/>
      <c r="E269" s="583"/>
      <c r="F269" s="582"/>
      <c r="G269" s="582"/>
      <c r="H269" s="582"/>
      <c r="I269" s="582"/>
      <c r="J269" s="581"/>
    </row>
    <row r="270" spans="1:10" x14ac:dyDescent="0.2">
      <c r="A270" s="583"/>
      <c r="B270" s="583"/>
      <c r="C270" s="583"/>
      <c r="D270" s="582"/>
      <c r="E270" s="583"/>
      <c r="F270" s="582"/>
      <c r="G270" s="582"/>
      <c r="H270" s="582"/>
      <c r="I270" s="582"/>
      <c r="J270" s="581"/>
    </row>
    <row r="271" spans="1:10" x14ac:dyDescent="0.2">
      <c r="A271" s="583"/>
      <c r="B271" s="583"/>
      <c r="C271" s="583"/>
      <c r="D271" s="582"/>
      <c r="E271" s="583"/>
      <c r="F271" s="582"/>
      <c r="G271" s="582"/>
      <c r="H271" s="582"/>
      <c r="I271" s="582"/>
      <c r="J271" s="581"/>
    </row>
    <row r="272" spans="1:10" x14ac:dyDescent="0.2">
      <c r="A272" s="583"/>
      <c r="B272" s="583"/>
      <c r="C272" s="583"/>
      <c r="D272" s="582"/>
      <c r="E272" s="583"/>
      <c r="F272" s="582"/>
      <c r="G272" s="582"/>
      <c r="H272" s="582"/>
      <c r="I272" s="582"/>
      <c r="J272" s="581"/>
    </row>
    <row r="273" spans="1:10" x14ac:dyDescent="0.2">
      <c r="A273" s="583"/>
      <c r="B273" s="583"/>
      <c r="C273" s="583"/>
      <c r="D273" s="582"/>
      <c r="E273" s="583"/>
      <c r="F273" s="582"/>
      <c r="G273" s="582"/>
      <c r="H273" s="582"/>
      <c r="I273" s="582"/>
      <c r="J273" s="581"/>
    </row>
    <row r="274" spans="1:10" x14ac:dyDescent="0.2">
      <c r="A274" s="583"/>
      <c r="B274" s="583"/>
      <c r="C274" s="583"/>
      <c r="D274" s="582"/>
      <c r="E274" s="583"/>
      <c r="F274" s="582"/>
      <c r="G274" s="582"/>
      <c r="H274" s="582"/>
      <c r="I274" s="582"/>
      <c r="J274" s="581"/>
    </row>
    <row r="275" spans="1:10" x14ac:dyDescent="0.2">
      <c r="A275" s="583"/>
      <c r="B275" s="583"/>
      <c r="C275" s="583"/>
      <c r="D275" s="582"/>
      <c r="E275" s="583"/>
      <c r="F275" s="582"/>
      <c r="G275" s="582"/>
      <c r="H275" s="582"/>
      <c r="I275" s="582"/>
      <c r="J275" s="581"/>
    </row>
    <row r="276" spans="1:10" x14ac:dyDescent="0.2">
      <c r="A276" s="583"/>
      <c r="B276" s="583"/>
      <c r="C276" s="583"/>
      <c r="D276" s="582"/>
      <c r="E276" s="583"/>
      <c r="F276" s="582"/>
      <c r="G276" s="582"/>
      <c r="H276" s="582"/>
      <c r="I276" s="582"/>
      <c r="J276" s="581"/>
    </row>
    <row r="277" spans="1:10" x14ac:dyDescent="0.2">
      <c r="A277" s="583"/>
      <c r="B277" s="583"/>
      <c r="C277" s="583"/>
      <c r="D277" s="582"/>
      <c r="E277" s="583"/>
      <c r="F277" s="582"/>
      <c r="G277" s="582"/>
      <c r="H277" s="582"/>
      <c r="I277" s="582"/>
      <c r="J277" s="581"/>
    </row>
    <row r="278" spans="1:10" x14ac:dyDescent="0.2">
      <c r="A278" s="583"/>
      <c r="B278" s="583"/>
      <c r="C278" s="583"/>
      <c r="D278" s="582"/>
      <c r="E278" s="583"/>
      <c r="F278" s="582"/>
      <c r="G278" s="582"/>
      <c r="H278" s="582"/>
      <c r="I278" s="582"/>
      <c r="J278" s="581"/>
    </row>
    <row r="279" spans="1:10" x14ac:dyDescent="0.2">
      <c r="A279" s="583"/>
      <c r="B279" s="583"/>
      <c r="C279" s="583"/>
      <c r="D279" s="582"/>
      <c r="E279" s="583"/>
      <c r="F279" s="582"/>
      <c r="G279" s="582"/>
      <c r="H279" s="582"/>
      <c r="I279" s="582"/>
      <c r="J279" s="581"/>
    </row>
    <row r="280" spans="1:10" x14ac:dyDescent="0.2">
      <c r="A280" s="583"/>
      <c r="B280" s="583"/>
      <c r="C280" s="583"/>
      <c r="D280" s="582"/>
      <c r="E280" s="583"/>
      <c r="F280" s="582"/>
      <c r="G280" s="582"/>
      <c r="H280" s="582"/>
      <c r="I280" s="582"/>
      <c r="J280" s="581"/>
    </row>
    <row r="281" spans="1:10" x14ac:dyDescent="0.2">
      <c r="A281" s="583"/>
      <c r="B281" s="583"/>
      <c r="C281" s="583"/>
      <c r="D281" s="582"/>
      <c r="E281" s="583"/>
      <c r="F281" s="582"/>
      <c r="G281" s="582"/>
      <c r="H281" s="582"/>
      <c r="I281" s="582"/>
      <c r="J281" s="581"/>
    </row>
    <row r="282" spans="1:10" x14ac:dyDescent="0.2">
      <c r="A282" s="583"/>
      <c r="B282" s="583"/>
      <c r="C282" s="583"/>
      <c r="D282" s="582"/>
      <c r="E282" s="583"/>
      <c r="F282" s="582"/>
      <c r="G282" s="582"/>
      <c r="H282" s="582"/>
      <c r="I282" s="582"/>
      <c r="J282" s="581"/>
    </row>
    <row r="283" spans="1:10" x14ac:dyDescent="0.2">
      <c r="A283" s="583"/>
      <c r="B283" s="583"/>
      <c r="C283" s="583"/>
      <c r="D283" s="582"/>
      <c r="E283" s="583"/>
      <c r="F283" s="582"/>
      <c r="G283" s="582"/>
      <c r="H283" s="582"/>
      <c r="I283" s="582"/>
      <c r="J283" s="581"/>
    </row>
    <row r="284" spans="1:10" x14ac:dyDescent="0.2">
      <c r="A284" s="583"/>
      <c r="B284" s="583"/>
      <c r="C284" s="583"/>
      <c r="D284" s="582"/>
      <c r="E284" s="583"/>
      <c r="F284" s="582"/>
      <c r="G284" s="582"/>
      <c r="H284" s="582"/>
      <c r="I284" s="582"/>
      <c r="J284" s="581"/>
    </row>
    <row r="285" spans="1:10" x14ac:dyDescent="0.2">
      <c r="A285" s="583"/>
      <c r="B285" s="583"/>
      <c r="C285" s="583"/>
      <c r="D285" s="582"/>
      <c r="E285" s="583"/>
      <c r="F285" s="582"/>
      <c r="G285" s="582"/>
      <c r="H285" s="582"/>
      <c r="I285" s="582"/>
      <c r="J285" s="581"/>
    </row>
    <row r="286" spans="1:10" x14ac:dyDescent="0.2">
      <c r="A286" s="583"/>
      <c r="B286" s="583"/>
      <c r="C286" s="583"/>
      <c r="D286" s="582"/>
      <c r="E286" s="583"/>
      <c r="F286" s="582"/>
      <c r="G286" s="582"/>
      <c r="H286" s="582"/>
      <c r="I286" s="582"/>
      <c r="J286" s="581"/>
    </row>
    <row r="287" spans="1:10" x14ac:dyDescent="0.2">
      <c r="A287" s="583"/>
      <c r="B287" s="583"/>
      <c r="C287" s="583"/>
      <c r="D287" s="582"/>
      <c r="E287" s="583"/>
      <c r="F287" s="582"/>
      <c r="G287" s="582"/>
      <c r="H287" s="582"/>
      <c r="I287" s="582"/>
      <c r="J287" s="581"/>
    </row>
    <row r="288" spans="1:10" x14ac:dyDescent="0.2">
      <c r="A288" s="583"/>
      <c r="B288" s="583"/>
      <c r="C288" s="583"/>
      <c r="D288" s="582"/>
      <c r="E288" s="583"/>
      <c r="F288" s="582"/>
      <c r="G288" s="582"/>
      <c r="H288" s="582"/>
      <c r="I288" s="582"/>
      <c r="J288" s="581"/>
    </row>
    <row r="289" spans="1:10" x14ac:dyDescent="0.2">
      <c r="A289" s="583"/>
      <c r="B289" s="583"/>
      <c r="C289" s="583"/>
      <c r="D289" s="582"/>
      <c r="E289" s="583"/>
      <c r="F289" s="582"/>
      <c r="G289" s="582"/>
      <c r="H289" s="582"/>
      <c r="I289" s="582"/>
      <c r="J289" s="581"/>
    </row>
    <row r="290" spans="1:10" x14ac:dyDescent="0.2">
      <c r="A290" s="583"/>
      <c r="B290" s="583"/>
      <c r="C290" s="583"/>
      <c r="D290" s="582"/>
      <c r="E290" s="583"/>
      <c r="F290" s="582"/>
      <c r="G290" s="582"/>
      <c r="H290" s="582"/>
      <c r="I290" s="582"/>
      <c r="J290" s="581"/>
    </row>
    <row r="291" spans="1:10" x14ac:dyDescent="0.2">
      <c r="A291" s="583"/>
      <c r="B291" s="583"/>
      <c r="C291" s="583"/>
      <c r="D291" s="582"/>
      <c r="E291" s="583"/>
      <c r="F291" s="582"/>
      <c r="G291" s="582"/>
      <c r="H291" s="582"/>
      <c r="I291" s="582"/>
      <c r="J291" s="581"/>
    </row>
    <row r="292" spans="1:10" x14ac:dyDescent="0.2">
      <c r="A292" s="583"/>
      <c r="B292" s="583"/>
      <c r="C292" s="583"/>
      <c r="D292" s="582"/>
      <c r="E292" s="583"/>
      <c r="F292" s="582"/>
      <c r="G292" s="582"/>
      <c r="H292" s="582"/>
      <c r="I292" s="582"/>
      <c r="J292" s="581"/>
    </row>
    <row r="293" spans="1:10" x14ac:dyDescent="0.2">
      <c r="A293" s="583"/>
      <c r="B293" s="583"/>
      <c r="C293" s="583"/>
      <c r="D293" s="582"/>
      <c r="E293" s="583"/>
      <c r="F293" s="582"/>
      <c r="G293" s="582"/>
      <c r="H293" s="582"/>
      <c r="I293" s="582"/>
      <c r="J293" s="581"/>
    </row>
    <row r="294" spans="1:10" x14ac:dyDescent="0.2">
      <c r="A294" s="583"/>
      <c r="B294" s="583"/>
      <c r="C294" s="583"/>
      <c r="D294" s="582"/>
      <c r="E294" s="583"/>
      <c r="F294" s="582"/>
      <c r="G294" s="582"/>
      <c r="H294" s="582"/>
      <c r="I294" s="582"/>
      <c r="J294" s="581"/>
    </row>
    <row r="295" spans="1:10" x14ac:dyDescent="0.2">
      <c r="A295" s="583"/>
      <c r="B295" s="583"/>
      <c r="C295" s="583"/>
      <c r="D295" s="582"/>
      <c r="E295" s="583"/>
      <c r="F295" s="582"/>
      <c r="G295" s="582"/>
      <c r="H295" s="582"/>
      <c r="I295" s="582"/>
      <c r="J295" s="581"/>
    </row>
    <row r="296" spans="1:10" x14ac:dyDescent="0.2">
      <c r="A296" s="583"/>
      <c r="B296" s="583"/>
      <c r="C296" s="583"/>
      <c r="D296" s="582"/>
      <c r="E296" s="583"/>
      <c r="F296" s="582"/>
      <c r="G296" s="582"/>
      <c r="H296" s="582"/>
      <c r="I296" s="582"/>
      <c r="J296" s="581"/>
    </row>
    <row r="297" spans="1:10" x14ac:dyDescent="0.2">
      <c r="A297" s="583"/>
      <c r="B297" s="583"/>
      <c r="C297" s="583"/>
      <c r="D297" s="582"/>
      <c r="E297" s="583"/>
      <c r="F297" s="582"/>
      <c r="G297" s="582"/>
      <c r="H297" s="582"/>
      <c r="I297" s="582"/>
      <c r="J297" s="581"/>
    </row>
    <row r="298" spans="1:10" x14ac:dyDescent="0.2">
      <c r="A298" s="583"/>
      <c r="B298" s="583"/>
      <c r="C298" s="583"/>
      <c r="D298" s="582"/>
      <c r="E298" s="583"/>
      <c r="F298" s="582"/>
      <c r="G298" s="582"/>
      <c r="H298" s="582"/>
      <c r="I298" s="582"/>
      <c r="J298" s="581"/>
    </row>
    <row r="299" spans="1:10" x14ac:dyDescent="0.2">
      <c r="A299" s="583"/>
      <c r="B299" s="583"/>
      <c r="C299" s="583"/>
      <c r="D299" s="582"/>
      <c r="E299" s="583"/>
      <c r="F299" s="582"/>
      <c r="G299" s="582"/>
      <c r="H299" s="582"/>
      <c r="I299" s="582"/>
      <c r="J299" s="581"/>
    </row>
    <row r="300" spans="1:10" x14ac:dyDescent="0.2">
      <c r="A300" s="583"/>
      <c r="B300" s="583"/>
      <c r="C300" s="583"/>
      <c r="D300" s="582"/>
      <c r="E300" s="583"/>
      <c r="F300" s="582"/>
      <c r="G300" s="582"/>
      <c r="H300" s="582"/>
      <c r="I300" s="582"/>
      <c r="J300" s="581"/>
    </row>
    <row r="301" spans="1:10" x14ac:dyDescent="0.2">
      <c r="A301" s="583"/>
      <c r="B301" s="583"/>
      <c r="C301" s="583"/>
      <c r="D301" s="582"/>
      <c r="E301" s="583"/>
      <c r="F301" s="582"/>
      <c r="G301" s="582"/>
      <c r="H301" s="582"/>
      <c r="I301" s="582"/>
      <c r="J301" s="581"/>
    </row>
    <row r="302" spans="1:10" x14ac:dyDescent="0.2">
      <c r="A302" s="583"/>
      <c r="B302" s="583"/>
      <c r="C302" s="583"/>
      <c r="D302" s="582"/>
      <c r="E302" s="583"/>
      <c r="F302" s="582"/>
      <c r="G302" s="582"/>
      <c r="H302" s="582"/>
      <c r="I302" s="582"/>
      <c r="J302" s="581"/>
    </row>
    <row r="303" spans="1:10" x14ac:dyDescent="0.2">
      <c r="A303" s="583"/>
      <c r="B303" s="583"/>
      <c r="C303" s="583"/>
      <c r="D303" s="582"/>
      <c r="E303" s="583"/>
      <c r="F303" s="582"/>
      <c r="G303" s="582"/>
      <c r="H303" s="582"/>
      <c r="I303" s="582"/>
      <c r="J303" s="581"/>
    </row>
    <row r="304" spans="1:10" x14ac:dyDescent="0.2">
      <c r="A304" s="583"/>
      <c r="B304" s="583"/>
      <c r="C304" s="583"/>
      <c r="D304" s="582"/>
      <c r="E304" s="583"/>
      <c r="F304" s="582"/>
      <c r="G304" s="582"/>
      <c r="H304" s="582"/>
      <c r="I304" s="582"/>
      <c r="J304" s="581"/>
    </row>
    <row r="305" spans="1:10" x14ac:dyDescent="0.2">
      <c r="A305" s="583"/>
      <c r="B305" s="583"/>
      <c r="C305" s="583"/>
      <c r="D305" s="582"/>
      <c r="E305" s="583"/>
      <c r="F305" s="582"/>
      <c r="G305" s="582"/>
      <c r="H305" s="582"/>
      <c r="I305" s="582"/>
      <c r="J305" s="581"/>
    </row>
    <row r="306" spans="1:10" x14ac:dyDescent="0.2">
      <c r="A306" s="583"/>
      <c r="B306" s="583"/>
      <c r="C306" s="583"/>
      <c r="D306" s="582"/>
      <c r="E306" s="583"/>
      <c r="F306" s="582"/>
      <c r="G306" s="582"/>
      <c r="H306" s="582"/>
      <c r="I306" s="582"/>
      <c r="J306" s="581"/>
    </row>
    <row r="307" spans="1:10" x14ac:dyDescent="0.2">
      <c r="A307" s="583"/>
      <c r="B307" s="583"/>
      <c r="C307" s="583"/>
      <c r="D307" s="582"/>
      <c r="E307" s="583"/>
      <c r="F307" s="582"/>
      <c r="G307" s="582"/>
      <c r="H307" s="582"/>
      <c r="I307" s="582"/>
      <c r="J307" s="581"/>
    </row>
    <row r="308" spans="1:10" x14ac:dyDescent="0.2">
      <c r="A308" s="583"/>
      <c r="B308" s="583"/>
      <c r="C308" s="583"/>
      <c r="D308" s="582"/>
      <c r="E308" s="583"/>
      <c r="F308" s="582"/>
      <c r="G308" s="582"/>
      <c r="H308" s="582"/>
      <c r="I308" s="582"/>
      <c r="J308" s="581"/>
    </row>
    <row r="309" spans="1:10" x14ac:dyDescent="0.2">
      <c r="A309" s="583"/>
      <c r="B309" s="583"/>
      <c r="C309" s="583"/>
      <c r="D309" s="582"/>
      <c r="E309" s="583"/>
      <c r="F309" s="582"/>
      <c r="G309" s="582"/>
      <c r="H309" s="582"/>
      <c r="I309" s="582"/>
      <c r="J309" s="581"/>
    </row>
    <row r="310" spans="1:10" x14ac:dyDescent="0.2">
      <c r="A310" s="583"/>
      <c r="B310" s="583"/>
      <c r="C310" s="583"/>
      <c r="D310" s="582"/>
      <c r="E310" s="583"/>
      <c r="F310" s="582"/>
      <c r="G310" s="582"/>
      <c r="H310" s="582"/>
      <c r="I310" s="582"/>
      <c r="J310" s="581"/>
    </row>
    <row r="311" spans="1:10" x14ac:dyDescent="0.2">
      <c r="A311" s="583"/>
      <c r="B311" s="583"/>
      <c r="C311" s="583"/>
      <c r="D311" s="582"/>
      <c r="E311" s="583"/>
      <c r="F311" s="582"/>
      <c r="G311" s="582"/>
      <c r="H311" s="582"/>
      <c r="I311" s="582"/>
      <c r="J311" s="581"/>
    </row>
    <row r="312" spans="1:10" x14ac:dyDescent="0.2">
      <c r="A312" s="583"/>
      <c r="B312" s="583"/>
      <c r="C312" s="583"/>
      <c r="D312" s="582"/>
      <c r="E312" s="583"/>
      <c r="F312" s="582"/>
      <c r="G312" s="582"/>
      <c r="H312" s="582"/>
      <c r="I312" s="582"/>
      <c r="J312" s="581"/>
    </row>
    <row r="313" spans="1:10" x14ac:dyDescent="0.2">
      <c r="A313" s="583"/>
      <c r="B313" s="583"/>
      <c r="C313" s="583"/>
      <c r="D313" s="582"/>
      <c r="E313" s="583"/>
      <c r="F313" s="582"/>
      <c r="G313" s="582"/>
      <c r="H313" s="582"/>
      <c r="I313" s="582"/>
      <c r="J313" s="581"/>
    </row>
    <row r="314" spans="1:10" x14ac:dyDescent="0.2">
      <c r="A314" s="583"/>
      <c r="B314" s="583"/>
      <c r="C314" s="583"/>
      <c r="D314" s="582"/>
      <c r="E314" s="583"/>
      <c r="F314" s="582"/>
      <c r="G314" s="582"/>
      <c r="H314" s="582"/>
      <c r="I314" s="582"/>
      <c r="J314" s="581"/>
    </row>
    <row r="315" spans="1:10" x14ac:dyDescent="0.2">
      <c r="A315" s="583"/>
      <c r="B315" s="583"/>
      <c r="C315" s="583"/>
      <c r="D315" s="582"/>
      <c r="E315" s="583"/>
      <c r="F315" s="582"/>
      <c r="G315" s="582"/>
      <c r="H315" s="582"/>
      <c r="I315" s="582"/>
      <c r="J315" s="581"/>
    </row>
    <row r="316" spans="1:10" x14ac:dyDescent="0.2">
      <c r="A316" s="583"/>
      <c r="B316" s="583"/>
      <c r="C316" s="583"/>
      <c r="D316" s="582"/>
      <c r="E316" s="583"/>
      <c r="F316" s="582"/>
      <c r="G316" s="582"/>
      <c r="H316" s="582"/>
      <c r="I316" s="582"/>
      <c r="J316" s="581"/>
    </row>
    <row r="317" spans="1:10" x14ac:dyDescent="0.2">
      <c r="A317" s="583"/>
      <c r="B317" s="583"/>
      <c r="C317" s="583"/>
      <c r="D317" s="582"/>
      <c r="E317" s="583"/>
      <c r="F317" s="582"/>
      <c r="G317" s="582"/>
      <c r="H317" s="582"/>
      <c r="I317" s="582"/>
      <c r="J317" s="581"/>
    </row>
    <row r="318" spans="1:10" x14ac:dyDescent="0.2">
      <c r="A318" s="583"/>
      <c r="B318" s="583"/>
      <c r="C318" s="583"/>
      <c r="D318" s="582"/>
      <c r="E318" s="583"/>
      <c r="F318" s="582"/>
      <c r="G318" s="582"/>
      <c r="H318" s="582"/>
      <c r="I318" s="582"/>
      <c r="J318" s="581"/>
    </row>
    <row r="319" spans="1:10" x14ac:dyDescent="0.2">
      <c r="A319" s="583"/>
      <c r="B319" s="583"/>
      <c r="C319" s="583"/>
      <c r="D319" s="582"/>
      <c r="E319" s="583"/>
      <c r="F319" s="582"/>
      <c r="G319" s="582"/>
      <c r="H319" s="582"/>
      <c r="I319" s="582"/>
      <c r="J319" s="581"/>
    </row>
    <row r="320" spans="1:10" x14ac:dyDescent="0.2">
      <c r="A320" s="583"/>
      <c r="B320" s="583"/>
      <c r="C320" s="583"/>
      <c r="D320" s="582"/>
      <c r="E320" s="583"/>
      <c r="F320" s="582"/>
      <c r="G320" s="582"/>
      <c r="H320" s="582"/>
      <c r="I320" s="582"/>
      <c r="J320" s="581"/>
    </row>
    <row r="321" spans="1:10" x14ac:dyDescent="0.2">
      <c r="A321" s="583"/>
      <c r="B321" s="583"/>
      <c r="C321" s="583"/>
      <c r="D321" s="582"/>
      <c r="E321" s="583"/>
      <c r="F321" s="582"/>
      <c r="G321" s="582"/>
      <c r="H321" s="582"/>
      <c r="I321" s="582"/>
      <c r="J321" s="581"/>
    </row>
    <row r="322" spans="1:10" x14ac:dyDescent="0.2">
      <c r="A322" s="583"/>
      <c r="B322" s="583"/>
      <c r="C322" s="583"/>
      <c r="D322" s="582"/>
      <c r="E322" s="583"/>
      <c r="F322" s="582"/>
      <c r="G322" s="582"/>
      <c r="H322" s="582"/>
      <c r="I322" s="582"/>
      <c r="J322" s="581"/>
    </row>
    <row r="323" spans="1:10" x14ac:dyDescent="0.2">
      <c r="A323" s="583"/>
      <c r="B323" s="583"/>
      <c r="C323" s="583"/>
      <c r="D323" s="582"/>
      <c r="E323" s="583"/>
      <c r="F323" s="582"/>
      <c r="G323" s="582"/>
      <c r="H323" s="582"/>
      <c r="I323" s="582"/>
      <c r="J323" s="581"/>
    </row>
    <row r="324" spans="1:10" x14ac:dyDescent="0.2">
      <c r="A324" s="583"/>
      <c r="B324" s="583"/>
      <c r="C324" s="583"/>
      <c r="D324" s="582"/>
      <c r="E324" s="583"/>
      <c r="F324" s="582"/>
      <c r="G324" s="582"/>
      <c r="H324" s="582"/>
      <c r="I324" s="582"/>
      <c r="J324" s="581"/>
    </row>
    <row r="325" spans="1:10" x14ac:dyDescent="0.2">
      <c r="A325" s="583"/>
      <c r="B325" s="583"/>
      <c r="C325" s="583"/>
      <c r="D325" s="582"/>
      <c r="E325" s="583"/>
      <c r="F325" s="582"/>
      <c r="G325" s="582"/>
      <c r="H325" s="582"/>
      <c r="I325" s="582"/>
      <c r="J325" s="581"/>
    </row>
    <row r="326" spans="1:10" x14ac:dyDescent="0.2">
      <c r="A326" s="583"/>
      <c r="B326" s="583"/>
      <c r="C326" s="583"/>
      <c r="D326" s="582"/>
      <c r="E326" s="583"/>
      <c r="F326" s="582"/>
      <c r="G326" s="582"/>
      <c r="H326" s="582"/>
      <c r="I326" s="582"/>
      <c r="J326" s="581"/>
    </row>
    <row r="327" spans="1:10" x14ac:dyDescent="0.2">
      <c r="A327" s="583"/>
      <c r="B327" s="583"/>
      <c r="C327" s="583"/>
      <c r="D327" s="582"/>
      <c r="E327" s="583"/>
      <c r="F327" s="582"/>
      <c r="G327" s="582"/>
      <c r="H327" s="582"/>
      <c r="I327" s="582"/>
      <c r="J327" s="581"/>
    </row>
    <row r="328" spans="1:10" x14ac:dyDescent="0.2">
      <c r="A328" s="583"/>
      <c r="B328" s="583"/>
      <c r="C328" s="583"/>
      <c r="D328" s="582"/>
      <c r="E328" s="583"/>
      <c r="F328" s="582"/>
      <c r="G328" s="582"/>
      <c r="H328" s="582"/>
      <c r="I328" s="582"/>
      <c r="J328" s="581"/>
    </row>
    <row r="329" spans="1:10" x14ac:dyDescent="0.2">
      <c r="A329" s="583"/>
      <c r="B329" s="583"/>
      <c r="C329" s="583"/>
      <c r="D329" s="582"/>
      <c r="E329" s="583"/>
      <c r="F329" s="582"/>
      <c r="G329" s="582"/>
      <c r="H329" s="582"/>
      <c r="I329" s="582"/>
      <c r="J329" s="581"/>
    </row>
    <row r="330" spans="1:10" x14ac:dyDescent="0.2">
      <c r="A330" s="583"/>
      <c r="B330" s="583"/>
      <c r="C330" s="583"/>
      <c r="D330" s="582"/>
      <c r="E330" s="583"/>
      <c r="F330" s="582"/>
      <c r="G330" s="582"/>
      <c r="H330" s="582"/>
      <c r="I330" s="582"/>
      <c r="J330" s="581"/>
    </row>
    <row r="331" spans="1:10" x14ac:dyDescent="0.2">
      <c r="A331" s="583"/>
      <c r="B331" s="583"/>
      <c r="C331" s="583"/>
      <c r="D331" s="582"/>
      <c r="E331" s="583"/>
      <c r="F331" s="582"/>
      <c r="G331" s="582"/>
      <c r="H331" s="582"/>
      <c r="I331" s="582"/>
      <c r="J331" s="581"/>
    </row>
    <row r="332" spans="1:10" x14ac:dyDescent="0.2">
      <c r="A332" s="583"/>
      <c r="B332" s="583"/>
      <c r="C332" s="583"/>
      <c r="D332" s="582"/>
      <c r="E332" s="583"/>
      <c r="F332" s="582"/>
      <c r="G332" s="582"/>
      <c r="H332" s="582"/>
      <c r="I332" s="582"/>
      <c r="J332" s="581"/>
    </row>
    <row r="333" spans="1:10" x14ac:dyDescent="0.2">
      <c r="A333" s="583"/>
      <c r="B333" s="583"/>
      <c r="C333" s="583"/>
      <c r="D333" s="582"/>
      <c r="E333" s="583"/>
      <c r="F333" s="582"/>
      <c r="G333" s="582"/>
      <c r="H333" s="582"/>
      <c r="I333" s="582"/>
      <c r="J333" s="581"/>
    </row>
    <row r="334" spans="1:10" x14ac:dyDescent="0.2">
      <c r="A334" s="583"/>
      <c r="B334" s="583"/>
      <c r="C334" s="583"/>
      <c r="D334" s="582"/>
      <c r="E334" s="583"/>
      <c r="F334" s="582"/>
      <c r="G334" s="582"/>
      <c r="H334" s="582"/>
      <c r="I334" s="582"/>
      <c r="J334" s="581"/>
    </row>
    <row r="335" spans="1:10" x14ac:dyDescent="0.2">
      <c r="A335" s="583"/>
      <c r="B335" s="583"/>
      <c r="C335" s="583"/>
      <c r="D335" s="582"/>
      <c r="E335" s="583"/>
      <c r="F335" s="582"/>
      <c r="G335" s="582"/>
      <c r="H335" s="582"/>
      <c r="I335" s="582"/>
      <c r="J335" s="581"/>
    </row>
    <row r="336" spans="1:10" x14ac:dyDescent="0.2">
      <c r="A336" s="583"/>
      <c r="B336" s="583"/>
      <c r="C336" s="583"/>
      <c r="D336" s="582"/>
      <c r="E336" s="583"/>
      <c r="F336" s="582"/>
      <c r="G336" s="582"/>
      <c r="H336" s="582"/>
      <c r="I336" s="582"/>
      <c r="J336" s="581"/>
    </row>
    <row r="337" spans="1:10" x14ac:dyDescent="0.2">
      <c r="A337" s="583"/>
      <c r="B337" s="583"/>
      <c r="C337" s="583"/>
      <c r="D337" s="582"/>
      <c r="E337" s="583"/>
      <c r="F337" s="582"/>
      <c r="G337" s="582"/>
      <c r="H337" s="582"/>
      <c r="I337" s="582"/>
      <c r="J337" s="581"/>
    </row>
    <row r="338" spans="1:10" x14ac:dyDescent="0.2">
      <c r="A338" s="583"/>
      <c r="B338" s="583"/>
      <c r="C338" s="583"/>
      <c r="D338" s="582"/>
      <c r="E338" s="583"/>
      <c r="F338" s="582"/>
      <c r="G338" s="582"/>
      <c r="H338" s="582"/>
      <c r="I338" s="582"/>
      <c r="J338" s="581"/>
    </row>
    <row r="339" spans="1:10" x14ac:dyDescent="0.2">
      <c r="A339" s="583"/>
      <c r="B339" s="583"/>
      <c r="C339" s="583"/>
      <c r="D339" s="582"/>
      <c r="E339" s="583"/>
      <c r="F339" s="582"/>
      <c r="G339" s="582"/>
      <c r="H339" s="582"/>
      <c r="I339" s="582"/>
      <c r="J339" s="581"/>
    </row>
    <row r="340" spans="1:10" x14ac:dyDescent="0.2">
      <c r="A340" s="583"/>
      <c r="B340" s="583"/>
      <c r="C340" s="583"/>
      <c r="D340" s="582"/>
      <c r="E340" s="583"/>
      <c r="F340" s="582"/>
      <c r="G340" s="582"/>
      <c r="H340" s="582"/>
      <c r="I340" s="582"/>
      <c r="J340" s="581"/>
    </row>
    <row r="341" spans="1:10" x14ac:dyDescent="0.2">
      <c r="A341" s="583"/>
      <c r="B341" s="583"/>
      <c r="C341" s="583"/>
      <c r="D341" s="582"/>
      <c r="E341" s="583"/>
      <c r="F341" s="582"/>
      <c r="G341" s="582"/>
      <c r="H341" s="582"/>
      <c r="I341" s="582"/>
      <c r="J341" s="581"/>
    </row>
    <row r="342" spans="1:10" x14ac:dyDescent="0.2">
      <c r="A342" s="583"/>
      <c r="B342" s="583"/>
      <c r="C342" s="583"/>
      <c r="D342" s="582"/>
      <c r="E342" s="583"/>
      <c r="F342" s="582"/>
      <c r="G342" s="582"/>
      <c r="H342" s="582"/>
      <c r="I342" s="582"/>
      <c r="J342" s="581"/>
    </row>
    <row r="343" spans="1:10" x14ac:dyDescent="0.2">
      <c r="A343" s="583"/>
      <c r="B343" s="583"/>
      <c r="C343" s="583"/>
      <c r="D343" s="582"/>
      <c r="E343" s="583"/>
      <c r="F343" s="582"/>
      <c r="G343" s="582"/>
      <c r="H343" s="582"/>
      <c r="I343" s="582"/>
      <c r="J343" s="581"/>
    </row>
    <row r="344" spans="1:10" x14ac:dyDescent="0.2">
      <c r="A344" s="583"/>
      <c r="B344" s="583"/>
      <c r="C344" s="583"/>
      <c r="D344" s="582"/>
      <c r="E344" s="583"/>
      <c r="F344" s="582"/>
      <c r="G344" s="582"/>
      <c r="H344" s="582"/>
      <c r="I344" s="582"/>
      <c r="J344" s="581"/>
    </row>
    <row r="345" spans="1:10" x14ac:dyDescent="0.2">
      <c r="A345" s="583"/>
      <c r="B345" s="583"/>
      <c r="C345" s="583"/>
      <c r="D345" s="582"/>
      <c r="E345" s="583"/>
      <c r="F345" s="582"/>
      <c r="G345" s="582"/>
      <c r="H345" s="582"/>
      <c r="I345" s="582"/>
      <c r="J345" s="581"/>
    </row>
    <row r="346" spans="1:10" x14ac:dyDescent="0.2">
      <c r="A346" s="583"/>
      <c r="B346" s="583"/>
      <c r="C346" s="583"/>
      <c r="D346" s="582"/>
      <c r="E346" s="583"/>
      <c r="F346" s="582"/>
      <c r="G346" s="582"/>
      <c r="H346" s="582"/>
      <c r="I346" s="582"/>
      <c r="J346" s="581"/>
    </row>
    <row r="347" spans="1:10" x14ac:dyDescent="0.2">
      <c r="A347" s="583"/>
      <c r="B347" s="583"/>
      <c r="C347" s="583"/>
      <c r="D347" s="582"/>
      <c r="E347" s="583"/>
      <c r="F347" s="582"/>
      <c r="G347" s="582"/>
      <c r="H347" s="582"/>
      <c r="I347" s="582"/>
      <c r="J347" s="581"/>
    </row>
    <row r="348" spans="1:10" x14ac:dyDescent="0.2">
      <c r="A348" s="583"/>
      <c r="B348" s="583"/>
      <c r="C348" s="583"/>
      <c r="D348" s="582"/>
      <c r="E348" s="583"/>
      <c r="F348" s="582"/>
      <c r="G348" s="582"/>
      <c r="H348" s="582"/>
      <c r="I348" s="582"/>
      <c r="J348" s="581"/>
    </row>
    <row r="349" spans="1:10" x14ac:dyDescent="0.2">
      <c r="A349" s="583"/>
      <c r="B349" s="583"/>
      <c r="C349" s="583"/>
      <c r="D349" s="582"/>
      <c r="E349" s="583"/>
      <c r="F349" s="582"/>
      <c r="G349" s="582"/>
      <c r="H349" s="582"/>
      <c r="I349" s="582"/>
      <c r="J349" s="581"/>
    </row>
    <row r="350" spans="1:10" x14ac:dyDescent="0.2">
      <c r="A350" s="583"/>
      <c r="B350" s="583"/>
      <c r="C350" s="583"/>
      <c r="D350" s="582"/>
      <c r="E350" s="583"/>
      <c r="F350" s="582"/>
      <c r="G350" s="582"/>
      <c r="H350" s="582"/>
      <c r="I350" s="582"/>
      <c r="J350" s="581"/>
    </row>
    <row r="351" spans="1:10" x14ac:dyDescent="0.2">
      <c r="A351" s="583"/>
      <c r="B351" s="583"/>
      <c r="C351" s="583"/>
      <c r="D351" s="582"/>
      <c r="E351" s="583"/>
      <c r="F351" s="582"/>
      <c r="G351" s="582"/>
      <c r="H351" s="582"/>
      <c r="I351" s="582"/>
      <c r="J351" s="581"/>
    </row>
    <row r="352" spans="1:10" x14ac:dyDescent="0.2">
      <c r="A352" s="583"/>
      <c r="B352" s="583"/>
      <c r="C352" s="583"/>
      <c r="D352" s="582"/>
      <c r="E352" s="583"/>
      <c r="F352" s="582"/>
      <c r="G352" s="582"/>
      <c r="H352" s="582"/>
      <c r="I352" s="582"/>
      <c r="J352" s="581"/>
    </row>
    <row r="353" spans="1:10" x14ac:dyDescent="0.2">
      <c r="A353" s="583"/>
      <c r="B353" s="583"/>
      <c r="C353" s="583"/>
      <c r="D353" s="582"/>
      <c r="E353" s="583"/>
      <c r="F353" s="582"/>
      <c r="G353" s="582"/>
      <c r="H353" s="582"/>
      <c r="I353" s="582"/>
      <c r="J353" s="581"/>
    </row>
    <row r="354" spans="1:10" x14ac:dyDescent="0.2">
      <c r="A354" s="583"/>
      <c r="B354" s="583"/>
      <c r="C354" s="583"/>
      <c r="D354" s="582"/>
      <c r="E354" s="583"/>
      <c r="F354" s="582"/>
      <c r="G354" s="582"/>
      <c r="H354" s="582"/>
      <c r="I354" s="582"/>
      <c r="J354" s="581"/>
    </row>
    <row r="355" spans="1:10" x14ac:dyDescent="0.2">
      <c r="A355" s="583"/>
      <c r="B355" s="583"/>
      <c r="C355" s="583"/>
      <c r="D355" s="582"/>
      <c r="E355" s="583"/>
      <c r="F355" s="582"/>
      <c r="G355" s="582"/>
      <c r="H355" s="582"/>
      <c r="I355" s="582"/>
      <c r="J355" s="581"/>
    </row>
    <row r="356" spans="1:10" x14ac:dyDescent="0.2">
      <c r="A356" s="583"/>
      <c r="B356" s="583"/>
      <c r="C356" s="583"/>
      <c r="D356" s="582"/>
      <c r="E356" s="583"/>
      <c r="F356" s="582"/>
      <c r="G356" s="582"/>
      <c r="H356" s="582"/>
      <c r="I356" s="582"/>
      <c r="J356" s="581"/>
    </row>
    <row r="357" spans="1:10" x14ac:dyDescent="0.2">
      <c r="A357" s="583"/>
      <c r="B357" s="583"/>
      <c r="C357" s="583"/>
      <c r="D357" s="582"/>
      <c r="E357" s="583"/>
      <c r="F357" s="582"/>
      <c r="G357" s="582"/>
      <c r="H357" s="582"/>
      <c r="I357" s="582"/>
      <c r="J357" s="581"/>
    </row>
    <row r="358" spans="1:10" x14ac:dyDescent="0.2">
      <c r="A358" s="583"/>
      <c r="B358" s="583"/>
      <c r="C358" s="583"/>
      <c r="D358" s="582"/>
      <c r="E358" s="583"/>
      <c r="F358" s="582"/>
      <c r="G358" s="582"/>
      <c r="H358" s="582"/>
      <c r="I358" s="582"/>
      <c r="J358" s="581"/>
    </row>
    <row r="359" spans="1:10" x14ac:dyDescent="0.2">
      <c r="A359" s="583"/>
      <c r="B359" s="583"/>
      <c r="C359" s="583"/>
      <c r="D359" s="582"/>
      <c r="E359" s="583"/>
      <c r="F359" s="582"/>
      <c r="G359" s="582"/>
      <c r="H359" s="582"/>
      <c r="I359" s="582"/>
      <c r="J359" s="581"/>
    </row>
    <row r="360" spans="1:10" x14ac:dyDescent="0.2">
      <c r="A360" s="583"/>
      <c r="B360" s="583"/>
      <c r="C360" s="583"/>
      <c r="D360" s="582"/>
      <c r="E360" s="583"/>
      <c r="F360" s="582"/>
      <c r="G360" s="582"/>
      <c r="H360" s="582"/>
      <c r="I360" s="582"/>
      <c r="J360" s="581"/>
    </row>
    <row r="361" spans="1:10" x14ac:dyDescent="0.2">
      <c r="A361" s="583"/>
      <c r="B361" s="583"/>
      <c r="C361" s="583"/>
      <c r="D361" s="582"/>
      <c r="E361" s="583"/>
      <c r="F361" s="582"/>
      <c r="G361" s="582"/>
      <c r="H361" s="582"/>
      <c r="I361" s="582"/>
      <c r="J361" s="581"/>
    </row>
    <row r="362" spans="1:10" x14ac:dyDescent="0.2">
      <c r="A362" s="583"/>
      <c r="B362" s="583"/>
      <c r="C362" s="583"/>
      <c r="D362" s="582"/>
      <c r="E362" s="583"/>
      <c r="F362" s="582"/>
      <c r="G362" s="582"/>
      <c r="H362" s="582"/>
      <c r="I362" s="582"/>
      <c r="J362" s="581"/>
    </row>
    <row r="363" spans="1:10" x14ac:dyDescent="0.2">
      <c r="A363" s="583"/>
      <c r="B363" s="583"/>
      <c r="C363" s="583"/>
      <c r="D363" s="582"/>
      <c r="E363" s="583"/>
      <c r="F363" s="582"/>
      <c r="G363" s="582"/>
      <c r="H363" s="582"/>
      <c r="I363" s="582"/>
      <c r="J363" s="581"/>
    </row>
    <row r="364" spans="1:10" x14ac:dyDescent="0.2">
      <c r="A364" s="583"/>
      <c r="B364" s="583"/>
      <c r="C364" s="583"/>
      <c r="D364" s="582"/>
      <c r="E364" s="583"/>
      <c r="F364" s="582"/>
      <c r="G364" s="582"/>
      <c r="H364" s="582"/>
      <c r="I364" s="582"/>
      <c r="J364" s="581"/>
    </row>
    <row r="365" spans="1:10" x14ac:dyDescent="0.2">
      <c r="A365" s="583"/>
      <c r="B365" s="583"/>
      <c r="C365" s="583"/>
      <c r="D365" s="582"/>
      <c r="E365" s="583"/>
      <c r="F365" s="582"/>
      <c r="G365" s="582"/>
      <c r="H365" s="582"/>
      <c r="I365" s="582"/>
      <c r="J365" s="581"/>
    </row>
    <row r="366" spans="1:10" x14ac:dyDescent="0.2">
      <c r="A366" s="583"/>
      <c r="B366" s="583"/>
      <c r="C366" s="583"/>
      <c r="D366" s="582"/>
      <c r="E366" s="583"/>
      <c r="F366" s="582"/>
      <c r="G366" s="582"/>
      <c r="H366" s="582"/>
      <c r="I366" s="582"/>
      <c r="J366" s="581"/>
    </row>
    <row r="367" spans="1:10" x14ac:dyDescent="0.2">
      <c r="A367" s="583"/>
      <c r="B367" s="583"/>
      <c r="C367" s="583"/>
      <c r="D367" s="582"/>
      <c r="E367" s="583"/>
      <c r="F367" s="582"/>
      <c r="G367" s="582"/>
      <c r="H367" s="582"/>
      <c r="I367" s="582"/>
      <c r="J367" s="581"/>
    </row>
    <row r="368" spans="1:10" x14ac:dyDescent="0.2">
      <c r="A368" s="583"/>
      <c r="B368" s="583"/>
      <c r="C368" s="583"/>
      <c r="D368" s="582"/>
      <c r="E368" s="583"/>
      <c r="F368" s="582"/>
      <c r="G368" s="582"/>
      <c r="H368" s="582"/>
      <c r="I368" s="582"/>
      <c r="J368" s="581"/>
    </row>
    <row r="369" spans="1:10" x14ac:dyDescent="0.2">
      <c r="A369" s="583"/>
      <c r="B369" s="583"/>
      <c r="C369" s="583"/>
      <c r="D369" s="582"/>
      <c r="E369" s="583"/>
      <c r="F369" s="582"/>
      <c r="G369" s="582"/>
      <c r="H369" s="582"/>
      <c r="I369" s="582"/>
      <c r="J369" s="581"/>
    </row>
    <row r="370" spans="1:10" x14ac:dyDescent="0.2">
      <c r="A370" s="583"/>
      <c r="B370" s="583"/>
      <c r="C370" s="583"/>
      <c r="D370" s="582"/>
      <c r="E370" s="583"/>
      <c r="F370" s="582"/>
      <c r="G370" s="582"/>
      <c r="H370" s="582"/>
      <c r="I370" s="582"/>
      <c r="J370" s="581"/>
    </row>
    <row r="371" spans="1:10" x14ac:dyDescent="0.2">
      <c r="A371" s="583"/>
      <c r="B371" s="583"/>
      <c r="C371" s="583"/>
      <c r="D371" s="582"/>
      <c r="E371" s="583"/>
      <c r="F371" s="582"/>
      <c r="G371" s="582"/>
      <c r="H371" s="582"/>
      <c r="I371" s="582"/>
      <c r="J371" s="581"/>
    </row>
    <row r="372" spans="1:10" x14ac:dyDescent="0.2">
      <c r="A372" s="583"/>
      <c r="B372" s="583"/>
      <c r="C372" s="583"/>
      <c r="D372" s="582"/>
      <c r="E372" s="583"/>
      <c r="F372" s="582"/>
      <c r="G372" s="582"/>
      <c r="H372" s="582"/>
      <c r="I372" s="582"/>
      <c r="J372" s="581"/>
    </row>
    <row r="373" spans="1:10" x14ac:dyDescent="0.2">
      <c r="A373" s="583"/>
      <c r="B373" s="583"/>
      <c r="C373" s="583"/>
      <c r="D373" s="582"/>
      <c r="E373" s="583"/>
      <c r="F373" s="582"/>
      <c r="G373" s="582"/>
      <c r="H373" s="582"/>
      <c r="I373" s="582"/>
      <c r="J373" s="581"/>
    </row>
    <row r="374" spans="1:10" x14ac:dyDescent="0.2">
      <c r="A374" s="583"/>
      <c r="B374" s="583"/>
      <c r="C374" s="583"/>
      <c r="D374" s="582"/>
      <c r="E374" s="583"/>
      <c r="F374" s="582"/>
      <c r="G374" s="582"/>
      <c r="H374" s="582"/>
      <c r="I374" s="582"/>
      <c r="J374" s="581"/>
    </row>
    <row r="375" spans="1:10" x14ac:dyDescent="0.2">
      <c r="A375" s="583"/>
      <c r="B375" s="583"/>
      <c r="C375" s="583"/>
      <c r="D375" s="582"/>
      <c r="E375" s="583"/>
      <c r="F375" s="582"/>
      <c r="G375" s="582"/>
      <c r="H375" s="582"/>
      <c r="I375" s="582"/>
      <c r="J375" s="581"/>
    </row>
    <row r="376" spans="1:10" x14ac:dyDescent="0.2">
      <c r="A376" s="583"/>
      <c r="B376" s="583"/>
      <c r="C376" s="583"/>
      <c r="D376" s="582"/>
      <c r="E376" s="583"/>
      <c r="F376" s="582"/>
      <c r="G376" s="582"/>
      <c r="H376" s="582"/>
      <c r="I376" s="582"/>
      <c r="J376" s="581"/>
    </row>
    <row r="377" spans="1:10" x14ac:dyDescent="0.2">
      <c r="A377" s="583"/>
      <c r="B377" s="583"/>
      <c r="C377" s="583"/>
      <c r="D377" s="582"/>
      <c r="E377" s="583"/>
      <c r="F377" s="582"/>
      <c r="G377" s="582"/>
      <c r="H377" s="582"/>
      <c r="I377" s="582"/>
      <c r="J377" s="581"/>
    </row>
    <row r="378" spans="1:10" x14ac:dyDescent="0.2">
      <c r="A378" s="583"/>
      <c r="B378" s="583"/>
      <c r="C378" s="583"/>
      <c r="D378" s="582"/>
      <c r="E378" s="583"/>
      <c r="F378" s="582"/>
      <c r="G378" s="582"/>
      <c r="H378" s="582"/>
      <c r="I378" s="582"/>
      <c r="J378" s="581"/>
    </row>
    <row r="379" spans="1:10" x14ac:dyDescent="0.2">
      <c r="A379" s="583"/>
      <c r="B379" s="583"/>
      <c r="C379" s="583"/>
      <c r="D379" s="582"/>
      <c r="E379" s="583"/>
      <c r="F379" s="582"/>
      <c r="G379" s="582"/>
      <c r="H379" s="582"/>
      <c r="I379" s="582"/>
      <c r="J379" s="581"/>
    </row>
    <row r="380" spans="1:10" x14ac:dyDescent="0.2">
      <c r="A380" s="583"/>
      <c r="B380" s="583"/>
      <c r="C380" s="583"/>
      <c r="D380" s="582"/>
      <c r="E380" s="583"/>
      <c r="F380" s="582"/>
      <c r="G380" s="582"/>
      <c r="H380" s="582"/>
      <c r="I380" s="582"/>
      <c r="J380" s="581"/>
    </row>
    <row r="381" spans="1:10" x14ac:dyDescent="0.2">
      <c r="A381" s="583"/>
      <c r="B381" s="583"/>
      <c r="C381" s="583"/>
      <c r="D381" s="582"/>
      <c r="E381" s="583"/>
      <c r="F381" s="582"/>
      <c r="G381" s="582"/>
      <c r="H381" s="582"/>
      <c r="I381" s="582"/>
      <c r="J381" s="581"/>
    </row>
    <row r="382" spans="1:10" x14ac:dyDescent="0.2">
      <c r="A382" s="583"/>
      <c r="B382" s="583"/>
      <c r="C382" s="583"/>
      <c r="D382" s="582"/>
      <c r="E382" s="583"/>
      <c r="F382" s="582"/>
      <c r="G382" s="582"/>
      <c r="H382" s="582"/>
      <c r="I382" s="582"/>
      <c r="J382" s="581"/>
    </row>
    <row r="383" spans="1:10" x14ac:dyDescent="0.2">
      <c r="A383" s="583"/>
      <c r="B383" s="583"/>
      <c r="C383" s="583"/>
      <c r="D383" s="582"/>
      <c r="E383" s="583"/>
      <c r="F383" s="582"/>
      <c r="G383" s="582"/>
      <c r="H383" s="582"/>
      <c r="I383" s="582"/>
      <c r="J383" s="581"/>
    </row>
    <row r="384" spans="1:10" x14ac:dyDescent="0.2">
      <c r="A384" s="583"/>
      <c r="B384" s="583"/>
      <c r="C384" s="583"/>
      <c r="D384" s="582"/>
      <c r="E384" s="583"/>
      <c r="F384" s="582"/>
      <c r="G384" s="582"/>
      <c r="H384" s="582"/>
      <c r="I384" s="582"/>
      <c r="J384" s="581"/>
    </row>
    <row r="385" spans="1:10" x14ac:dyDescent="0.2">
      <c r="A385" s="583"/>
      <c r="B385" s="583"/>
      <c r="C385" s="583"/>
      <c r="D385" s="582"/>
      <c r="E385" s="583"/>
      <c r="F385" s="582"/>
      <c r="G385" s="582"/>
      <c r="H385" s="582"/>
      <c r="I385" s="582"/>
      <c r="J385" s="581"/>
    </row>
    <row r="386" spans="1:10" x14ac:dyDescent="0.2">
      <c r="A386" s="583"/>
      <c r="B386" s="583"/>
      <c r="C386" s="583"/>
      <c r="D386" s="582"/>
      <c r="E386" s="583"/>
      <c r="F386" s="582"/>
      <c r="G386" s="582"/>
      <c r="H386" s="582"/>
      <c r="I386" s="582"/>
      <c r="J386" s="581"/>
    </row>
    <row r="387" spans="1:10" x14ac:dyDescent="0.2">
      <c r="A387" s="583"/>
      <c r="B387" s="583"/>
      <c r="C387" s="583"/>
      <c r="D387" s="582"/>
      <c r="E387" s="583"/>
      <c r="F387" s="582"/>
      <c r="G387" s="582"/>
      <c r="H387" s="582"/>
      <c r="I387" s="582"/>
      <c r="J387" s="581"/>
    </row>
    <row r="388" spans="1:10" x14ac:dyDescent="0.2">
      <c r="A388" s="583"/>
      <c r="B388" s="583"/>
      <c r="C388" s="583"/>
      <c r="D388" s="582"/>
      <c r="E388" s="583"/>
      <c r="F388" s="582"/>
      <c r="G388" s="582"/>
      <c r="H388" s="582"/>
      <c r="I388" s="582"/>
      <c r="J388" s="581"/>
    </row>
    <row r="389" spans="1:10" x14ac:dyDescent="0.2">
      <c r="A389" s="583"/>
      <c r="B389" s="583"/>
      <c r="C389" s="583"/>
      <c r="D389" s="582"/>
      <c r="E389" s="583"/>
      <c r="F389" s="582"/>
      <c r="G389" s="582"/>
      <c r="H389" s="582"/>
      <c r="I389" s="582"/>
      <c r="J389" s="581"/>
    </row>
    <row r="390" spans="1:10" x14ac:dyDescent="0.2">
      <c r="A390" s="583"/>
      <c r="B390" s="583"/>
      <c r="C390" s="583"/>
      <c r="D390" s="582"/>
      <c r="E390" s="583"/>
      <c r="F390" s="582"/>
      <c r="G390" s="582"/>
      <c r="H390" s="582"/>
      <c r="I390" s="582"/>
      <c r="J390" s="581"/>
    </row>
    <row r="391" spans="1:10" x14ac:dyDescent="0.2">
      <c r="A391" s="583"/>
      <c r="B391" s="583"/>
      <c r="C391" s="583"/>
      <c r="D391" s="582"/>
      <c r="E391" s="583"/>
      <c r="F391" s="582"/>
      <c r="G391" s="582"/>
      <c r="H391" s="582"/>
      <c r="I391" s="582"/>
      <c r="J391" s="581"/>
    </row>
    <row r="392" spans="1:10" x14ac:dyDescent="0.2">
      <c r="A392" s="583"/>
      <c r="B392" s="583"/>
      <c r="C392" s="583"/>
      <c r="D392" s="582"/>
      <c r="E392" s="583"/>
      <c r="F392" s="582"/>
      <c r="G392" s="582"/>
      <c r="H392" s="582"/>
      <c r="I392" s="582"/>
      <c r="J392" s="581"/>
    </row>
    <row r="393" spans="1:10" x14ac:dyDescent="0.2">
      <c r="A393" s="583"/>
      <c r="B393" s="583"/>
      <c r="C393" s="583"/>
      <c r="D393" s="582"/>
      <c r="E393" s="583"/>
      <c r="F393" s="582"/>
      <c r="G393" s="582"/>
      <c r="H393" s="582"/>
      <c r="I393" s="582"/>
      <c r="J393" s="581"/>
    </row>
    <row r="394" spans="1:10" x14ac:dyDescent="0.2">
      <c r="A394" s="583"/>
      <c r="B394" s="583"/>
      <c r="C394" s="583"/>
      <c r="D394" s="582"/>
      <c r="E394" s="583"/>
      <c r="F394" s="582"/>
      <c r="G394" s="582"/>
      <c r="H394" s="582"/>
      <c r="I394" s="582"/>
      <c r="J394" s="581"/>
    </row>
    <row r="395" spans="1:10" x14ac:dyDescent="0.2">
      <c r="A395" s="583"/>
      <c r="B395" s="583"/>
      <c r="C395" s="583"/>
      <c r="D395" s="582"/>
      <c r="E395" s="583"/>
      <c r="F395" s="582"/>
      <c r="G395" s="582"/>
      <c r="H395" s="582"/>
      <c r="I395" s="582"/>
      <c r="J395" s="581"/>
    </row>
    <row r="396" spans="1:10" x14ac:dyDescent="0.2">
      <c r="A396" s="583"/>
      <c r="B396" s="583"/>
      <c r="C396" s="583"/>
      <c r="D396" s="582"/>
      <c r="E396" s="583"/>
      <c r="F396" s="582"/>
      <c r="G396" s="582"/>
      <c r="H396" s="582"/>
      <c r="I396" s="582"/>
      <c r="J396" s="581"/>
    </row>
    <row r="397" spans="1:10" x14ac:dyDescent="0.2">
      <c r="A397" s="583"/>
      <c r="B397" s="583"/>
      <c r="C397" s="583"/>
      <c r="D397" s="582"/>
      <c r="E397" s="583"/>
      <c r="F397" s="582"/>
      <c r="G397" s="582"/>
      <c r="H397" s="582"/>
      <c r="I397" s="582"/>
      <c r="J397" s="581"/>
    </row>
    <row r="398" spans="1:10" x14ac:dyDescent="0.2">
      <c r="A398" s="583"/>
      <c r="B398" s="583"/>
      <c r="C398" s="583"/>
      <c r="D398" s="582"/>
      <c r="E398" s="583"/>
      <c r="F398" s="582"/>
      <c r="G398" s="582"/>
      <c r="H398" s="582"/>
      <c r="I398" s="582"/>
      <c r="J398" s="581"/>
    </row>
    <row r="399" spans="1:10" x14ac:dyDescent="0.2">
      <c r="A399" s="583"/>
      <c r="B399" s="583"/>
      <c r="C399" s="583"/>
      <c r="D399" s="582"/>
      <c r="E399" s="583"/>
      <c r="F399" s="582"/>
      <c r="G399" s="582"/>
      <c r="H399" s="582"/>
      <c r="I399" s="582"/>
      <c r="J399" s="581"/>
    </row>
    <row r="400" spans="1:10" x14ac:dyDescent="0.2">
      <c r="A400" s="583"/>
      <c r="B400" s="583"/>
      <c r="C400" s="583"/>
      <c r="D400" s="582"/>
      <c r="E400" s="583"/>
      <c r="F400" s="582"/>
      <c r="G400" s="582"/>
      <c r="H400" s="582"/>
      <c r="I400" s="582"/>
      <c r="J400" s="581"/>
    </row>
    <row r="401" spans="1:10" x14ac:dyDescent="0.2">
      <c r="A401" s="583"/>
      <c r="B401" s="583"/>
      <c r="C401" s="583"/>
      <c r="D401" s="582"/>
      <c r="E401" s="583"/>
      <c r="F401" s="582"/>
      <c r="G401" s="582"/>
      <c r="H401" s="582"/>
      <c r="I401" s="582"/>
      <c r="J401" s="581"/>
    </row>
    <row r="402" spans="1:10" x14ac:dyDescent="0.2">
      <c r="A402" s="583"/>
      <c r="B402" s="583"/>
      <c r="C402" s="583"/>
      <c r="D402" s="582"/>
      <c r="E402" s="583"/>
      <c r="F402" s="582"/>
      <c r="G402" s="582"/>
      <c r="H402" s="582"/>
      <c r="I402" s="582"/>
      <c r="J402" s="581"/>
    </row>
    <row r="403" spans="1:10" x14ac:dyDescent="0.2">
      <c r="A403" s="583"/>
      <c r="B403" s="583"/>
      <c r="C403" s="583"/>
      <c r="D403" s="582"/>
      <c r="E403" s="583"/>
      <c r="F403" s="582"/>
      <c r="G403" s="582"/>
      <c r="H403" s="582"/>
      <c r="I403" s="582"/>
      <c r="J403" s="581"/>
    </row>
    <row r="404" spans="1:10" x14ac:dyDescent="0.2">
      <c r="A404" s="583"/>
      <c r="B404" s="583"/>
      <c r="C404" s="583"/>
      <c r="D404" s="582"/>
      <c r="E404" s="583"/>
      <c r="F404" s="582"/>
      <c r="G404" s="582"/>
      <c r="H404" s="582"/>
      <c r="I404" s="582"/>
      <c r="J404" s="581"/>
    </row>
    <row r="405" spans="1:10" x14ac:dyDescent="0.2">
      <c r="A405" s="583"/>
      <c r="B405" s="583"/>
      <c r="C405" s="583"/>
      <c r="D405" s="582"/>
      <c r="E405" s="583"/>
      <c r="F405" s="582"/>
      <c r="G405" s="582"/>
      <c r="H405" s="582"/>
      <c r="I405" s="582"/>
      <c r="J405" s="581"/>
    </row>
    <row r="406" spans="1:10" x14ac:dyDescent="0.2">
      <c r="A406" s="583"/>
      <c r="B406" s="583"/>
      <c r="C406" s="583"/>
      <c r="D406" s="582"/>
      <c r="E406" s="583"/>
      <c r="F406" s="582"/>
      <c r="G406" s="582"/>
      <c r="H406" s="582"/>
      <c r="I406" s="582"/>
      <c r="J406" s="581"/>
    </row>
    <row r="407" spans="1:10" x14ac:dyDescent="0.2">
      <c r="A407" s="583"/>
      <c r="B407" s="583"/>
      <c r="C407" s="583"/>
      <c r="D407" s="582"/>
      <c r="E407" s="583"/>
      <c r="F407" s="582"/>
      <c r="G407" s="582"/>
      <c r="H407" s="582"/>
      <c r="I407" s="582"/>
      <c r="J407" s="581"/>
    </row>
    <row r="408" spans="1:10" x14ac:dyDescent="0.2">
      <c r="A408" s="583"/>
      <c r="B408" s="583"/>
      <c r="C408" s="583"/>
      <c r="D408" s="582"/>
      <c r="E408" s="583"/>
      <c r="F408" s="582"/>
      <c r="G408" s="582"/>
      <c r="H408" s="582"/>
      <c r="I408" s="582"/>
      <c r="J408" s="581"/>
    </row>
    <row r="409" spans="1:10" x14ac:dyDescent="0.2">
      <c r="A409" s="583"/>
      <c r="B409" s="583"/>
      <c r="C409" s="583"/>
      <c r="D409" s="582"/>
      <c r="E409" s="583"/>
      <c r="F409" s="582"/>
      <c r="G409" s="582"/>
      <c r="H409" s="582"/>
      <c r="I409" s="582"/>
      <c r="J409" s="581"/>
    </row>
    <row r="410" spans="1:10" x14ac:dyDescent="0.2">
      <c r="A410" s="583"/>
      <c r="B410" s="583"/>
      <c r="C410" s="583"/>
      <c r="D410" s="582"/>
      <c r="E410" s="583"/>
      <c r="F410" s="582"/>
      <c r="G410" s="582"/>
      <c r="H410" s="582"/>
      <c r="I410" s="582"/>
      <c r="J410" s="581"/>
    </row>
    <row r="411" spans="1:10" x14ac:dyDescent="0.2">
      <c r="A411" s="583"/>
      <c r="B411" s="583"/>
      <c r="C411" s="583"/>
      <c r="D411" s="582"/>
      <c r="E411" s="583"/>
      <c r="F411" s="582"/>
      <c r="G411" s="582"/>
      <c r="H411" s="582"/>
      <c r="I411" s="582"/>
      <c r="J411" s="581"/>
    </row>
    <row r="412" spans="1:10" x14ac:dyDescent="0.2">
      <c r="A412" s="583"/>
      <c r="B412" s="583"/>
      <c r="C412" s="583"/>
      <c r="D412" s="582"/>
      <c r="E412" s="583"/>
      <c r="F412" s="582"/>
      <c r="G412" s="582"/>
      <c r="H412" s="582"/>
      <c r="I412" s="582"/>
      <c r="J412" s="581"/>
    </row>
    <row r="413" spans="1:10" x14ac:dyDescent="0.2">
      <c r="A413" s="583"/>
      <c r="B413" s="583"/>
      <c r="C413" s="583"/>
      <c r="D413" s="582"/>
      <c r="E413" s="583"/>
      <c r="F413" s="582"/>
      <c r="G413" s="582"/>
      <c r="H413" s="582"/>
      <c r="I413" s="582"/>
      <c r="J413" s="581"/>
    </row>
    <row r="414" spans="1:10" x14ac:dyDescent="0.2">
      <c r="A414" s="583"/>
      <c r="B414" s="583"/>
      <c r="C414" s="583"/>
      <c r="D414" s="582"/>
      <c r="E414" s="583"/>
      <c r="F414" s="582"/>
      <c r="G414" s="582"/>
      <c r="H414" s="582"/>
      <c r="I414" s="582"/>
      <c r="J414" s="581"/>
    </row>
    <row r="415" spans="1:10" x14ac:dyDescent="0.2">
      <c r="A415" s="583"/>
      <c r="B415" s="583"/>
      <c r="C415" s="583"/>
      <c r="D415" s="582"/>
      <c r="E415" s="583"/>
      <c r="F415" s="582"/>
      <c r="G415" s="582"/>
      <c r="H415" s="582"/>
      <c r="I415" s="582"/>
      <c r="J415" s="581"/>
    </row>
    <row r="416" spans="1:10" x14ac:dyDescent="0.2">
      <c r="A416" s="583"/>
      <c r="B416" s="583"/>
      <c r="C416" s="583"/>
      <c r="D416" s="582"/>
      <c r="E416" s="583"/>
      <c r="F416" s="582"/>
      <c r="G416" s="582"/>
      <c r="H416" s="582"/>
      <c r="I416" s="582"/>
      <c r="J416" s="581"/>
    </row>
    <row r="417" spans="1:10" x14ac:dyDescent="0.2">
      <c r="A417" s="583"/>
      <c r="B417" s="583"/>
      <c r="C417" s="583"/>
      <c r="D417" s="582"/>
      <c r="E417" s="583"/>
      <c r="F417" s="582"/>
      <c r="G417" s="582"/>
      <c r="H417" s="582"/>
      <c r="I417" s="582"/>
      <c r="J417" s="581"/>
    </row>
    <row r="418" spans="1:10" x14ac:dyDescent="0.2">
      <c r="A418" s="583"/>
      <c r="B418" s="583"/>
      <c r="C418" s="583"/>
      <c r="D418" s="582"/>
      <c r="E418" s="583"/>
      <c r="F418" s="582"/>
      <c r="G418" s="582"/>
      <c r="H418" s="582"/>
      <c r="I418" s="582"/>
      <c r="J418" s="581"/>
    </row>
    <row r="419" spans="1:10" x14ac:dyDescent="0.2">
      <c r="A419" s="583"/>
      <c r="B419" s="583"/>
      <c r="C419" s="583"/>
      <c r="D419" s="582"/>
      <c r="E419" s="583"/>
      <c r="F419" s="582"/>
      <c r="G419" s="582"/>
      <c r="H419" s="582"/>
      <c r="I419" s="582"/>
      <c r="J419" s="581"/>
    </row>
    <row r="420" spans="1:10" x14ac:dyDescent="0.2">
      <c r="A420" s="583"/>
      <c r="B420" s="583"/>
      <c r="C420" s="583"/>
      <c r="D420" s="582"/>
      <c r="E420" s="583"/>
      <c r="F420" s="582"/>
      <c r="G420" s="582"/>
      <c r="H420" s="582"/>
      <c r="I420" s="582"/>
      <c r="J420" s="581"/>
    </row>
    <row r="421" spans="1:10" x14ac:dyDescent="0.2">
      <c r="A421" s="583"/>
      <c r="B421" s="583"/>
      <c r="C421" s="583"/>
      <c r="D421" s="582"/>
      <c r="E421" s="583"/>
      <c r="F421" s="582"/>
      <c r="G421" s="582"/>
      <c r="H421" s="582"/>
      <c r="I421" s="582"/>
      <c r="J421" s="581"/>
    </row>
    <row r="422" spans="1:10" x14ac:dyDescent="0.2">
      <c r="A422" s="583"/>
      <c r="B422" s="583"/>
      <c r="C422" s="583"/>
      <c r="D422" s="582"/>
      <c r="E422" s="583"/>
      <c r="F422" s="582"/>
      <c r="G422" s="582"/>
      <c r="H422" s="582"/>
      <c r="I422" s="582"/>
      <c r="J422" s="581"/>
    </row>
    <row r="423" spans="1:10" x14ac:dyDescent="0.2">
      <c r="A423" s="583"/>
      <c r="B423" s="583"/>
      <c r="C423" s="583"/>
      <c r="D423" s="582"/>
      <c r="E423" s="583"/>
      <c r="F423" s="582"/>
      <c r="G423" s="582"/>
      <c r="H423" s="582"/>
      <c r="I423" s="582"/>
      <c r="J423" s="581"/>
    </row>
    <row r="424" spans="1:10" x14ac:dyDescent="0.2">
      <c r="A424" s="583"/>
      <c r="B424" s="583"/>
      <c r="C424" s="583"/>
      <c r="D424" s="582"/>
      <c r="E424" s="583"/>
      <c r="F424" s="582"/>
      <c r="G424" s="582"/>
      <c r="H424" s="582"/>
      <c r="I424" s="582"/>
      <c r="J424" s="581"/>
    </row>
    <row r="425" spans="1:10" x14ac:dyDescent="0.2">
      <c r="A425" s="583"/>
      <c r="B425" s="583"/>
      <c r="C425" s="583"/>
      <c r="D425" s="582"/>
      <c r="E425" s="583"/>
      <c r="F425" s="582"/>
      <c r="G425" s="582"/>
      <c r="H425" s="582"/>
      <c r="I425" s="582"/>
      <c r="J425" s="581"/>
    </row>
    <row r="426" spans="1:10" x14ac:dyDescent="0.2">
      <c r="A426" s="583"/>
      <c r="B426" s="583"/>
      <c r="C426" s="583"/>
      <c r="D426" s="582"/>
      <c r="E426" s="583"/>
      <c r="F426" s="582"/>
      <c r="G426" s="582"/>
      <c r="H426" s="582"/>
      <c r="I426" s="582"/>
      <c r="J426" s="581"/>
    </row>
    <row r="427" spans="1:10" x14ac:dyDescent="0.2">
      <c r="A427" s="583"/>
      <c r="B427" s="583"/>
      <c r="C427" s="583"/>
      <c r="D427" s="582"/>
      <c r="E427" s="583"/>
      <c r="F427" s="582"/>
      <c r="G427" s="582"/>
      <c r="H427" s="582"/>
      <c r="I427" s="582"/>
      <c r="J427" s="581"/>
    </row>
    <row r="428" spans="1:10" x14ac:dyDescent="0.2">
      <c r="A428" s="583"/>
      <c r="B428" s="583"/>
      <c r="C428" s="583"/>
      <c r="D428" s="582"/>
      <c r="E428" s="583"/>
      <c r="F428" s="582"/>
      <c r="G428" s="582"/>
      <c r="H428" s="582"/>
      <c r="I428" s="582"/>
      <c r="J428" s="581"/>
    </row>
    <row r="429" spans="1:10" x14ac:dyDescent="0.2">
      <c r="A429" s="583"/>
      <c r="B429" s="583"/>
      <c r="C429" s="583"/>
      <c r="D429" s="582"/>
      <c r="E429" s="583"/>
      <c r="F429" s="582"/>
      <c r="G429" s="582"/>
      <c r="H429" s="582"/>
      <c r="I429" s="582"/>
      <c r="J429" s="581"/>
    </row>
    <row r="430" spans="1:10" x14ac:dyDescent="0.2">
      <c r="A430" s="583"/>
      <c r="B430" s="583"/>
      <c r="C430" s="583"/>
      <c r="D430" s="582"/>
      <c r="E430" s="583"/>
      <c r="F430" s="582"/>
      <c r="G430" s="582"/>
      <c r="H430" s="582"/>
      <c r="I430" s="582"/>
      <c r="J430" s="581"/>
    </row>
    <row r="431" spans="1:10" x14ac:dyDescent="0.2">
      <c r="A431" s="583"/>
      <c r="B431" s="583"/>
      <c r="C431" s="583"/>
      <c r="D431" s="582"/>
      <c r="E431" s="583"/>
      <c r="F431" s="582"/>
      <c r="G431" s="582"/>
      <c r="H431" s="582"/>
      <c r="I431" s="582"/>
      <c r="J431" s="581"/>
    </row>
    <row r="432" spans="1:10" x14ac:dyDescent="0.2">
      <c r="A432" s="583"/>
      <c r="B432" s="583"/>
      <c r="C432" s="583"/>
      <c r="D432" s="582"/>
      <c r="E432" s="583"/>
      <c r="F432" s="582"/>
      <c r="G432" s="582"/>
      <c r="H432" s="582"/>
      <c r="I432" s="582"/>
      <c r="J432" s="581"/>
    </row>
    <row r="433" spans="1:10" x14ac:dyDescent="0.2">
      <c r="A433" s="583"/>
      <c r="B433" s="583"/>
      <c r="C433" s="583"/>
      <c r="D433" s="582"/>
      <c r="E433" s="583"/>
      <c r="F433" s="582"/>
      <c r="G433" s="582"/>
      <c r="H433" s="582"/>
      <c r="I433" s="582"/>
      <c r="J433" s="581"/>
    </row>
    <row r="434" spans="1:10" x14ac:dyDescent="0.2">
      <c r="A434" s="583"/>
      <c r="B434" s="583"/>
      <c r="C434" s="583"/>
      <c r="D434" s="582"/>
      <c r="E434" s="583"/>
      <c r="F434" s="582"/>
      <c r="G434" s="582"/>
      <c r="H434" s="582"/>
      <c r="I434" s="582"/>
      <c r="J434" s="581"/>
    </row>
    <row r="435" spans="1:10" x14ac:dyDescent="0.2">
      <c r="A435" s="583"/>
      <c r="B435" s="583"/>
      <c r="C435" s="583"/>
      <c r="D435" s="582"/>
      <c r="E435" s="583"/>
      <c r="F435" s="582"/>
      <c r="G435" s="582"/>
      <c r="H435" s="582"/>
      <c r="I435" s="582"/>
      <c r="J435" s="581"/>
    </row>
    <row r="436" spans="1:10" x14ac:dyDescent="0.2">
      <c r="A436" s="583"/>
      <c r="B436" s="583"/>
      <c r="C436" s="583"/>
      <c r="D436" s="582"/>
      <c r="E436" s="583"/>
      <c r="F436" s="582"/>
      <c r="G436" s="582"/>
      <c r="H436" s="582"/>
      <c r="I436" s="582"/>
      <c r="J436" s="581"/>
    </row>
    <row r="437" spans="1:10" x14ac:dyDescent="0.2">
      <c r="A437" s="583"/>
      <c r="B437" s="583"/>
      <c r="C437" s="583"/>
      <c r="D437" s="582"/>
      <c r="E437" s="583"/>
      <c r="F437" s="582"/>
      <c r="G437" s="582"/>
      <c r="H437" s="582"/>
      <c r="I437" s="582"/>
      <c r="J437" s="581"/>
    </row>
    <row r="438" spans="1:10" x14ac:dyDescent="0.2">
      <c r="A438" s="583"/>
      <c r="B438" s="583"/>
      <c r="C438" s="583"/>
      <c r="D438" s="582"/>
      <c r="E438" s="583"/>
      <c r="F438" s="582"/>
      <c r="G438" s="582"/>
      <c r="H438" s="582"/>
      <c r="I438" s="582"/>
      <c r="J438" s="581"/>
    </row>
    <row r="439" spans="1:10" x14ac:dyDescent="0.2">
      <c r="A439" s="583"/>
      <c r="B439" s="583"/>
      <c r="C439" s="583"/>
      <c r="D439" s="582"/>
      <c r="E439" s="583"/>
      <c r="F439" s="582"/>
      <c r="G439" s="582"/>
      <c r="H439" s="582"/>
      <c r="I439" s="582"/>
      <c r="J439" s="581"/>
    </row>
    <row r="440" spans="1:10" x14ac:dyDescent="0.2">
      <c r="A440" s="583"/>
      <c r="B440" s="583"/>
      <c r="C440" s="583"/>
      <c r="D440" s="582"/>
      <c r="E440" s="583"/>
      <c r="F440" s="582"/>
      <c r="G440" s="582"/>
      <c r="H440" s="582"/>
      <c r="I440" s="582"/>
      <c r="J440" s="581"/>
    </row>
    <row r="441" spans="1:10" x14ac:dyDescent="0.2">
      <c r="A441" s="583"/>
      <c r="B441" s="583"/>
      <c r="C441" s="583"/>
      <c r="D441" s="582"/>
      <c r="E441" s="583"/>
      <c r="F441" s="582"/>
      <c r="G441" s="582"/>
      <c r="H441" s="582"/>
      <c r="I441" s="582"/>
      <c r="J441" s="581"/>
    </row>
    <row r="442" spans="1:10" x14ac:dyDescent="0.2">
      <c r="A442" s="583"/>
      <c r="B442" s="583"/>
      <c r="C442" s="583"/>
      <c r="D442" s="582"/>
      <c r="E442" s="583"/>
      <c r="F442" s="582"/>
      <c r="G442" s="582"/>
      <c r="H442" s="582"/>
      <c r="I442" s="582"/>
      <c r="J442" s="581"/>
    </row>
    <row r="443" spans="1:10" x14ac:dyDescent="0.2">
      <c r="A443" s="583"/>
      <c r="B443" s="583"/>
      <c r="C443" s="583"/>
      <c r="D443" s="582"/>
      <c r="E443" s="583"/>
      <c r="F443" s="582"/>
      <c r="G443" s="582"/>
      <c r="H443" s="582"/>
      <c r="I443" s="582"/>
      <c r="J443" s="581"/>
    </row>
    <row r="444" spans="1:10" x14ac:dyDescent="0.2">
      <c r="A444" s="583"/>
      <c r="B444" s="583"/>
      <c r="C444" s="583"/>
      <c r="D444" s="582"/>
      <c r="E444" s="583"/>
      <c r="F444" s="582"/>
      <c r="G444" s="582"/>
      <c r="H444" s="582"/>
      <c r="I444" s="582"/>
      <c r="J444" s="581"/>
    </row>
    <row r="445" spans="1:10" x14ac:dyDescent="0.2">
      <c r="A445" s="583"/>
      <c r="B445" s="583"/>
      <c r="C445" s="583"/>
      <c r="D445" s="582"/>
      <c r="E445" s="583"/>
      <c r="F445" s="582"/>
      <c r="G445" s="582"/>
      <c r="H445" s="582"/>
      <c r="I445" s="582"/>
      <c r="J445" s="581"/>
    </row>
    <row r="446" spans="1:10" x14ac:dyDescent="0.2">
      <c r="A446" s="583"/>
      <c r="B446" s="583"/>
      <c r="C446" s="583"/>
      <c r="D446" s="582"/>
      <c r="E446" s="583"/>
      <c r="F446" s="582"/>
      <c r="G446" s="582"/>
      <c r="H446" s="582"/>
      <c r="I446" s="582"/>
      <c r="J446" s="581"/>
    </row>
    <row r="447" spans="1:10" x14ac:dyDescent="0.2">
      <c r="A447" s="583"/>
      <c r="B447" s="583"/>
      <c r="C447" s="583"/>
      <c r="D447" s="582"/>
      <c r="E447" s="583"/>
      <c r="F447" s="582"/>
      <c r="G447" s="582"/>
      <c r="H447" s="582"/>
      <c r="I447" s="582"/>
      <c r="J447" s="581"/>
    </row>
    <row r="448" spans="1:10" x14ac:dyDescent="0.2">
      <c r="A448" s="583"/>
      <c r="B448" s="583"/>
      <c r="C448" s="583"/>
      <c r="D448" s="582"/>
      <c r="E448" s="583"/>
      <c r="F448" s="582"/>
      <c r="G448" s="582"/>
      <c r="H448" s="582"/>
      <c r="I448" s="582"/>
      <c r="J448" s="581"/>
    </row>
    <row r="449" spans="1:10" x14ac:dyDescent="0.2">
      <c r="A449" s="583"/>
      <c r="B449" s="583"/>
      <c r="C449" s="583"/>
      <c r="D449" s="582"/>
      <c r="E449" s="583"/>
      <c r="F449" s="582"/>
      <c r="G449" s="582"/>
      <c r="H449" s="582"/>
      <c r="I449" s="582"/>
      <c r="J449" s="581"/>
    </row>
    <row r="450" spans="1:10" x14ac:dyDescent="0.2">
      <c r="A450" s="583"/>
      <c r="B450" s="583"/>
      <c r="C450" s="583"/>
      <c r="D450" s="582"/>
      <c r="E450" s="583"/>
      <c r="F450" s="582"/>
      <c r="G450" s="582"/>
      <c r="H450" s="582"/>
      <c r="I450" s="582"/>
      <c r="J450" s="581"/>
    </row>
    <row r="451" spans="1:10" x14ac:dyDescent="0.2">
      <c r="A451" s="583"/>
      <c r="B451" s="583"/>
      <c r="C451" s="583"/>
      <c r="D451" s="582"/>
      <c r="E451" s="583"/>
      <c r="F451" s="582"/>
      <c r="G451" s="582"/>
      <c r="H451" s="582"/>
      <c r="I451" s="582"/>
      <c r="J451" s="581"/>
    </row>
    <row r="452" spans="1:10" x14ac:dyDescent="0.2">
      <c r="A452" s="583"/>
      <c r="B452" s="583"/>
      <c r="C452" s="583"/>
      <c r="D452" s="582"/>
      <c r="E452" s="583"/>
      <c r="F452" s="582"/>
      <c r="G452" s="582"/>
      <c r="H452" s="582"/>
      <c r="I452" s="582"/>
      <c r="J452" s="581"/>
    </row>
    <row r="453" spans="1:10" x14ac:dyDescent="0.2">
      <c r="A453" s="583"/>
      <c r="B453" s="583"/>
      <c r="C453" s="583"/>
      <c r="D453" s="582"/>
      <c r="E453" s="583"/>
      <c r="F453" s="582"/>
      <c r="G453" s="582"/>
      <c r="H453" s="582"/>
      <c r="I453" s="582"/>
      <c r="J453" s="581"/>
    </row>
    <row r="454" spans="1:10" x14ac:dyDescent="0.2">
      <c r="A454" s="583"/>
      <c r="B454" s="583"/>
      <c r="C454" s="583"/>
      <c r="D454" s="582"/>
      <c r="E454" s="583"/>
      <c r="F454" s="582"/>
      <c r="G454" s="582"/>
      <c r="H454" s="582"/>
      <c r="I454" s="582"/>
      <c r="J454" s="581"/>
    </row>
    <row r="455" spans="1:10" x14ac:dyDescent="0.2">
      <c r="A455" s="583"/>
      <c r="B455" s="583"/>
      <c r="C455" s="583"/>
      <c r="D455" s="582"/>
      <c r="E455" s="583"/>
      <c r="F455" s="582"/>
      <c r="G455" s="582"/>
      <c r="H455" s="582"/>
      <c r="I455" s="582"/>
      <c r="J455" s="581"/>
    </row>
    <row r="456" spans="1:10" x14ac:dyDescent="0.2">
      <c r="A456" s="583"/>
      <c r="B456" s="583"/>
      <c r="C456" s="583"/>
      <c r="D456" s="582"/>
      <c r="E456" s="583"/>
      <c r="F456" s="582"/>
      <c r="G456" s="582"/>
      <c r="H456" s="582"/>
      <c r="I456" s="582"/>
      <c r="J456" s="581"/>
    </row>
    <row r="457" spans="1:10" x14ac:dyDescent="0.2">
      <c r="A457" s="583"/>
      <c r="B457" s="583"/>
      <c r="C457" s="583"/>
      <c r="D457" s="582"/>
      <c r="E457" s="583"/>
      <c r="F457" s="582"/>
      <c r="G457" s="582"/>
      <c r="H457" s="582"/>
      <c r="I457" s="582"/>
      <c r="J457" s="581"/>
    </row>
    <row r="458" spans="1:10" x14ac:dyDescent="0.2">
      <c r="A458" s="583"/>
      <c r="B458" s="583"/>
      <c r="C458" s="583"/>
      <c r="D458" s="582"/>
      <c r="E458" s="583"/>
      <c r="F458" s="582"/>
      <c r="G458" s="582"/>
      <c r="H458" s="582"/>
      <c r="I458" s="582"/>
      <c r="J458" s="581"/>
    </row>
    <row r="459" spans="1:10" x14ac:dyDescent="0.2">
      <c r="A459" s="583"/>
      <c r="B459" s="583"/>
      <c r="C459" s="583"/>
      <c r="D459" s="582"/>
      <c r="E459" s="583"/>
      <c r="F459" s="582"/>
      <c r="G459" s="582"/>
      <c r="H459" s="582"/>
      <c r="I459" s="582"/>
      <c r="J459" s="581"/>
    </row>
    <row r="460" spans="1:10" x14ac:dyDescent="0.2">
      <c r="A460" s="583"/>
      <c r="B460" s="583"/>
      <c r="C460" s="583"/>
      <c r="D460" s="582"/>
      <c r="E460" s="583"/>
      <c r="F460" s="582"/>
      <c r="G460" s="582"/>
      <c r="H460" s="582"/>
      <c r="I460" s="582"/>
      <c r="J460" s="581"/>
    </row>
    <row r="461" spans="1:10" x14ac:dyDescent="0.2">
      <c r="A461" s="583"/>
      <c r="B461" s="583"/>
      <c r="C461" s="583"/>
      <c r="D461" s="582"/>
      <c r="E461" s="583"/>
      <c r="F461" s="582"/>
      <c r="G461" s="582"/>
      <c r="H461" s="582"/>
      <c r="I461" s="582"/>
      <c r="J461" s="581"/>
    </row>
    <row r="462" spans="1:10" x14ac:dyDescent="0.2">
      <c r="A462" s="583"/>
      <c r="B462" s="583"/>
      <c r="C462" s="583"/>
      <c r="D462" s="582"/>
      <c r="E462" s="583"/>
      <c r="F462" s="582"/>
      <c r="G462" s="582"/>
      <c r="H462" s="582"/>
      <c r="I462" s="582"/>
      <c r="J462" s="581"/>
    </row>
    <row r="463" spans="1:10" x14ac:dyDescent="0.2">
      <c r="A463" s="583"/>
      <c r="B463" s="583"/>
      <c r="C463" s="583"/>
      <c r="D463" s="582"/>
      <c r="E463" s="583"/>
      <c r="F463" s="582"/>
      <c r="G463" s="582"/>
      <c r="H463" s="582"/>
      <c r="I463" s="582"/>
      <c r="J463" s="581"/>
    </row>
    <row r="464" spans="1:10" x14ac:dyDescent="0.2">
      <c r="A464" s="583"/>
      <c r="B464" s="583"/>
      <c r="C464" s="583"/>
      <c r="D464" s="582"/>
      <c r="E464" s="583"/>
      <c r="F464" s="582"/>
      <c r="G464" s="582"/>
      <c r="H464" s="582"/>
      <c r="I464" s="582"/>
      <c r="J464" s="581"/>
    </row>
    <row r="465" spans="1:10" x14ac:dyDescent="0.2">
      <c r="A465" s="583"/>
      <c r="B465" s="583"/>
      <c r="C465" s="583"/>
      <c r="D465" s="582"/>
      <c r="E465" s="583"/>
      <c r="F465" s="582"/>
      <c r="G465" s="582"/>
      <c r="H465" s="582"/>
      <c r="I465" s="582"/>
      <c r="J465" s="581"/>
    </row>
    <row r="466" spans="1:10" x14ac:dyDescent="0.2">
      <c r="A466" s="583"/>
      <c r="B466" s="583"/>
      <c r="C466" s="583"/>
      <c r="D466" s="582"/>
      <c r="E466" s="583"/>
      <c r="F466" s="582"/>
      <c r="G466" s="582"/>
      <c r="H466" s="582"/>
      <c r="I466" s="582"/>
      <c r="J466" s="581"/>
    </row>
    <row r="467" spans="1:10" x14ac:dyDescent="0.2">
      <c r="A467" s="583"/>
      <c r="B467" s="583"/>
      <c r="C467" s="583"/>
      <c r="D467" s="582"/>
      <c r="E467" s="583"/>
      <c r="F467" s="582"/>
      <c r="G467" s="582"/>
      <c r="H467" s="582"/>
      <c r="I467" s="582"/>
      <c r="J467" s="581"/>
    </row>
    <row r="468" spans="1:10" x14ac:dyDescent="0.2">
      <c r="A468" s="583"/>
      <c r="B468" s="583"/>
      <c r="C468" s="583"/>
      <c r="D468" s="582"/>
      <c r="E468" s="583"/>
      <c r="F468" s="582"/>
      <c r="G468" s="582"/>
      <c r="H468" s="582"/>
      <c r="I468" s="582"/>
      <c r="J468" s="581"/>
    </row>
    <row r="469" spans="1:10" x14ac:dyDescent="0.2">
      <c r="A469" s="583"/>
      <c r="B469" s="583"/>
      <c r="C469" s="583"/>
      <c r="D469" s="582"/>
      <c r="E469" s="583"/>
      <c r="F469" s="582"/>
      <c r="G469" s="582"/>
      <c r="H469" s="582"/>
      <c r="I469" s="582"/>
      <c r="J469" s="581"/>
    </row>
    <row r="470" spans="1:10" x14ac:dyDescent="0.2">
      <c r="A470" s="583"/>
      <c r="B470" s="583"/>
      <c r="C470" s="583"/>
      <c r="D470" s="582"/>
      <c r="E470" s="583"/>
      <c r="F470" s="582"/>
      <c r="G470" s="582"/>
      <c r="H470" s="582"/>
      <c r="I470" s="582"/>
      <c r="J470" s="581"/>
    </row>
    <row r="471" spans="1:10" x14ac:dyDescent="0.2">
      <c r="A471" s="583"/>
      <c r="B471" s="583"/>
      <c r="C471" s="583"/>
      <c r="D471" s="582"/>
      <c r="E471" s="583"/>
      <c r="F471" s="582"/>
      <c r="G471" s="582"/>
      <c r="H471" s="582"/>
      <c r="I471" s="582"/>
      <c r="J471" s="581"/>
    </row>
    <row r="472" spans="1:10" x14ac:dyDescent="0.2">
      <c r="A472" s="583"/>
      <c r="B472" s="583"/>
      <c r="C472" s="583"/>
      <c r="D472" s="582"/>
      <c r="E472" s="583"/>
      <c r="F472" s="582"/>
      <c r="G472" s="582"/>
      <c r="H472" s="582"/>
      <c r="I472" s="582"/>
      <c r="J472" s="581"/>
    </row>
    <row r="473" spans="1:10" x14ac:dyDescent="0.2">
      <c r="A473" s="583"/>
      <c r="B473" s="583"/>
      <c r="C473" s="583"/>
      <c r="D473" s="582"/>
      <c r="E473" s="583"/>
      <c r="F473" s="582"/>
      <c r="G473" s="582"/>
      <c r="H473" s="582"/>
      <c r="I473" s="582"/>
      <c r="J473" s="581"/>
    </row>
    <row r="474" spans="1:10" x14ac:dyDescent="0.2">
      <c r="A474" s="583"/>
      <c r="B474" s="583"/>
      <c r="C474" s="583"/>
      <c r="D474" s="582"/>
      <c r="E474" s="583"/>
      <c r="F474" s="582"/>
      <c r="G474" s="582"/>
      <c r="H474" s="582"/>
      <c r="I474" s="582"/>
      <c r="J474" s="581"/>
    </row>
    <row r="475" spans="1:10" x14ac:dyDescent="0.2">
      <c r="A475" s="583"/>
      <c r="B475" s="583"/>
      <c r="C475" s="583"/>
      <c r="D475" s="582"/>
      <c r="E475" s="583"/>
      <c r="F475" s="582"/>
      <c r="G475" s="582"/>
      <c r="H475" s="582"/>
      <c r="I475" s="582"/>
      <c r="J475" s="581"/>
    </row>
    <row r="476" spans="1:10" x14ac:dyDescent="0.2">
      <c r="A476" s="583"/>
      <c r="B476" s="583"/>
      <c r="C476" s="583"/>
      <c r="D476" s="582"/>
      <c r="E476" s="583"/>
      <c r="F476" s="582"/>
      <c r="G476" s="582"/>
      <c r="H476" s="582"/>
      <c r="I476" s="582"/>
      <c r="J476" s="581"/>
    </row>
    <row r="477" spans="1:10" x14ac:dyDescent="0.2">
      <c r="A477" s="583"/>
      <c r="B477" s="583"/>
      <c r="C477" s="583"/>
      <c r="D477" s="582"/>
      <c r="E477" s="583"/>
      <c r="F477" s="582"/>
      <c r="G477" s="582"/>
      <c r="H477" s="582"/>
      <c r="I477" s="582"/>
      <c r="J477" s="581"/>
    </row>
    <row r="478" spans="1:10" x14ac:dyDescent="0.2">
      <c r="A478" s="583"/>
      <c r="B478" s="583"/>
      <c r="C478" s="583"/>
      <c r="D478" s="582"/>
      <c r="E478" s="583"/>
      <c r="F478" s="582"/>
      <c r="G478" s="582"/>
      <c r="H478" s="582"/>
      <c r="I478" s="582"/>
      <c r="J478" s="581"/>
    </row>
    <row r="479" spans="1:10" x14ac:dyDescent="0.2">
      <c r="A479" s="583"/>
      <c r="B479" s="583"/>
      <c r="C479" s="583"/>
      <c r="D479" s="582"/>
      <c r="E479" s="583"/>
      <c r="F479" s="582"/>
      <c r="G479" s="582"/>
      <c r="H479" s="582"/>
      <c r="I479" s="582"/>
      <c r="J479" s="581"/>
    </row>
    <row r="480" spans="1:10" x14ac:dyDescent="0.2">
      <c r="A480" s="583"/>
      <c r="B480" s="583"/>
      <c r="C480" s="583"/>
      <c r="D480" s="582"/>
      <c r="E480" s="583"/>
      <c r="F480" s="582"/>
      <c r="G480" s="582"/>
      <c r="H480" s="582"/>
      <c r="I480" s="582"/>
      <c r="J480" s="581"/>
    </row>
    <row r="481" spans="1:10" x14ac:dyDescent="0.2">
      <c r="A481" s="583"/>
      <c r="B481" s="583"/>
      <c r="C481" s="583"/>
      <c r="D481" s="582"/>
      <c r="E481" s="583"/>
      <c r="F481" s="582"/>
      <c r="G481" s="582"/>
      <c r="H481" s="582"/>
      <c r="I481" s="582"/>
      <c r="J481" s="581"/>
    </row>
    <row r="482" spans="1:10" x14ac:dyDescent="0.2">
      <c r="A482" s="583"/>
      <c r="B482" s="583"/>
      <c r="C482" s="583"/>
      <c r="D482" s="582"/>
      <c r="E482" s="583"/>
      <c r="F482" s="582"/>
      <c r="G482" s="582"/>
      <c r="H482" s="582"/>
      <c r="I482" s="582"/>
      <c r="J482" s="581"/>
    </row>
    <row r="483" spans="1:10" x14ac:dyDescent="0.2">
      <c r="A483" s="583"/>
      <c r="B483" s="583"/>
      <c r="C483" s="583"/>
      <c r="D483" s="582"/>
      <c r="E483" s="583"/>
      <c r="F483" s="582"/>
      <c r="G483" s="582"/>
      <c r="H483" s="582"/>
      <c r="I483" s="582"/>
      <c r="J483" s="581"/>
    </row>
    <row r="484" spans="1:10" x14ac:dyDescent="0.2">
      <c r="A484" s="583"/>
      <c r="B484" s="583"/>
      <c r="C484" s="583"/>
      <c r="D484" s="582"/>
      <c r="E484" s="583"/>
      <c r="F484" s="582"/>
      <c r="G484" s="582"/>
      <c r="H484" s="582"/>
      <c r="I484" s="582"/>
      <c r="J484" s="581"/>
    </row>
    <row r="485" spans="1:10" x14ac:dyDescent="0.2">
      <c r="A485" s="583"/>
      <c r="B485" s="583"/>
      <c r="C485" s="583"/>
      <c r="D485" s="582"/>
      <c r="E485" s="583"/>
      <c r="F485" s="582"/>
      <c r="G485" s="582"/>
      <c r="H485" s="582"/>
      <c r="I485" s="582"/>
      <c r="J485" s="581"/>
    </row>
    <row r="486" spans="1:10" x14ac:dyDescent="0.2">
      <c r="A486" s="583"/>
      <c r="B486" s="583"/>
      <c r="C486" s="583"/>
      <c r="D486" s="582"/>
      <c r="E486" s="583"/>
      <c r="F486" s="582"/>
      <c r="G486" s="582"/>
      <c r="H486" s="582"/>
      <c r="I486" s="582"/>
      <c r="J486" s="581"/>
    </row>
    <row r="487" spans="1:10" x14ac:dyDescent="0.2">
      <c r="A487" s="583"/>
      <c r="B487" s="583"/>
      <c r="C487" s="583"/>
      <c r="D487" s="582"/>
      <c r="E487" s="583"/>
      <c r="F487" s="582"/>
      <c r="G487" s="582"/>
      <c r="H487" s="582"/>
      <c r="I487" s="582"/>
      <c r="J487" s="581"/>
    </row>
    <row r="488" spans="1:10" x14ac:dyDescent="0.2">
      <c r="A488" s="583"/>
      <c r="B488" s="583"/>
      <c r="C488" s="583"/>
      <c r="D488" s="582"/>
      <c r="E488" s="583"/>
      <c r="F488" s="582"/>
      <c r="G488" s="582"/>
      <c r="H488" s="582"/>
      <c r="I488" s="582"/>
      <c r="J488" s="581"/>
    </row>
    <row r="489" spans="1:10" x14ac:dyDescent="0.2">
      <c r="A489" s="583"/>
      <c r="B489" s="583"/>
      <c r="C489" s="583"/>
      <c r="D489" s="582"/>
      <c r="E489" s="583"/>
      <c r="F489" s="582"/>
      <c r="G489" s="582"/>
      <c r="H489" s="582"/>
      <c r="I489" s="582"/>
      <c r="J489" s="581"/>
    </row>
    <row r="490" spans="1:10" x14ac:dyDescent="0.2">
      <c r="A490" s="583"/>
      <c r="B490" s="583"/>
      <c r="C490" s="583"/>
      <c r="D490" s="582"/>
      <c r="E490" s="583"/>
      <c r="F490" s="582"/>
      <c r="G490" s="582"/>
      <c r="H490" s="582"/>
      <c r="I490" s="582"/>
      <c r="J490" s="581"/>
    </row>
    <row r="491" spans="1:10" x14ac:dyDescent="0.2">
      <c r="A491" s="583"/>
      <c r="B491" s="583"/>
      <c r="C491" s="583"/>
      <c r="D491" s="582"/>
      <c r="E491" s="583"/>
      <c r="F491" s="582"/>
      <c r="G491" s="582"/>
      <c r="H491" s="582"/>
      <c r="I491" s="582"/>
      <c r="J491" s="581"/>
    </row>
    <row r="492" spans="1:10" x14ac:dyDescent="0.2">
      <c r="A492" s="583"/>
      <c r="B492" s="583"/>
      <c r="C492" s="583"/>
      <c r="D492" s="582"/>
      <c r="E492" s="583"/>
      <c r="F492" s="582"/>
      <c r="G492" s="582"/>
      <c r="H492" s="582"/>
      <c r="I492" s="582"/>
      <c r="J492" s="581"/>
    </row>
    <row r="493" spans="1:10" x14ac:dyDescent="0.2">
      <c r="A493" s="583"/>
      <c r="B493" s="583"/>
      <c r="C493" s="583"/>
      <c r="D493" s="582"/>
      <c r="E493" s="583"/>
      <c r="F493" s="582"/>
      <c r="G493" s="582"/>
      <c r="H493" s="582"/>
      <c r="I493" s="582"/>
      <c r="J493" s="581"/>
    </row>
    <row r="494" spans="1:10" x14ac:dyDescent="0.2">
      <c r="A494" s="583"/>
      <c r="B494" s="583"/>
      <c r="C494" s="583"/>
      <c r="D494" s="582"/>
      <c r="E494" s="583"/>
      <c r="F494" s="582"/>
      <c r="G494" s="582"/>
      <c r="H494" s="582"/>
      <c r="I494" s="582"/>
      <c r="J494" s="581"/>
    </row>
    <row r="495" spans="1:10" x14ac:dyDescent="0.2">
      <c r="A495" s="583"/>
      <c r="B495" s="583"/>
      <c r="C495" s="583"/>
      <c r="D495" s="582"/>
      <c r="E495" s="583"/>
      <c r="F495" s="582"/>
      <c r="G495" s="582"/>
      <c r="H495" s="582"/>
      <c r="I495" s="582"/>
      <c r="J495" s="581"/>
    </row>
    <row r="496" spans="1:10" x14ac:dyDescent="0.2">
      <c r="A496" s="583"/>
      <c r="B496" s="583"/>
      <c r="C496" s="583"/>
      <c r="D496" s="582"/>
      <c r="E496" s="583"/>
      <c r="F496" s="582"/>
      <c r="G496" s="582"/>
      <c r="H496" s="582"/>
      <c r="I496" s="582"/>
      <c r="J496" s="581"/>
    </row>
    <row r="497" spans="1:10" x14ac:dyDescent="0.2">
      <c r="A497" s="583"/>
      <c r="B497" s="583"/>
      <c r="C497" s="583"/>
      <c r="D497" s="582"/>
      <c r="E497" s="583"/>
      <c r="F497" s="582"/>
      <c r="G497" s="582"/>
      <c r="H497" s="582"/>
      <c r="I497" s="582"/>
      <c r="J497" s="581"/>
    </row>
    <row r="498" spans="1:10" x14ac:dyDescent="0.2">
      <c r="A498" s="583"/>
      <c r="B498" s="583"/>
      <c r="C498" s="583"/>
      <c r="D498" s="582"/>
      <c r="E498" s="583"/>
      <c r="F498" s="582"/>
      <c r="G498" s="582"/>
      <c r="H498" s="582"/>
      <c r="I498" s="582"/>
      <c r="J498" s="581"/>
    </row>
    <row r="499" spans="1:10" x14ac:dyDescent="0.2">
      <c r="A499" s="583"/>
      <c r="B499" s="583"/>
      <c r="C499" s="583"/>
      <c r="D499" s="582"/>
      <c r="E499" s="583"/>
      <c r="F499" s="582"/>
      <c r="G499" s="582"/>
      <c r="H499" s="582"/>
      <c r="I499" s="582"/>
      <c r="J499" s="581"/>
    </row>
    <row r="500" spans="1:10" x14ac:dyDescent="0.2">
      <c r="A500" s="583"/>
      <c r="B500" s="583"/>
      <c r="C500" s="583"/>
      <c r="D500" s="582"/>
      <c r="E500" s="583"/>
      <c r="F500" s="582"/>
      <c r="G500" s="582"/>
      <c r="H500" s="582"/>
      <c r="I500" s="582"/>
      <c r="J500" s="581"/>
    </row>
    <row r="501" spans="1:10" x14ac:dyDescent="0.2">
      <c r="A501" s="583"/>
      <c r="B501" s="583"/>
      <c r="C501" s="583"/>
      <c r="D501" s="582"/>
      <c r="E501" s="583"/>
      <c r="F501" s="582"/>
      <c r="G501" s="582"/>
      <c r="H501" s="582"/>
      <c r="I501" s="582"/>
      <c r="J501" s="581"/>
    </row>
    <row r="502" spans="1:10" x14ac:dyDescent="0.2">
      <c r="A502" s="583"/>
      <c r="B502" s="583"/>
      <c r="C502" s="583"/>
      <c r="D502" s="582"/>
      <c r="E502" s="583"/>
      <c r="F502" s="582"/>
      <c r="G502" s="582"/>
      <c r="H502" s="582"/>
      <c r="I502" s="582"/>
      <c r="J502" s="581"/>
    </row>
    <row r="503" spans="1:10" x14ac:dyDescent="0.2">
      <c r="A503" s="583"/>
      <c r="B503" s="583"/>
      <c r="C503" s="583"/>
      <c r="D503" s="582"/>
      <c r="E503" s="583"/>
      <c r="F503" s="582"/>
      <c r="G503" s="582"/>
      <c r="H503" s="582"/>
      <c r="I503" s="582"/>
      <c r="J503" s="581"/>
    </row>
    <row r="504" spans="1:10" x14ac:dyDescent="0.2">
      <c r="A504" s="583"/>
      <c r="B504" s="583"/>
      <c r="C504" s="583"/>
      <c r="D504" s="582"/>
      <c r="E504" s="583"/>
      <c r="F504" s="582"/>
      <c r="G504" s="582"/>
      <c r="H504" s="582"/>
      <c r="I504" s="582"/>
      <c r="J504" s="581"/>
    </row>
    <row r="505" spans="1:10" x14ac:dyDescent="0.2">
      <c r="A505" s="583"/>
      <c r="B505" s="583"/>
      <c r="C505" s="583"/>
      <c r="D505" s="582"/>
      <c r="E505" s="583"/>
      <c r="F505" s="582"/>
      <c r="G505" s="582"/>
      <c r="H505" s="582"/>
      <c r="I505" s="582"/>
      <c r="J505" s="581"/>
    </row>
    <row r="506" spans="1:10" x14ac:dyDescent="0.2">
      <c r="A506" s="583"/>
      <c r="B506" s="583"/>
      <c r="C506" s="583"/>
      <c r="D506" s="582"/>
      <c r="E506" s="583"/>
      <c r="F506" s="582"/>
      <c r="G506" s="582"/>
      <c r="H506" s="582"/>
      <c r="I506" s="582"/>
      <c r="J506" s="581"/>
    </row>
    <row r="507" spans="1:10" x14ac:dyDescent="0.2">
      <c r="A507" s="583"/>
      <c r="B507" s="583"/>
      <c r="C507" s="583"/>
      <c r="D507" s="582"/>
      <c r="E507" s="583"/>
      <c r="F507" s="582"/>
      <c r="G507" s="582"/>
      <c r="H507" s="582"/>
      <c r="I507" s="582"/>
      <c r="J507" s="581"/>
    </row>
    <row r="508" spans="1:10" x14ac:dyDescent="0.2">
      <c r="A508" s="583"/>
      <c r="B508" s="583"/>
      <c r="C508" s="583"/>
      <c r="D508" s="582"/>
      <c r="E508" s="583"/>
      <c r="F508" s="582"/>
      <c r="G508" s="582"/>
      <c r="H508" s="582"/>
      <c r="I508" s="582"/>
      <c r="J508" s="581"/>
    </row>
    <row r="509" spans="1:10" x14ac:dyDescent="0.2">
      <c r="A509" s="583"/>
      <c r="B509" s="583"/>
      <c r="C509" s="583"/>
      <c r="D509" s="582"/>
      <c r="E509" s="583"/>
      <c r="F509" s="582"/>
      <c r="G509" s="582"/>
      <c r="H509" s="582"/>
      <c r="I509" s="582"/>
      <c r="J509" s="581"/>
    </row>
    <row r="510" spans="1:10" x14ac:dyDescent="0.2">
      <c r="A510" s="583"/>
      <c r="B510" s="583"/>
      <c r="C510" s="583"/>
      <c r="D510" s="582"/>
      <c r="E510" s="583"/>
      <c r="F510" s="582"/>
      <c r="G510" s="582"/>
      <c r="H510" s="582"/>
      <c r="I510" s="582"/>
      <c r="J510" s="581"/>
    </row>
    <row r="511" spans="1:10" x14ac:dyDescent="0.2">
      <c r="A511" s="583"/>
      <c r="B511" s="583"/>
      <c r="C511" s="583"/>
      <c r="D511" s="582"/>
      <c r="E511" s="583"/>
      <c r="F511" s="582"/>
      <c r="G511" s="582"/>
      <c r="H511" s="582"/>
      <c r="I511" s="582"/>
      <c r="J511" s="581"/>
    </row>
    <row r="512" spans="1:10" x14ac:dyDescent="0.2">
      <c r="A512" s="583"/>
      <c r="B512" s="583"/>
      <c r="C512" s="583"/>
      <c r="D512" s="582"/>
      <c r="E512" s="583"/>
      <c r="F512" s="582"/>
      <c r="G512" s="582"/>
      <c r="H512" s="582"/>
      <c r="I512" s="582"/>
      <c r="J512" s="581"/>
    </row>
    <row r="513" spans="1:10" x14ac:dyDescent="0.2">
      <c r="A513" s="583"/>
      <c r="B513" s="583"/>
      <c r="C513" s="583"/>
      <c r="D513" s="582"/>
      <c r="E513" s="583"/>
      <c r="F513" s="582"/>
      <c r="G513" s="582"/>
      <c r="H513" s="582"/>
      <c r="I513" s="582"/>
      <c r="J513" s="581"/>
    </row>
    <row r="514" spans="1:10" x14ac:dyDescent="0.2">
      <c r="A514" s="583"/>
      <c r="B514" s="583"/>
      <c r="C514" s="583"/>
      <c r="D514" s="582"/>
      <c r="E514" s="583"/>
      <c r="F514" s="582"/>
      <c r="G514" s="582"/>
      <c r="H514" s="582"/>
      <c r="I514" s="582"/>
      <c r="J514" s="581"/>
    </row>
    <row r="515" spans="1:10" x14ac:dyDescent="0.2">
      <c r="A515" s="583"/>
      <c r="B515" s="583"/>
      <c r="C515" s="583"/>
      <c r="D515" s="582"/>
      <c r="E515" s="583"/>
      <c r="F515" s="582"/>
      <c r="G515" s="582"/>
      <c r="H515" s="582"/>
      <c r="I515" s="582"/>
      <c r="J515" s="581"/>
    </row>
    <row r="516" spans="1:10" x14ac:dyDescent="0.2">
      <c r="A516" s="583"/>
      <c r="B516" s="583"/>
      <c r="C516" s="583"/>
      <c r="D516" s="582"/>
      <c r="E516" s="583"/>
      <c r="F516" s="582"/>
      <c r="G516" s="582"/>
      <c r="H516" s="582"/>
      <c r="I516" s="582"/>
      <c r="J516" s="581"/>
    </row>
    <row r="517" spans="1:10" x14ac:dyDescent="0.2">
      <c r="A517" s="583"/>
      <c r="B517" s="583"/>
      <c r="C517" s="583"/>
      <c r="D517" s="582"/>
      <c r="E517" s="583"/>
      <c r="F517" s="582"/>
      <c r="G517" s="582"/>
      <c r="H517" s="582"/>
      <c r="I517" s="582"/>
      <c r="J517" s="581"/>
    </row>
    <row r="518" spans="1:10" x14ac:dyDescent="0.2">
      <c r="A518" s="583"/>
      <c r="B518" s="583"/>
      <c r="C518" s="583"/>
      <c r="D518" s="582"/>
      <c r="E518" s="583"/>
      <c r="F518" s="582"/>
      <c r="G518" s="582"/>
      <c r="H518" s="582"/>
      <c r="I518" s="582"/>
      <c r="J518" s="581"/>
    </row>
    <row r="519" spans="1:10" x14ac:dyDescent="0.2">
      <c r="A519" s="583"/>
      <c r="B519" s="583"/>
      <c r="C519" s="583"/>
      <c r="D519" s="582"/>
      <c r="E519" s="583"/>
      <c r="F519" s="582"/>
      <c r="G519" s="582"/>
      <c r="H519" s="582"/>
      <c r="I519" s="582"/>
      <c r="J519" s="581"/>
    </row>
    <row r="520" spans="1:10" x14ac:dyDescent="0.2">
      <c r="A520" s="583"/>
      <c r="B520" s="583"/>
      <c r="C520" s="583"/>
      <c r="D520" s="582"/>
      <c r="E520" s="583"/>
      <c r="F520" s="582"/>
      <c r="G520" s="582"/>
      <c r="H520" s="582"/>
      <c r="I520" s="582"/>
      <c r="J520" s="581"/>
    </row>
    <row r="521" spans="1:10" x14ac:dyDescent="0.2">
      <c r="A521" s="583"/>
      <c r="B521" s="583"/>
      <c r="C521" s="583"/>
      <c r="D521" s="582"/>
      <c r="E521" s="583"/>
      <c r="F521" s="582"/>
      <c r="G521" s="582"/>
      <c r="H521" s="582"/>
      <c r="I521" s="582"/>
      <c r="J521" s="581"/>
    </row>
    <row r="522" spans="1:10" x14ac:dyDescent="0.2">
      <c r="A522" s="583"/>
      <c r="B522" s="583"/>
      <c r="C522" s="583"/>
      <c r="D522" s="582"/>
      <c r="E522" s="583"/>
      <c r="F522" s="582"/>
      <c r="G522" s="582"/>
      <c r="H522" s="582"/>
      <c r="I522" s="582"/>
      <c r="J522" s="581"/>
    </row>
    <row r="523" spans="1:10" x14ac:dyDescent="0.2">
      <c r="A523" s="583"/>
      <c r="B523" s="583"/>
      <c r="C523" s="583"/>
      <c r="D523" s="582"/>
      <c r="E523" s="583"/>
      <c r="F523" s="582"/>
      <c r="G523" s="582"/>
      <c r="H523" s="582"/>
      <c r="I523" s="582"/>
      <c r="J523" s="581"/>
    </row>
    <row r="524" spans="1:10" x14ac:dyDescent="0.2">
      <c r="A524" s="583"/>
      <c r="B524" s="583"/>
      <c r="C524" s="583"/>
      <c r="D524" s="582"/>
      <c r="E524" s="583"/>
      <c r="F524" s="582"/>
      <c r="G524" s="582"/>
      <c r="H524" s="582"/>
      <c r="I524" s="582"/>
      <c r="J524" s="581"/>
    </row>
    <row r="525" spans="1:10" x14ac:dyDescent="0.2">
      <c r="A525" s="583"/>
      <c r="B525" s="583"/>
      <c r="C525" s="583"/>
      <c r="D525" s="582"/>
      <c r="E525" s="583"/>
      <c r="F525" s="582"/>
      <c r="G525" s="582"/>
      <c r="H525" s="582"/>
      <c r="I525" s="582"/>
      <c r="J525" s="581"/>
    </row>
    <row r="526" spans="1:10" x14ac:dyDescent="0.2">
      <c r="A526" s="583"/>
      <c r="B526" s="583"/>
      <c r="C526" s="583"/>
      <c r="D526" s="582"/>
      <c r="E526" s="583"/>
      <c r="F526" s="582"/>
      <c r="G526" s="582"/>
      <c r="H526" s="582"/>
      <c r="I526" s="582"/>
      <c r="J526" s="581"/>
    </row>
    <row r="527" spans="1:10" x14ac:dyDescent="0.2">
      <c r="A527" s="583"/>
      <c r="B527" s="583"/>
      <c r="C527" s="583"/>
      <c r="D527" s="582"/>
      <c r="E527" s="583"/>
      <c r="F527" s="582"/>
      <c r="G527" s="582"/>
      <c r="H527" s="582"/>
      <c r="I527" s="582"/>
      <c r="J527" s="581"/>
    </row>
    <row r="528" spans="1:10" x14ac:dyDescent="0.2">
      <c r="A528" s="583"/>
      <c r="B528" s="583"/>
      <c r="C528" s="583"/>
      <c r="D528" s="582"/>
      <c r="E528" s="583"/>
      <c r="F528" s="582"/>
      <c r="G528" s="582"/>
      <c r="H528" s="582"/>
      <c r="I528" s="582"/>
      <c r="J528" s="581"/>
    </row>
    <row r="529" spans="1:10" x14ac:dyDescent="0.2">
      <c r="A529" s="583"/>
      <c r="B529" s="583"/>
      <c r="C529" s="583"/>
      <c r="D529" s="582"/>
      <c r="E529" s="583"/>
      <c r="F529" s="582"/>
      <c r="G529" s="582"/>
      <c r="H529" s="582"/>
      <c r="I529" s="582"/>
      <c r="J529" s="581"/>
    </row>
    <row r="530" spans="1:10" x14ac:dyDescent="0.2">
      <c r="A530" s="583"/>
      <c r="B530" s="583"/>
      <c r="C530" s="583"/>
      <c r="D530" s="582"/>
      <c r="E530" s="583"/>
      <c r="F530" s="582"/>
      <c r="G530" s="582"/>
      <c r="H530" s="582"/>
      <c r="I530" s="582"/>
      <c r="J530" s="581"/>
    </row>
    <row r="531" spans="1:10" x14ac:dyDescent="0.2">
      <c r="A531" s="583"/>
      <c r="B531" s="583"/>
      <c r="C531" s="583"/>
      <c r="D531" s="582"/>
      <c r="E531" s="583"/>
      <c r="F531" s="582"/>
      <c r="G531" s="582"/>
      <c r="H531" s="582"/>
      <c r="I531" s="582"/>
      <c r="J531" s="581"/>
    </row>
    <row r="532" spans="1:10" x14ac:dyDescent="0.2">
      <c r="A532" s="583"/>
      <c r="B532" s="583"/>
      <c r="C532" s="583"/>
      <c r="D532" s="582"/>
      <c r="E532" s="583"/>
      <c r="F532" s="582"/>
      <c r="G532" s="582"/>
      <c r="H532" s="582"/>
      <c r="I532" s="582"/>
      <c r="J532" s="581"/>
    </row>
    <row r="533" spans="1:10" x14ac:dyDescent="0.2">
      <c r="A533" s="583"/>
      <c r="B533" s="583"/>
      <c r="C533" s="583"/>
      <c r="D533" s="582"/>
      <c r="E533" s="583"/>
      <c r="F533" s="582"/>
      <c r="G533" s="582"/>
      <c r="H533" s="582"/>
      <c r="I533" s="582"/>
      <c r="J533" s="581"/>
    </row>
    <row r="534" spans="1:10" x14ac:dyDescent="0.2">
      <c r="A534" s="583"/>
      <c r="B534" s="583"/>
      <c r="C534" s="583"/>
      <c r="D534" s="582"/>
      <c r="E534" s="583"/>
      <c r="F534" s="582"/>
      <c r="G534" s="582"/>
      <c r="H534" s="582"/>
      <c r="I534" s="582"/>
      <c r="J534" s="581"/>
    </row>
    <row r="535" spans="1:10" x14ac:dyDescent="0.2">
      <c r="A535" s="583"/>
      <c r="B535" s="583"/>
      <c r="C535" s="583"/>
      <c r="D535" s="582"/>
      <c r="E535" s="583"/>
      <c r="F535" s="582"/>
      <c r="G535" s="582"/>
      <c r="H535" s="582"/>
      <c r="I535" s="582"/>
      <c r="J535" s="581"/>
    </row>
    <row r="536" spans="1:10" x14ac:dyDescent="0.2">
      <c r="A536" s="583"/>
      <c r="B536" s="583"/>
      <c r="C536" s="583"/>
      <c r="D536" s="582"/>
      <c r="E536" s="583"/>
      <c r="F536" s="582"/>
      <c r="G536" s="582"/>
      <c r="H536" s="582"/>
      <c r="I536" s="582"/>
      <c r="J536" s="581"/>
    </row>
    <row r="537" spans="1:10" x14ac:dyDescent="0.2">
      <c r="A537" s="583"/>
      <c r="B537" s="583"/>
      <c r="C537" s="583"/>
      <c r="D537" s="582"/>
      <c r="E537" s="583"/>
      <c r="F537" s="582"/>
      <c r="G537" s="582"/>
      <c r="H537" s="582"/>
      <c r="I537" s="582"/>
      <c r="J537" s="581"/>
    </row>
    <row r="538" spans="1:10" x14ac:dyDescent="0.2">
      <c r="A538" s="583"/>
      <c r="B538" s="583"/>
      <c r="C538" s="583"/>
      <c r="D538" s="582"/>
      <c r="E538" s="583"/>
      <c r="F538" s="582"/>
      <c r="G538" s="582"/>
      <c r="H538" s="582"/>
      <c r="I538" s="582"/>
      <c r="J538" s="581"/>
    </row>
    <row r="539" spans="1:10" x14ac:dyDescent="0.2">
      <c r="A539" s="583"/>
      <c r="B539" s="583"/>
      <c r="C539" s="583"/>
      <c r="D539" s="582"/>
      <c r="E539" s="583"/>
      <c r="F539" s="582"/>
      <c r="G539" s="582"/>
      <c r="H539" s="582"/>
      <c r="I539" s="582"/>
      <c r="J539" s="581"/>
    </row>
    <row r="540" spans="1:10" x14ac:dyDescent="0.2">
      <c r="A540" s="583"/>
      <c r="B540" s="583"/>
      <c r="C540" s="583"/>
      <c r="D540" s="582"/>
      <c r="E540" s="583"/>
      <c r="F540" s="582"/>
      <c r="G540" s="582"/>
      <c r="H540" s="582"/>
      <c r="I540" s="582"/>
      <c r="J540" s="581"/>
    </row>
    <row r="541" spans="1:10" x14ac:dyDescent="0.2">
      <c r="A541" s="583"/>
      <c r="B541" s="583"/>
      <c r="C541" s="583"/>
      <c r="D541" s="582"/>
      <c r="E541" s="583"/>
      <c r="F541" s="582"/>
      <c r="G541" s="582"/>
      <c r="H541" s="582"/>
      <c r="I541" s="582"/>
      <c r="J541" s="581"/>
    </row>
    <row r="542" spans="1:10" x14ac:dyDescent="0.2">
      <c r="A542" s="583"/>
      <c r="B542" s="583"/>
      <c r="C542" s="583"/>
      <c r="D542" s="582"/>
      <c r="E542" s="583"/>
      <c r="F542" s="582"/>
      <c r="G542" s="582"/>
      <c r="H542" s="582"/>
      <c r="I542" s="582"/>
      <c r="J542" s="581"/>
    </row>
    <row r="543" spans="1:10" x14ac:dyDescent="0.2">
      <c r="A543" s="583"/>
      <c r="B543" s="583"/>
      <c r="C543" s="583"/>
      <c r="D543" s="582"/>
      <c r="E543" s="583"/>
      <c r="F543" s="582"/>
      <c r="G543" s="582"/>
      <c r="H543" s="582"/>
      <c r="I543" s="582"/>
      <c r="J543" s="581"/>
    </row>
    <row r="544" spans="1:10" x14ac:dyDescent="0.2">
      <c r="A544" s="583"/>
      <c r="B544" s="583"/>
      <c r="C544" s="583"/>
      <c r="D544" s="582"/>
      <c r="E544" s="583"/>
      <c r="F544" s="582"/>
      <c r="G544" s="582"/>
      <c r="H544" s="582"/>
      <c r="I544" s="582"/>
      <c r="J544" s="581"/>
    </row>
    <row r="545" spans="1:10" x14ac:dyDescent="0.2">
      <c r="A545" s="583"/>
      <c r="B545" s="583"/>
      <c r="C545" s="583"/>
      <c r="D545" s="582"/>
      <c r="E545" s="583"/>
      <c r="F545" s="582"/>
      <c r="G545" s="582"/>
      <c r="H545" s="582"/>
      <c r="I545" s="582"/>
      <c r="J545" s="581"/>
    </row>
    <row r="546" spans="1:10" x14ac:dyDescent="0.2">
      <c r="A546" s="583"/>
      <c r="B546" s="583"/>
      <c r="C546" s="583"/>
      <c r="D546" s="582"/>
      <c r="E546" s="583"/>
      <c r="F546" s="582"/>
      <c r="G546" s="582"/>
      <c r="H546" s="582"/>
      <c r="I546" s="582"/>
      <c r="J546" s="581"/>
    </row>
    <row r="547" spans="1:10" x14ac:dyDescent="0.2">
      <c r="A547" s="583"/>
      <c r="B547" s="583"/>
      <c r="C547" s="583"/>
      <c r="D547" s="582"/>
      <c r="E547" s="583"/>
      <c r="F547" s="582"/>
      <c r="G547" s="582"/>
      <c r="H547" s="582"/>
      <c r="I547" s="582"/>
      <c r="J547" s="581"/>
    </row>
    <row r="548" spans="1:10" x14ac:dyDescent="0.2">
      <c r="A548" s="583"/>
      <c r="B548" s="583"/>
      <c r="C548" s="583"/>
      <c r="D548" s="582"/>
      <c r="E548" s="583"/>
      <c r="F548" s="582"/>
      <c r="G548" s="582"/>
      <c r="H548" s="582"/>
      <c r="I548" s="582"/>
      <c r="J548" s="581"/>
    </row>
    <row r="549" spans="1:10" x14ac:dyDescent="0.2">
      <c r="A549" s="583"/>
      <c r="B549" s="583"/>
      <c r="C549" s="583"/>
      <c r="D549" s="582"/>
      <c r="E549" s="583"/>
      <c r="F549" s="582"/>
      <c r="G549" s="582"/>
      <c r="H549" s="582"/>
      <c r="I549" s="582"/>
      <c r="J549" s="581"/>
    </row>
    <row r="550" spans="1:10" x14ac:dyDescent="0.2">
      <c r="A550" s="583"/>
      <c r="B550" s="583"/>
      <c r="C550" s="583"/>
      <c r="D550" s="582"/>
      <c r="E550" s="583"/>
      <c r="F550" s="582"/>
      <c r="G550" s="582"/>
      <c r="H550" s="582"/>
      <c r="I550" s="582"/>
      <c r="J550" s="581"/>
    </row>
    <row r="551" spans="1:10" x14ac:dyDescent="0.2">
      <c r="A551" s="583"/>
      <c r="B551" s="583"/>
      <c r="C551" s="583"/>
      <c r="D551" s="582"/>
      <c r="E551" s="583"/>
      <c r="F551" s="582"/>
      <c r="G551" s="582"/>
      <c r="H551" s="582"/>
      <c r="I551" s="582"/>
      <c r="J551" s="581"/>
    </row>
    <row r="552" spans="1:10" x14ac:dyDescent="0.2">
      <c r="A552" s="583"/>
      <c r="B552" s="583"/>
      <c r="C552" s="583"/>
      <c r="D552" s="582"/>
      <c r="E552" s="583"/>
      <c r="F552" s="582"/>
      <c r="G552" s="582"/>
      <c r="H552" s="582"/>
      <c r="I552" s="582"/>
      <c r="J552" s="581"/>
    </row>
    <row r="553" spans="1:10" x14ac:dyDescent="0.2">
      <c r="A553" s="583"/>
      <c r="B553" s="583"/>
      <c r="C553" s="583"/>
      <c r="D553" s="582"/>
      <c r="E553" s="583"/>
      <c r="F553" s="582"/>
      <c r="G553" s="582"/>
      <c r="H553" s="582"/>
      <c r="I553" s="582"/>
      <c r="J553" s="581"/>
    </row>
    <row r="554" spans="1:10" x14ac:dyDescent="0.2">
      <c r="A554" s="583"/>
      <c r="B554" s="583"/>
      <c r="C554" s="583"/>
      <c r="D554" s="582"/>
      <c r="E554" s="583"/>
      <c r="F554" s="582"/>
      <c r="G554" s="582"/>
      <c r="H554" s="582"/>
      <c r="I554" s="582"/>
      <c r="J554" s="581"/>
    </row>
    <row r="555" spans="1:10" x14ac:dyDescent="0.2">
      <c r="A555" s="583"/>
      <c r="B555" s="583"/>
      <c r="C555" s="583"/>
      <c r="D555" s="582"/>
      <c r="E555" s="583"/>
      <c r="F555" s="582"/>
      <c r="G555" s="582"/>
      <c r="H555" s="582"/>
      <c r="I555" s="582"/>
      <c r="J555" s="581"/>
    </row>
    <row r="556" spans="1:10" x14ac:dyDescent="0.2">
      <c r="A556" s="583"/>
      <c r="B556" s="583"/>
      <c r="C556" s="583"/>
      <c r="D556" s="582"/>
      <c r="E556" s="583"/>
      <c r="F556" s="582"/>
      <c r="G556" s="582"/>
      <c r="H556" s="582"/>
      <c r="I556" s="582"/>
      <c r="J556" s="581"/>
    </row>
    <row r="557" spans="1:10" x14ac:dyDescent="0.2">
      <c r="A557" s="583"/>
      <c r="B557" s="583"/>
      <c r="C557" s="583"/>
      <c r="D557" s="582"/>
      <c r="E557" s="583"/>
      <c r="F557" s="582"/>
      <c r="G557" s="582"/>
      <c r="H557" s="582"/>
      <c r="I557" s="582"/>
      <c r="J557" s="581"/>
    </row>
    <row r="558" spans="1:10" x14ac:dyDescent="0.2">
      <c r="A558" s="583"/>
      <c r="B558" s="583"/>
      <c r="C558" s="583"/>
      <c r="D558" s="582"/>
      <c r="E558" s="583"/>
      <c r="F558" s="582"/>
      <c r="G558" s="582"/>
      <c r="H558" s="582"/>
      <c r="I558" s="582"/>
      <c r="J558" s="581"/>
    </row>
    <row r="559" spans="1:10" x14ac:dyDescent="0.2">
      <c r="A559" s="583"/>
      <c r="B559" s="583"/>
      <c r="C559" s="583"/>
      <c r="D559" s="582"/>
      <c r="E559" s="583"/>
      <c r="F559" s="582"/>
      <c r="G559" s="582"/>
      <c r="H559" s="582"/>
      <c r="I559" s="582"/>
      <c r="J559" s="581"/>
    </row>
    <row r="560" spans="1:10" x14ac:dyDescent="0.2">
      <c r="A560" s="583"/>
      <c r="B560" s="583"/>
      <c r="C560" s="583"/>
      <c r="D560" s="582"/>
      <c r="E560" s="583"/>
      <c r="F560" s="582"/>
      <c r="G560" s="582"/>
      <c r="H560" s="582"/>
      <c r="I560" s="582"/>
      <c r="J560" s="581"/>
    </row>
    <row r="561" spans="1:10" x14ac:dyDescent="0.2">
      <c r="A561" s="583"/>
      <c r="B561" s="583"/>
      <c r="C561" s="583"/>
      <c r="D561" s="582"/>
      <c r="E561" s="583"/>
      <c r="F561" s="582"/>
      <c r="G561" s="582"/>
      <c r="H561" s="582"/>
      <c r="I561" s="582"/>
      <c r="J561" s="581"/>
    </row>
    <row r="562" spans="1:10" x14ac:dyDescent="0.2">
      <c r="A562" s="583"/>
      <c r="B562" s="583"/>
      <c r="C562" s="583"/>
      <c r="D562" s="582"/>
      <c r="E562" s="583"/>
      <c r="F562" s="582"/>
      <c r="G562" s="582"/>
      <c r="H562" s="582"/>
      <c r="I562" s="582"/>
      <c r="J562" s="581"/>
    </row>
    <row r="563" spans="1:10" x14ac:dyDescent="0.2">
      <c r="A563" s="583"/>
      <c r="B563" s="583"/>
      <c r="C563" s="583"/>
      <c r="D563" s="582"/>
      <c r="E563" s="583"/>
      <c r="F563" s="582"/>
      <c r="G563" s="582"/>
      <c r="H563" s="582"/>
      <c r="I563" s="582"/>
      <c r="J563" s="581"/>
    </row>
    <row r="564" spans="1:10" x14ac:dyDescent="0.2">
      <c r="A564" s="583"/>
      <c r="B564" s="583"/>
      <c r="C564" s="583"/>
      <c r="D564" s="582"/>
      <c r="E564" s="583"/>
      <c r="F564" s="582"/>
      <c r="G564" s="582"/>
      <c r="H564" s="582"/>
      <c r="I564" s="582"/>
      <c r="J564" s="581"/>
    </row>
    <row r="565" spans="1:10" x14ac:dyDescent="0.2">
      <c r="A565" s="583"/>
      <c r="B565" s="583"/>
      <c r="C565" s="583"/>
      <c r="D565" s="582"/>
      <c r="E565" s="583"/>
      <c r="F565" s="582"/>
      <c r="G565" s="582"/>
      <c r="H565" s="582"/>
      <c r="I565" s="582"/>
      <c r="J565" s="581"/>
    </row>
    <row r="566" spans="1:10" x14ac:dyDescent="0.2">
      <c r="A566" s="583"/>
      <c r="B566" s="583"/>
      <c r="C566" s="583"/>
      <c r="D566" s="582"/>
      <c r="E566" s="583"/>
      <c r="F566" s="582"/>
      <c r="G566" s="582"/>
      <c r="H566" s="582"/>
      <c r="I566" s="582"/>
      <c r="J566" s="581"/>
    </row>
    <row r="567" spans="1:10" x14ac:dyDescent="0.2">
      <c r="A567" s="583"/>
      <c r="B567" s="583"/>
      <c r="C567" s="583"/>
      <c r="D567" s="582"/>
      <c r="E567" s="583"/>
      <c r="F567" s="582"/>
      <c r="G567" s="582"/>
      <c r="H567" s="582"/>
      <c r="I567" s="582"/>
      <c r="J567" s="581"/>
    </row>
    <row r="568" spans="1:10" x14ac:dyDescent="0.2">
      <c r="A568" s="583"/>
      <c r="B568" s="583"/>
      <c r="C568" s="583"/>
      <c r="D568" s="582"/>
      <c r="E568" s="583"/>
      <c r="F568" s="582"/>
      <c r="G568" s="582"/>
      <c r="H568" s="582"/>
      <c r="I568" s="582"/>
      <c r="J568" s="581"/>
    </row>
    <row r="569" spans="1:10" x14ac:dyDescent="0.2">
      <c r="A569" s="583"/>
      <c r="B569" s="583"/>
      <c r="C569" s="583"/>
      <c r="D569" s="582"/>
      <c r="E569" s="583"/>
      <c r="F569" s="582"/>
      <c r="G569" s="582"/>
      <c r="H569" s="582"/>
      <c r="I569" s="582"/>
      <c r="J569" s="581"/>
    </row>
    <row r="570" spans="1:10" x14ac:dyDescent="0.2">
      <c r="A570" s="583"/>
      <c r="B570" s="583"/>
      <c r="C570" s="583"/>
      <c r="D570" s="582"/>
      <c r="E570" s="583"/>
      <c r="F570" s="582"/>
      <c r="G570" s="582"/>
      <c r="H570" s="582"/>
      <c r="I570" s="582"/>
      <c r="J570" s="581"/>
    </row>
    <row r="571" spans="1:10" x14ac:dyDescent="0.2">
      <c r="A571" s="583"/>
      <c r="B571" s="583"/>
      <c r="C571" s="583"/>
      <c r="D571" s="582"/>
      <c r="E571" s="583"/>
      <c r="F571" s="582"/>
      <c r="G571" s="582"/>
      <c r="H571" s="582"/>
      <c r="I571" s="582"/>
      <c r="J571" s="581"/>
    </row>
    <row r="572" spans="1:10" x14ac:dyDescent="0.2">
      <c r="A572" s="583"/>
      <c r="B572" s="583"/>
      <c r="C572" s="583"/>
      <c r="D572" s="582"/>
      <c r="E572" s="583"/>
      <c r="F572" s="582"/>
      <c r="G572" s="582"/>
      <c r="H572" s="582"/>
      <c r="I572" s="582"/>
      <c r="J572" s="581"/>
    </row>
    <row r="573" spans="1:10" x14ac:dyDescent="0.2">
      <c r="A573" s="583"/>
      <c r="B573" s="583"/>
      <c r="C573" s="583"/>
      <c r="D573" s="582"/>
      <c r="E573" s="583"/>
      <c r="F573" s="582"/>
      <c r="G573" s="582"/>
      <c r="H573" s="582"/>
      <c r="I573" s="582"/>
      <c r="J573" s="581"/>
    </row>
    <row r="574" spans="1:10" x14ac:dyDescent="0.2">
      <c r="A574" s="583"/>
      <c r="B574" s="583"/>
      <c r="C574" s="583"/>
      <c r="D574" s="582"/>
      <c r="E574" s="583"/>
      <c r="F574" s="582"/>
      <c r="G574" s="582"/>
      <c r="H574" s="582"/>
      <c r="I574" s="582"/>
      <c r="J574" s="581"/>
    </row>
    <row r="575" spans="1:10" x14ac:dyDescent="0.2">
      <c r="A575" s="583"/>
      <c r="B575" s="583"/>
      <c r="C575" s="583"/>
      <c r="D575" s="582"/>
      <c r="E575" s="583"/>
      <c r="F575" s="582"/>
      <c r="G575" s="582"/>
      <c r="H575" s="582"/>
      <c r="I575" s="582"/>
      <c r="J575" s="581"/>
    </row>
    <row r="576" spans="1:10" x14ac:dyDescent="0.2">
      <c r="A576" s="583"/>
      <c r="B576" s="583"/>
      <c r="C576" s="583"/>
      <c r="D576" s="582"/>
      <c r="E576" s="583"/>
      <c r="F576" s="582"/>
      <c r="G576" s="582"/>
      <c r="H576" s="582"/>
      <c r="I576" s="582"/>
      <c r="J576" s="581"/>
    </row>
    <row r="577" spans="1:10" x14ac:dyDescent="0.2">
      <c r="A577" s="583"/>
      <c r="B577" s="583"/>
      <c r="C577" s="583"/>
      <c r="D577" s="582"/>
      <c r="E577" s="583"/>
      <c r="F577" s="582"/>
      <c r="G577" s="582"/>
      <c r="H577" s="582"/>
      <c r="I577" s="582"/>
      <c r="J577" s="581"/>
    </row>
    <row r="578" spans="1:10" x14ac:dyDescent="0.2">
      <c r="A578" s="583"/>
      <c r="B578" s="583"/>
      <c r="C578" s="583"/>
      <c r="D578" s="582"/>
      <c r="E578" s="583"/>
      <c r="F578" s="582"/>
      <c r="G578" s="582"/>
      <c r="H578" s="582"/>
      <c r="I578" s="582"/>
      <c r="J578" s="581"/>
    </row>
    <row r="579" spans="1:10" x14ac:dyDescent="0.2">
      <c r="A579" s="583"/>
      <c r="B579" s="583"/>
      <c r="C579" s="583"/>
      <c r="D579" s="582"/>
      <c r="E579" s="583"/>
      <c r="F579" s="582"/>
      <c r="G579" s="582"/>
      <c r="H579" s="582"/>
      <c r="I579" s="582"/>
      <c r="J579" s="581"/>
    </row>
    <row r="580" spans="1:10" x14ac:dyDescent="0.2">
      <c r="A580" s="583"/>
      <c r="B580" s="583"/>
      <c r="C580" s="583"/>
      <c r="D580" s="582"/>
      <c r="E580" s="583"/>
      <c r="F580" s="582"/>
      <c r="G580" s="582"/>
      <c r="H580" s="582"/>
      <c r="I580" s="582"/>
      <c r="J580" s="581"/>
    </row>
    <row r="581" spans="1:10" x14ac:dyDescent="0.2">
      <c r="A581" s="583"/>
      <c r="B581" s="583"/>
      <c r="C581" s="583"/>
      <c r="D581" s="582"/>
      <c r="E581" s="583"/>
      <c r="F581" s="582"/>
      <c r="G581" s="582"/>
      <c r="H581" s="582"/>
      <c r="I581" s="582"/>
      <c r="J581" s="581"/>
    </row>
    <row r="582" spans="1:10" x14ac:dyDescent="0.2">
      <c r="A582" s="583"/>
      <c r="B582" s="583"/>
      <c r="C582" s="583"/>
      <c r="D582" s="582"/>
      <c r="E582" s="583"/>
      <c r="F582" s="582"/>
      <c r="G582" s="582"/>
      <c r="H582" s="582"/>
      <c r="I582" s="582"/>
      <c r="J582" s="581"/>
    </row>
    <row r="583" spans="1:10" x14ac:dyDescent="0.2">
      <c r="A583" s="583"/>
      <c r="B583" s="583"/>
      <c r="C583" s="583"/>
      <c r="D583" s="582"/>
      <c r="E583" s="583"/>
      <c r="F583" s="582"/>
      <c r="G583" s="582"/>
      <c r="H583" s="582"/>
      <c r="I583" s="582"/>
      <c r="J583" s="581"/>
    </row>
    <row r="584" spans="1:10" x14ac:dyDescent="0.2">
      <c r="A584" s="583"/>
      <c r="B584" s="583"/>
      <c r="C584" s="583"/>
      <c r="D584" s="582"/>
      <c r="E584" s="583"/>
      <c r="F584" s="582"/>
      <c r="G584" s="582"/>
      <c r="H584" s="582"/>
      <c r="I584" s="582"/>
      <c r="J584" s="581"/>
    </row>
    <row r="585" spans="1:10" x14ac:dyDescent="0.2">
      <c r="A585" s="583"/>
      <c r="B585" s="583"/>
      <c r="C585" s="583"/>
      <c r="D585" s="582"/>
      <c r="E585" s="583"/>
      <c r="F585" s="582"/>
      <c r="G585" s="582"/>
      <c r="H585" s="582"/>
      <c r="I585" s="582"/>
      <c r="J585" s="581"/>
    </row>
    <row r="586" spans="1:10" x14ac:dyDescent="0.2">
      <c r="A586" s="583"/>
      <c r="B586" s="583"/>
      <c r="C586" s="583"/>
      <c r="D586" s="582"/>
      <c r="E586" s="583"/>
      <c r="F586" s="582"/>
      <c r="G586" s="582"/>
      <c r="H586" s="582"/>
      <c r="I586" s="582"/>
      <c r="J586" s="581"/>
    </row>
    <row r="587" spans="1:10" x14ac:dyDescent="0.2">
      <c r="A587" s="583"/>
      <c r="B587" s="583"/>
      <c r="C587" s="583"/>
      <c r="D587" s="582"/>
      <c r="E587" s="583"/>
      <c r="F587" s="582"/>
      <c r="G587" s="582"/>
      <c r="H587" s="582"/>
      <c r="I587" s="582"/>
      <c r="J587" s="581"/>
    </row>
    <row r="588" spans="1:10" x14ac:dyDescent="0.2">
      <c r="A588" s="583"/>
      <c r="B588" s="583"/>
      <c r="C588" s="583"/>
      <c r="D588" s="582"/>
      <c r="E588" s="583"/>
      <c r="F588" s="582"/>
      <c r="G588" s="582"/>
      <c r="H588" s="582"/>
      <c r="I588" s="582"/>
      <c r="J588" s="581"/>
    </row>
    <row r="589" spans="1:10" x14ac:dyDescent="0.2">
      <c r="A589" s="583"/>
      <c r="B589" s="583"/>
      <c r="C589" s="583"/>
      <c r="D589" s="582"/>
      <c r="E589" s="583"/>
      <c r="F589" s="582"/>
      <c r="G589" s="582"/>
      <c r="H589" s="582"/>
      <c r="I589" s="582"/>
      <c r="J589" s="581"/>
    </row>
    <row r="590" spans="1:10" x14ac:dyDescent="0.2">
      <c r="A590" s="583"/>
      <c r="B590" s="583"/>
      <c r="C590" s="583"/>
      <c r="D590" s="582"/>
      <c r="E590" s="583"/>
      <c r="F590" s="582"/>
      <c r="G590" s="582"/>
      <c r="H590" s="582"/>
      <c r="I590" s="582"/>
      <c r="J590" s="581"/>
    </row>
    <row r="591" spans="1:10" x14ac:dyDescent="0.2">
      <c r="A591" s="583"/>
      <c r="B591" s="583"/>
      <c r="C591" s="583"/>
      <c r="D591" s="582"/>
      <c r="E591" s="583"/>
      <c r="F591" s="582"/>
      <c r="G591" s="582"/>
      <c r="H591" s="582"/>
      <c r="I591" s="582"/>
      <c r="J591" s="581"/>
    </row>
    <row r="592" spans="1:10" x14ac:dyDescent="0.2">
      <c r="A592" s="583"/>
      <c r="B592" s="583"/>
      <c r="C592" s="583"/>
      <c r="D592" s="582"/>
      <c r="E592" s="583"/>
      <c r="F592" s="582"/>
      <c r="G592" s="582"/>
      <c r="H592" s="582"/>
      <c r="I592" s="582"/>
      <c r="J592" s="581"/>
    </row>
    <row r="593" spans="1:10" x14ac:dyDescent="0.2">
      <c r="A593" s="583"/>
      <c r="B593" s="583"/>
      <c r="C593" s="583"/>
      <c r="D593" s="582"/>
      <c r="E593" s="583"/>
      <c r="F593" s="582"/>
      <c r="G593" s="582"/>
      <c r="H593" s="582"/>
      <c r="I593" s="582"/>
      <c r="J593" s="581"/>
    </row>
    <row r="594" spans="1:10" x14ac:dyDescent="0.2">
      <c r="A594" s="583"/>
      <c r="B594" s="583"/>
      <c r="C594" s="583"/>
      <c r="D594" s="582"/>
      <c r="E594" s="583"/>
      <c r="F594" s="582"/>
      <c r="G594" s="582"/>
      <c r="H594" s="582"/>
      <c r="I594" s="582"/>
      <c r="J594" s="581"/>
    </row>
    <row r="595" spans="1:10" x14ac:dyDescent="0.2">
      <c r="A595" s="583"/>
      <c r="B595" s="583"/>
      <c r="C595" s="583"/>
      <c r="D595" s="582"/>
      <c r="E595" s="583"/>
      <c r="F595" s="582"/>
      <c r="G595" s="582"/>
      <c r="H595" s="582"/>
      <c r="I595" s="582"/>
      <c r="J595" s="581"/>
    </row>
    <row r="596" spans="1:10" x14ac:dyDescent="0.2">
      <c r="A596" s="583"/>
      <c r="B596" s="583"/>
      <c r="C596" s="583"/>
      <c r="D596" s="582"/>
      <c r="E596" s="583"/>
      <c r="F596" s="582"/>
      <c r="G596" s="582"/>
      <c r="H596" s="582"/>
      <c r="I596" s="582"/>
      <c r="J596" s="581"/>
    </row>
    <row r="597" spans="1:10" x14ac:dyDescent="0.2">
      <c r="A597" s="583"/>
      <c r="B597" s="583"/>
      <c r="C597" s="583"/>
      <c r="D597" s="582"/>
      <c r="E597" s="583"/>
      <c r="F597" s="582"/>
      <c r="G597" s="582"/>
      <c r="H597" s="582"/>
      <c r="I597" s="582"/>
      <c r="J597" s="581"/>
    </row>
    <row r="598" spans="1:10" x14ac:dyDescent="0.2">
      <c r="A598" s="583"/>
      <c r="B598" s="583"/>
      <c r="C598" s="583"/>
      <c r="D598" s="582"/>
      <c r="E598" s="583"/>
      <c r="F598" s="582"/>
      <c r="G598" s="582"/>
      <c r="H598" s="582"/>
      <c r="I598" s="582"/>
      <c r="J598" s="581"/>
    </row>
    <row r="599" spans="1:10" x14ac:dyDescent="0.2">
      <c r="A599" s="583"/>
      <c r="B599" s="583"/>
      <c r="C599" s="583"/>
      <c r="D599" s="582"/>
      <c r="E599" s="583"/>
      <c r="F599" s="582"/>
      <c r="G599" s="582"/>
      <c r="H599" s="582"/>
      <c r="I599" s="582"/>
      <c r="J599" s="581"/>
    </row>
    <row r="600" spans="1:10" x14ac:dyDescent="0.2">
      <c r="A600" s="583"/>
      <c r="B600" s="583"/>
      <c r="C600" s="583"/>
      <c r="D600" s="582"/>
      <c r="E600" s="583"/>
      <c r="F600" s="582"/>
      <c r="G600" s="582"/>
      <c r="H600" s="582"/>
      <c r="I600" s="582"/>
      <c r="J600" s="581"/>
    </row>
    <row r="601" spans="1:10" x14ac:dyDescent="0.2">
      <c r="A601" s="583"/>
      <c r="B601" s="583"/>
      <c r="C601" s="583"/>
      <c r="D601" s="582"/>
      <c r="E601" s="583"/>
      <c r="F601" s="582"/>
      <c r="G601" s="582"/>
      <c r="H601" s="582"/>
      <c r="I601" s="582"/>
      <c r="J601" s="581"/>
    </row>
    <row r="602" spans="1:10" x14ac:dyDescent="0.2">
      <c r="A602" s="583"/>
      <c r="B602" s="583"/>
      <c r="C602" s="583"/>
      <c r="D602" s="582"/>
      <c r="E602" s="583"/>
      <c r="F602" s="582"/>
      <c r="G602" s="582"/>
      <c r="H602" s="582"/>
      <c r="I602" s="582"/>
      <c r="J602" s="581"/>
    </row>
    <row r="603" spans="1:10" x14ac:dyDescent="0.2">
      <c r="A603" s="583"/>
      <c r="B603" s="583"/>
      <c r="C603" s="583"/>
      <c r="D603" s="582"/>
      <c r="E603" s="583"/>
      <c r="F603" s="582"/>
      <c r="G603" s="582"/>
      <c r="H603" s="582"/>
      <c r="I603" s="582"/>
      <c r="J603" s="581"/>
    </row>
    <row r="604" spans="1:10" x14ac:dyDescent="0.2">
      <c r="A604" s="583"/>
      <c r="B604" s="583"/>
      <c r="C604" s="583"/>
      <c r="D604" s="582"/>
      <c r="E604" s="583"/>
      <c r="F604" s="582"/>
      <c r="G604" s="582"/>
      <c r="H604" s="582"/>
      <c r="I604" s="582"/>
      <c r="J604" s="581"/>
    </row>
    <row r="605" spans="1:10" x14ac:dyDescent="0.2">
      <c r="A605" s="583"/>
      <c r="B605" s="583"/>
      <c r="C605" s="583"/>
      <c r="D605" s="582"/>
      <c r="E605" s="583"/>
      <c r="F605" s="582"/>
      <c r="G605" s="582"/>
      <c r="H605" s="582"/>
      <c r="I605" s="582"/>
      <c r="J605" s="581"/>
    </row>
    <row r="606" spans="1:10" x14ac:dyDescent="0.2">
      <c r="A606" s="583"/>
      <c r="B606" s="583"/>
      <c r="C606" s="583"/>
      <c r="D606" s="582"/>
      <c r="E606" s="583"/>
      <c r="F606" s="582"/>
      <c r="G606" s="582"/>
      <c r="H606" s="582"/>
      <c r="I606" s="582"/>
      <c r="J606" s="581"/>
    </row>
    <row r="607" spans="1:10" x14ac:dyDescent="0.2">
      <c r="A607" s="583"/>
      <c r="B607" s="583"/>
      <c r="C607" s="583"/>
      <c r="D607" s="582"/>
      <c r="E607" s="583"/>
      <c r="F607" s="582"/>
      <c r="G607" s="582"/>
      <c r="H607" s="582"/>
      <c r="I607" s="582"/>
      <c r="J607" s="581"/>
    </row>
    <row r="608" spans="1:10" x14ac:dyDescent="0.2">
      <c r="A608" s="583"/>
      <c r="B608" s="583"/>
      <c r="C608" s="583"/>
      <c r="D608" s="582"/>
      <c r="E608" s="583"/>
      <c r="F608" s="582"/>
      <c r="G608" s="582"/>
      <c r="H608" s="582"/>
      <c r="I608" s="582"/>
      <c r="J608" s="581"/>
    </row>
    <row r="609" spans="1:10" x14ac:dyDescent="0.2">
      <c r="A609" s="583"/>
      <c r="B609" s="583"/>
      <c r="C609" s="583"/>
      <c r="D609" s="582"/>
      <c r="E609" s="583"/>
      <c r="F609" s="582"/>
      <c r="G609" s="582"/>
      <c r="H609" s="582"/>
      <c r="I609" s="582"/>
      <c r="J609" s="581"/>
    </row>
    <row r="610" spans="1:10" x14ac:dyDescent="0.2">
      <c r="A610" s="583"/>
      <c r="B610" s="583"/>
      <c r="C610" s="583"/>
      <c r="D610" s="582"/>
      <c r="E610" s="583"/>
      <c r="F610" s="582"/>
      <c r="G610" s="582"/>
      <c r="H610" s="582"/>
      <c r="I610" s="582"/>
      <c r="J610" s="581"/>
    </row>
    <row r="611" spans="1:10" x14ac:dyDescent="0.2">
      <c r="A611" s="583"/>
      <c r="B611" s="583"/>
      <c r="C611" s="583"/>
      <c r="D611" s="582"/>
      <c r="E611" s="583"/>
      <c r="F611" s="582"/>
      <c r="G611" s="582"/>
      <c r="H611" s="582"/>
      <c r="I611" s="582"/>
      <c r="J611" s="581"/>
    </row>
    <row r="612" spans="1:10" x14ac:dyDescent="0.2">
      <c r="A612" s="583"/>
      <c r="B612" s="583"/>
      <c r="C612" s="583"/>
      <c r="D612" s="582"/>
      <c r="E612" s="583"/>
      <c r="F612" s="582"/>
      <c r="G612" s="582"/>
      <c r="H612" s="582"/>
      <c r="I612" s="582"/>
      <c r="J612" s="581"/>
    </row>
    <row r="613" spans="1:10" x14ac:dyDescent="0.2">
      <c r="A613" s="583"/>
      <c r="B613" s="583"/>
      <c r="C613" s="583"/>
      <c r="D613" s="582"/>
      <c r="E613" s="583"/>
      <c r="F613" s="582"/>
      <c r="G613" s="582"/>
      <c r="H613" s="582"/>
      <c r="I613" s="582"/>
      <c r="J613" s="581"/>
    </row>
    <row r="614" spans="1:10" x14ac:dyDescent="0.2">
      <c r="A614" s="583"/>
      <c r="B614" s="583"/>
      <c r="C614" s="583"/>
      <c r="D614" s="582"/>
      <c r="E614" s="583"/>
      <c r="F614" s="582"/>
      <c r="G614" s="582"/>
      <c r="H614" s="582"/>
      <c r="I614" s="582"/>
      <c r="J614" s="581"/>
    </row>
    <row r="615" spans="1:10" x14ac:dyDescent="0.2">
      <c r="A615" s="583"/>
      <c r="B615" s="583"/>
      <c r="C615" s="583"/>
      <c r="D615" s="582"/>
      <c r="E615" s="583"/>
      <c r="F615" s="582"/>
      <c r="G615" s="582"/>
      <c r="H615" s="582"/>
      <c r="I615" s="582"/>
      <c r="J615" s="581"/>
    </row>
    <row r="616" spans="1:10" x14ac:dyDescent="0.2">
      <c r="A616" s="583"/>
      <c r="B616" s="583"/>
      <c r="C616" s="583"/>
      <c r="D616" s="582"/>
      <c r="E616" s="583"/>
      <c r="F616" s="582"/>
      <c r="G616" s="582"/>
      <c r="H616" s="582"/>
      <c r="I616" s="582"/>
      <c r="J616" s="581"/>
    </row>
    <row r="617" spans="1:10" x14ac:dyDescent="0.2">
      <c r="A617" s="583"/>
      <c r="B617" s="583"/>
      <c r="C617" s="583"/>
      <c r="D617" s="582"/>
      <c r="E617" s="583"/>
      <c r="F617" s="582"/>
      <c r="G617" s="582"/>
      <c r="H617" s="582"/>
      <c r="I617" s="582"/>
      <c r="J617" s="581"/>
    </row>
    <row r="618" spans="1:10" x14ac:dyDescent="0.2">
      <c r="A618" s="583"/>
      <c r="B618" s="583"/>
      <c r="C618" s="583"/>
      <c r="D618" s="582"/>
      <c r="E618" s="583"/>
      <c r="F618" s="582"/>
      <c r="G618" s="582"/>
      <c r="H618" s="582"/>
      <c r="I618" s="582"/>
      <c r="J618" s="581"/>
    </row>
    <row r="619" spans="1:10" x14ac:dyDescent="0.2">
      <c r="A619" s="583"/>
      <c r="B619" s="583"/>
      <c r="C619" s="583"/>
      <c r="D619" s="582"/>
      <c r="E619" s="583"/>
      <c r="F619" s="582"/>
      <c r="G619" s="582"/>
      <c r="H619" s="582"/>
      <c r="I619" s="582"/>
      <c r="J619" s="581"/>
    </row>
    <row r="620" spans="1:10" x14ac:dyDescent="0.2">
      <c r="A620" s="583"/>
      <c r="B620" s="583"/>
      <c r="C620" s="583"/>
      <c r="D620" s="582"/>
      <c r="E620" s="583"/>
      <c r="F620" s="582"/>
      <c r="G620" s="582"/>
      <c r="H620" s="582"/>
      <c r="I620" s="582"/>
      <c r="J620" s="581"/>
    </row>
    <row r="621" spans="1:10" x14ac:dyDescent="0.2">
      <c r="A621" s="583"/>
      <c r="B621" s="583"/>
      <c r="C621" s="583"/>
      <c r="D621" s="582"/>
      <c r="E621" s="583"/>
      <c r="F621" s="582"/>
      <c r="G621" s="582"/>
      <c r="H621" s="582"/>
      <c r="I621" s="582"/>
      <c r="J621" s="581"/>
    </row>
    <row r="622" spans="1:10" x14ac:dyDescent="0.2">
      <c r="A622" s="583"/>
      <c r="B622" s="583"/>
      <c r="C622" s="583"/>
      <c r="D622" s="582"/>
      <c r="E622" s="583"/>
      <c r="F622" s="582"/>
      <c r="G622" s="582"/>
      <c r="H622" s="582"/>
      <c r="I622" s="582"/>
      <c r="J622" s="581"/>
    </row>
    <row r="623" spans="1:10" x14ac:dyDescent="0.2">
      <c r="A623" s="583"/>
      <c r="B623" s="583"/>
      <c r="C623" s="583"/>
      <c r="D623" s="582"/>
      <c r="E623" s="583"/>
      <c r="F623" s="582"/>
      <c r="G623" s="582"/>
      <c r="H623" s="582"/>
      <c r="I623" s="582"/>
      <c r="J623" s="581"/>
    </row>
    <row r="624" spans="1:10" x14ac:dyDescent="0.2">
      <c r="A624" s="583"/>
      <c r="B624" s="583"/>
      <c r="C624" s="583"/>
      <c r="D624" s="582"/>
      <c r="E624" s="583"/>
      <c r="F624" s="582"/>
      <c r="G624" s="582"/>
      <c r="H624" s="582"/>
      <c r="I624" s="582"/>
      <c r="J624" s="581"/>
    </row>
    <row r="625" spans="1:10" x14ac:dyDescent="0.2">
      <c r="A625" s="583"/>
      <c r="B625" s="583"/>
      <c r="C625" s="583"/>
      <c r="D625" s="582"/>
      <c r="E625" s="583"/>
      <c r="F625" s="582"/>
      <c r="G625" s="582"/>
      <c r="H625" s="582"/>
      <c r="I625" s="582"/>
      <c r="J625" s="581"/>
    </row>
    <row r="626" spans="1:10" x14ac:dyDescent="0.2">
      <c r="A626" s="583"/>
      <c r="B626" s="583"/>
      <c r="C626" s="583"/>
      <c r="D626" s="582"/>
      <c r="E626" s="583"/>
      <c r="F626" s="582"/>
      <c r="G626" s="582"/>
      <c r="H626" s="582"/>
      <c r="I626" s="582"/>
      <c r="J626" s="581"/>
    </row>
    <row r="627" spans="1:10" x14ac:dyDescent="0.2">
      <c r="A627" s="583"/>
      <c r="B627" s="583"/>
      <c r="C627" s="583"/>
      <c r="D627" s="582"/>
      <c r="E627" s="583"/>
      <c r="F627" s="582"/>
      <c r="G627" s="582"/>
      <c r="H627" s="582"/>
      <c r="I627" s="582"/>
      <c r="J627" s="581"/>
    </row>
    <row r="628" spans="1:10" x14ac:dyDescent="0.2">
      <c r="A628" s="583"/>
      <c r="B628" s="583"/>
      <c r="C628" s="583"/>
      <c r="D628" s="582"/>
      <c r="E628" s="583"/>
      <c r="F628" s="582"/>
      <c r="G628" s="582"/>
      <c r="H628" s="582"/>
      <c r="I628" s="582"/>
      <c r="J628" s="581"/>
    </row>
    <row r="629" spans="1:10" x14ac:dyDescent="0.2">
      <c r="A629" s="583"/>
      <c r="B629" s="583"/>
      <c r="C629" s="583"/>
      <c r="D629" s="582"/>
      <c r="E629" s="583"/>
      <c r="F629" s="582"/>
      <c r="G629" s="582"/>
      <c r="H629" s="582"/>
      <c r="I629" s="582"/>
      <c r="J629" s="581"/>
    </row>
    <row r="630" spans="1:10" x14ac:dyDescent="0.2">
      <c r="A630" s="583"/>
      <c r="B630" s="583"/>
      <c r="C630" s="583"/>
      <c r="D630" s="582"/>
      <c r="E630" s="583"/>
      <c r="F630" s="582"/>
      <c r="G630" s="582"/>
      <c r="H630" s="582"/>
      <c r="I630" s="582"/>
      <c r="J630" s="581"/>
    </row>
    <row r="631" spans="1:10" x14ac:dyDescent="0.2">
      <c r="A631" s="583"/>
      <c r="B631" s="583"/>
      <c r="C631" s="583"/>
      <c r="D631" s="582"/>
      <c r="E631" s="583"/>
      <c r="F631" s="582"/>
      <c r="G631" s="582"/>
      <c r="H631" s="582"/>
      <c r="I631" s="582"/>
      <c r="J631" s="581"/>
    </row>
    <row r="632" spans="1:10" x14ac:dyDescent="0.2">
      <c r="A632" s="583"/>
      <c r="B632" s="583"/>
      <c r="C632" s="583"/>
      <c r="D632" s="582"/>
      <c r="E632" s="583"/>
      <c r="F632" s="582"/>
      <c r="G632" s="582"/>
      <c r="H632" s="582"/>
      <c r="I632" s="582"/>
      <c r="J632" s="581"/>
    </row>
    <row r="633" spans="1:10" x14ac:dyDescent="0.2">
      <c r="A633" s="583"/>
      <c r="B633" s="583"/>
      <c r="C633" s="583"/>
      <c r="D633" s="582"/>
      <c r="E633" s="583"/>
      <c r="F633" s="582"/>
      <c r="G633" s="582"/>
      <c r="H633" s="582"/>
      <c r="I633" s="582"/>
      <c r="J633" s="581"/>
    </row>
    <row r="634" spans="1:10" x14ac:dyDescent="0.2">
      <c r="A634" s="583"/>
      <c r="B634" s="583"/>
      <c r="C634" s="583"/>
      <c r="D634" s="582"/>
      <c r="E634" s="583"/>
      <c r="F634" s="582"/>
      <c r="G634" s="582"/>
      <c r="H634" s="582"/>
      <c r="I634" s="582"/>
      <c r="J634" s="581"/>
    </row>
    <row r="635" spans="1:10" x14ac:dyDescent="0.2">
      <c r="A635" s="583"/>
      <c r="B635" s="583"/>
      <c r="C635" s="583"/>
      <c r="D635" s="582"/>
      <c r="E635" s="583"/>
      <c r="F635" s="582"/>
      <c r="G635" s="582"/>
      <c r="H635" s="582"/>
      <c r="I635" s="582"/>
      <c r="J635" s="581"/>
    </row>
    <row r="636" spans="1:10" x14ac:dyDescent="0.2">
      <c r="A636" s="583"/>
      <c r="B636" s="583"/>
      <c r="C636" s="583"/>
      <c r="D636" s="582"/>
      <c r="E636" s="583"/>
      <c r="F636" s="582"/>
      <c r="G636" s="582"/>
      <c r="H636" s="582"/>
      <c r="I636" s="582"/>
      <c r="J636" s="581"/>
    </row>
    <row r="637" spans="1:10" x14ac:dyDescent="0.2">
      <c r="A637" s="583"/>
      <c r="B637" s="583"/>
      <c r="C637" s="583"/>
      <c r="D637" s="582"/>
      <c r="E637" s="583"/>
      <c r="F637" s="582"/>
      <c r="G637" s="582"/>
      <c r="H637" s="582"/>
      <c r="I637" s="582"/>
      <c r="J637" s="581"/>
    </row>
    <row r="638" spans="1:10" x14ac:dyDescent="0.2">
      <c r="A638" s="583"/>
      <c r="B638" s="583"/>
      <c r="C638" s="583"/>
      <c r="D638" s="582"/>
      <c r="E638" s="583"/>
      <c r="F638" s="582"/>
      <c r="G638" s="582"/>
      <c r="H638" s="582"/>
      <c r="I638" s="582"/>
      <c r="J638" s="581"/>
    </row>
    <row r="639" spans="1:10" x14ac:dyDescent="0.2">
      <c r="A639" s="583"/>
      <c r="B639" s="583"/>
      <c r="C639" s="583"/>
      <c r="D639" s="582"/>
      <c r="E639" s="583"/>
      <c r="F639" s="582"/>
      <c r="G639" s="582"/>
      <c r="H639" s="582"/>
      <c r="I639" s="582"/>
      <c r="J639" s="581"/>
    </row>
    <row r="640" spans="1:10" x14ac:dyDescent="0.2">
      <c r="A640" s="583"/>
      <c r="B640" s="583"/>
      <c r="C640" s="583"/>
      <c r="D640" s="582"/>
      <c r="E640" s="583"/>
      <c r="F640" s="582"/>
      <c r="G640" s="582"/>
      <c r="H640" s="582"/>
      <c r="I640" s="582"/>
      <c r="J640" s="581"/>
    </row>
    <row r="641" spans="1:10" x14ac:dyDescent="0.2">
      <c r="A641" s="583"/>
      <c r="B641" s="583"/>
      <c r="C641" s="583"/>
      <c r="D641" s="582"/>
      <c r="E641" s="583"/>
      <c r="F641" s="582"/>
      <c r="G641" s="582"/>
      <c r="H641" s="582"/>
      <c r="I641" s="582"/>
      <c r="J641" s="581"/>
    </row>
    <row r="642" spans="1:10" x14ac:dyDescent="0.2">
      <c r="A642" s="583"/>
      <c r="B642" s="583"/>
      <c r="C642" s="583"/>
      <c r="D642" s="582"/>
      <c r="E642" s="583"/>
      <c r="F642" s="582"/>
      <c r="G642" s="582"/>
      <c r="H642" s="582"/>
      <c r="I642" s="582"/>
      <c r="J642" s="581"/>
    </row>
    <row r="643" spans="1:10" x14ac:dyDescent="0.2">
      <c r="A643" s="583"/>
      <c r="B643" s="583"/>
      <c r="C643" s="583"/>
      <c r="D643" s="582"/>
      <c r="E643" s="583"/>
      <c r="F643" s="582"/>
      <c r="G643" s="582"/>
      <c r="H643" s="582"/>
      <c r="I643" s="582"/>
      <c r="J643" s="581"/>
    </row>
    <row r="644" spans="1:10" x14ac:dyDescent="0.2">
      <c r="A644" s="583"/>
      <c r="B644" s="583"/>
      <c r="C644" s="583"/>
      <c r="D644" s="582"/>
      <c r="E644" s="583"/>
      <c r="F644" s="582"/>
      <c r="G644" s="582"/>
      <c r="H644" s="582"/>
      <c r="I644" s="582"/>
      <c r="J644" s="581"/>
    </row>
    <row r="645" spans="1:10" x14ac:dyDescent="0.2">
      <c r="A645" s="583"/>
      <c r="B645" s="583"/>
      <c r="C645" s="583"/>
      <c r="D645" s="582"/>
      <c r="E645" s="583"/>
      <c r="F645" s="582"/>
      <c r="G645" s="582"/>
      <c r="H645" s="582"/>
      <c r="I645" s="582"/>
      <c r="J645" s="581"/>
    </row>
    <row r="646" spans="1:10" x14ac:dyDescent="0.2">
      <c r="A646" s="583"/>
      <c r="B646" s="583"/>
      <c r="C646" s="583"/>
      <c r="D646" s="582"/>
      <c r="E646" s="583"/>
      <c r="F646" s="582"/>
      <c r="G646" s="582"/>
      <c r="H646" s="582"/>
      <c r="I646" s="582"/>
      <c r="J646" s="581"/>
    </row>
    <row r="647" spans="1:10" x14ac:dyDescent="0.2">
      <c r="A647" s="583"/>
      <c r="B647" s="583"/>
      <c r="C647" s="583"/>
      <c r="D647" s="582"/>
      <c r="E647" s="583"/>
      <c r="F647" s="582"/>
      <c r="G647" s="582"/>
      <c r="H647" s="582"/>
      <c r="I647" s="582"/>
      <c r="J647" s="581"/>
    </row>
    <row r="648" spans="1:10" x14ac:dyDescent="0.2">
      <c r="A648" s="583"/>
      <c r="B648" s="583"/>
      <c r="C648" s="583"/>
      <c r="D648" s="582"/>
      <c r="E648" s="583"/>
      <c r="F648" s="582"/>
      <c r="G648" s="582"/>
      <c r="H648" s="582"/>
      <c r="I648" s="582"/>
      <c r="J648" s="581"/>
    </row>
    <row r="649" spans="1:10" x14ac:dyDescent="0.2">
      <c r="A649" s="583"/>
      <c r="B649" s="583"/>
      <c r="C649" s="583"/>
      <c r="D649" s="582"/>
      <c r="E649" s="583"/>
      <c r="F649" s="582"/>
      <c r="G649" s="582"/>
      <c r="H649" s="582"/>
      <c r="I649" s="582"/>
      <c r="J649" s="581"/>
    </row>
    <row r="650" spans="1:10" x14ac:dyDescent="0.2">
      <c r="A650" s="583"/>
      <c r="B650" s="583"/>
      <c r="C650" s="583"/>
      <c r="D650" s="582"/>
      <c r="E650" s="583"/>
      <c r="F650" s="582"/>
      <c r="G650" s="582"/>
      <c r="H650" s="582"/>
      <c r="I650" s="582"/>
      <c r="J650" s="581"/>
    </row>
    <row r="651" spans="1:10" x14ac:dyDescent="0.2">
      <c r="A651" s="583"/>
      <c r="B651" s="583"/>
      <c r="C651" s="583"/>
      <c r="D651" s="582"/>
      <c r="E651" s="583"/>
      <c r="F651" s="582"/>
      <c r="G651" s="582"/>
      <c r="H651" s="582"/>
      <c r="I651" s="582"/>
      <c r="J651" s="581"/>
    </row>
    <row r="652" spans="1:10" x14ac:dyDescent="0.2">
      <c r="A652" s="583"/>
      <c r="B652" s="583"/>
      <c r="C652" s="583"/>
      <c r="D652" s="582"/>
      <c r="E652" s="583"/>
      <c r="F652" s="582"/>
      <c r="G652" s="582"/>
      <c r="H652" s="582"/>
      <c r="I652" s="582"/>
      <c r="J652" s="581"/>
    </row>
    <row r="653" spans="1:10" x14ac:dyDescent="0.2">
      <c r="A653" s="583"/>
      <c r="B653" s="583"/>
      <c r="C653" s="583"/>
      <c r="D653" s="582"/>
      <c r="E653" s="583"/>
      <c r="F653" s="582"/>
      <c r="G653" s="582"/>
      <c r="H653" s="582"/>
      <c r="I653" s="582"/>
      <c r="J653" s="581"/>
    </row>
    <row r="654" spans="1:10" x14ac:dyDescent="0.2">
      <c r="A654" s="583"/>
      <c r="B654" s="583"/>
      <c r="C654" s="583"/>
      <c r="D654" s="582"/>
      <c r="E654" s="583"/>
      <c r="F654" s="582"/>
      <c r="G654" s="582"/>
      <c r="H654" s="582"/>
      <c r="I654" s="582"/>
      <c r="J654" s="581"/>
    </row>
    <row r="655" spans="1:10" x14ac:dyDescent="0.2">
      <c r="A655" s="583"/>
      <c r="B655" s="583"/>
      <c r="C655" s="583"/>
      <c r="D655" s="582"/>
      <c r="E655" s="583"/>
      <c r="F655" s="582"/>
      <c r="G655" s="582"/>
      <c r="H655" s="582"/>
      <c r="I655" s="582"/>
      <c r="J655" s="581"/>
    </row>
    <row r="656" spans="1:10" x14ac:dyDescent="0.2">
      <c r="A656" s="583"/>
      <c r="B656" s="583"/>
      <c r="C656" s="583"/>
      <c r="D656" s="582"/>
      <c r="E656" s="583"/>
      <c r="F656" s="582"/>
      <c r="G656" s="582"/>
      <c r="H656" s="582"/>
      <c r="I656" s="582"/>
      <c r="J656" s="581"/>
    </row>
    <row r="657" spans="1:10" x14ac:dyDescent="0.2">
      <c r="A657" s="583"/>
      <c r="B657" s="583"/>
      <c r="C657" s="583"/>
      <c r="D657" s="582"/>
      <c r="E657" s="583"/>
      <c r="F657" s="582"/>
      <c r="G657" s="582"/>
      <c r="H657" s="582"/>
      <c r="I657" s="582"/>
      <c r="J657" s="581"/>
    </row>
    <row r="658" spans="1:10" x14ac:dyDescent="0.2">
      <c r="A658" s="583"/>
      <c r="B658" s="583"/>
      <c r="C658" s="583"/>
      <c r="D658" s="582"/>
      <c r="E658" s="583"/>
      <c r="F658" s="582"/>
      <c r="G658" s="582"/>
      <c r="H658" s="582"/>
      <c r="I658" s="582"/>
      <c r="J658" s="581"/>
    </row>
    <row r="659" spans="1:10" x14ac:dyDescent="0.2">
      <c r="A659" s="583"/>
      <c r="B659" s="583"/>
      <c r="C659" s="583"/>
      <c r="D659" s="582"/>
      <c r="E659" s="583"/>
      <c r="F659" s="582"/>
      <c r="G659" s="582"/>
      <c r="H659" s="582"/>
      <c r="I659" s="582"/>
      <c r="J659" s="581"/>
    </row>
    <row r="660" spans="1:10" x14ac:dyDescent="0.2">
      <c r="A660" s="583"/>
      <c r="B660" s="583"/>
      <c r="C660" s="583"/>
      <c r="D660" s="582"/>
      <c r="E660" s="583"/>
      <c r="F660" s="582"/>
      <c r="G660" s="582"/>
      <c r="H660" s="582"/>
      <c r="I660" s="582"/>
      <c r="J660" s="581"/>
    </row>
    <row r="661" spans="1:10" x14ac:dyDescent="0.2">
      <c r="A661" s="583"/>
      <c r="B661" s="583"/>
      <c r="C661" s="583"/>
      <c r="D661" s="582"/>
      <c r="E661" s="583"/>
      <c r="F661" s="582"/>
      <c r="G661" s="582"/>
      <c r="H661" s="582"/>
      <c r="I661" s="582"/>
      <c r="J661" s="581"/>
    </row>
    <row r="662" spans="1:10" x14ac:dyDescent="0.2">
      <c r="A662" s="583"/>
      <c r="B662" s="583"/>
      <c r="C662" s="583"/>
      <c r="D662" s="582"/>
      <c r="E662" s="583"/>
      <c r="F662" s="582"/>
      <c r="G662" s="582"/>
      <c r="H662" s="582"/>
      <c r="I662" s="582"/>
      <c r="J662" s="581"/>
    </row>
    <row r="663" spans="1:10" x14ac:dyDescent="0.2">
      <c r="A663" s="583"/>
      <c r="B663" s="583"/>
      <c r="C663" s="583"/>
      <c r="D663" s="582"/>
      <c r="E663" s="583"/>
      <c r="F663" s="582"/>
      <c r="G663" s="582"/>
      <c r="H663" s="582"/>
      <c r="I663" s="582"/>
      <c r="J663" s="581"/>
    </row>
    <row r="664" spans="1:10" x14ac:dyDescent="0.2">
      <c r="A664" s="583"/>
      <c r="B664" s="583"/>
      <c r="C664" s="583"/>
      <c r="D664" s="582"/>
      <c r="E664" s="583"/>
      <c r="F664" s="582"/>
      <c r="G664" s="582"/>
      <c r="H664" s="582"/>
      <c r="I664" s="582"/>
      <c r="J664" s="581"/>
    </row>
    <row r="665" spans="1:10" x14ac:dyDescent="0.2">
      <c r="A665" s="583"/>
      <c r="B665" s="583"/>
      <c r="C665" s="583"/>
      <c r="D665" s="582"/>
      <c r="E665" s="583"/>
      <c r="F665" s="582"/>
      <c r="G665" s="582"/>
      <c r="H665" s="582"/>
      <c r="I665" s="582"/>
      <c r="J665" s="581"/>
    </row>
    <row r="666" spans="1:10" x14ac:dyDescent="0.2">
      <c r="A666" s="583"/>
      <c r="B666" s="583"/>
      <c r="C666" s="583"/>
      <c r="D666" s="582"/>
      <c r="E666" s="583"/>
      <c r="F666" s="582"/>
      <c r="G666" s="582"/>
      <c r="H666" s="582"/>
      <c r="I666" s="582"/>
      <c r="J666" s="581"/>
    </row>
    <row r="667" spans="1:10" x14ac:dyDescent="0.2">
      <c r="A667" s="583"/>
      <c r="B667" s="583"/>
      <c r="C667" s="583"/>
      <c r="D667" s="582"/>
      <c r="E667" s="583"/>
      <c r="F667" s="582"/>
      <c r="G667" s="582"/>
      <c r="H667" s="582"/>
      <c r="I667" s="582"/>
      <c r="J667" s="581"/>
    </row>
    <row r="668" spans="1:10" x14ac:dyDescent="0.2">
      <c r="A668" s="583"/>
      <c r="B668" s="583"/>
      <c r="C668" s="583"/>
      <c r="D668" s="582"/>
      <c r="E668" s="583"/>
      <c r="F668" s="582"/>
      <c r="G668" s="582"/>
      <c r="H668" s="582"/>
      <c r="I668" s="582"/>
      <c r="J668" s="581"/>
    </row>
    <row r="669" spans="1:10" x14ac:dyDescent="0.2">
      <c r="A669" s="583"/>
      <c r="B669" s="583"/>
      <c r="C669" s="583"/>
      <c r="D669" s="582"/>
      <c r="E669" s="583"/>
      <c r="F669" s="582"/>
      <c r="G669" s="582"/>
      <c r="H669" s="582"/>
      <c r="I669" s="582"/>
      <c r="J669" s="581"/>
    </row>
    <row r="670" spans="1:10" x14ac:dyDescent="0.2">
      <c r="A670" s="583"/>
      <c r="B670" s="583"/>
      <c r="C670" s="583"/>
      <c r="D670" s="582"/>
      <c r="E670" s="583"/>
      <c r="F670" s="582"/>
      <c r="G670" s="582"/>
      <c r="H670" s="582"/>
      <c r="I670" s="582"/>
      <c r="J670" s="581"/>
    </row>
    <row r="671" spans="1:10" x14ac:dyDescent="0.2">
      <c r="A671" s="583"/>
      <c r="B671" s="583"/>
      <c r="C671" s="583"/>
      <c r="D671" s="582"/>
      <c r="E671" s="583"/>
      <c r="F671" s="582"/>
      <c r="G671" s="582"/>
      <c r="H671" s="582"/>
      <c r="I671" s="582"/>
      <c r="J671" s="581"/>
    </row>
    <row r="672" spans="1:10" x14ac:dyDescent="0.2">
      <c r="A672" s="583"/>
      <c r="B672" s="583"/>
      <c r="C672" s="583"/>
      <c r="D672" s="582"/>
      <c r="E672" s="583"/>
      <c r="F672" s="582"/>
      <c r="G672" s="582"/>
      <c r="H672" s="582"/>
      <c r="I672" s="582"/>
      <c r="J672" s="581"/>
    </row>
    <row r="673" spans="1:10" x14ac:dyDescent="0.2">
      <c r="A673" s="583"/>
      <c r="B673" s="583"/>
      <c r="C673" s="583"/>
      <c r="D673" s="582"/>
      <c r="E673" s="583"/>
      <c r="F673" s="582"/>
      <c r="G673" s="582"/>
      <c r="H673" s="582"/>
      <c r="I673" s="582"/>
      <c r="J673" s="581"/>
    </row>
    <row r="674" spans="1:10" x14ac:dyDescent="0.2">
      <c r="A674" s="583"/>
      <c r="B674" s="583"/>
      <c r="C674" s="583"/>
      <c r="D674" s="582"/>
      <c r="E674" s="583"/>
      <c r="F674" s="582"/>
      <c r="G674" s="582"/>
      <c r="H674" s="582"/>
      <c r="I674" s="582"/>
      <c r="J674" s="581"/>
    </row>
    <row r="675" spans="1:10" x14ac:dyDescent="0.2">
      <c r="A675" s="583"/>
      <c r="B675" s="583"/>
      <c r="C675" s="583"/>
      <c r="D675" s="582"/>
      <c r="E675" s="583"/>
      <c r="F675" s="582"/>
      <c r="G675" s="582"/>
      <c r="H675" s="582"/>
      <c r="I675" s="582"/>
      <c r="J675" s="581"/>
    </row>
    <row r="676" spans="1:10" x14ac:dyDescent="0.2">
      <c r="A676" s="583"/>
      <c r="B676" s="583"/>
      <c r="C676" s="583"/>
      <c r="D676" s="582"/>
      <c r="E676" s="583"/>
      <c r="F676" s="582"/>
      <c r="G676" s="582"/>
      <c r="H676" s="582"/>
      <c r="I676" s="582"/>
      <c r="J676" s="581"/>
    </row>
    <row r="677" spans="1:10" x14ac:dyDescent="0.2">
      <c r="A677" s="583"/>
      <c r="B677" s="583"/>
      <c r="C677" s="583"/>
      <c r="D677" s="582"/>
      <c r="E677" s="583"/>
      <c r="F677" s="582"/>
      <c r="G677" s="582"/>
      <c r="H677" s="582"/>
      <c r="I677" s="582"/>
      <c r="J677" s="581"/>
    </row>
    <row r="678" spans="1:10" x14ac:dyDescent="0.2">
      <c r="A678" s="583"/>
      <c r="B678" s="583"/>
      <c r="C678" s="583"/>
      <c r="D678" s="582"/>
      <c r="E678" s="583"/>
      <c r="F678" s="582"/>
      <c r="G678" s="582"/>
      <c r="H678" s="582"/>
      <c r="I678" s="582"/>
      <c r="J678" s="581"/>
    </row>
    <row r="679" spans="1:10" x14ac:dyDescent="0.2">
      <c r="A679" s="583"/>
      <c r="B679" s="583"/>
      <c r="C679" s="583"/>
      <c r="D679" s="582"/>
      <c r="E679" s="583"/>
      <c r="F679" s="582"/>
      <c r="G679" s="582"/>
      <c r="H679" s="582"/>
      <c r="I679" s="582"/>
      <c r="J679" s="581"/>
    </row>
    <row r="680" spans="1:10" x14ac:dyDescent="0.2">
      <c r="A680" s="583"/>
      <c r="B680" s="583"/>
      <c r="C680" s="583"/>
      <c r="D680" s="582"/>
      <c r="E680" s="583"/>
      <c r="F680" s="582"/>
      <c r="G680" s="582"/>
      <c r="H680" s="582"/>
      <c r="I680" s="582"/>
      <c r="J680" s="581"/>
    </row>
    <row r="681" spans="1:10" x14ac:dyDescent="0.2">
      <c r="A681" s="583"/>
      <c r="B681" s="583"/>
      <c r="C681" s="583"/>
      <c r="D681" s="582"/>
      <c r="E681" s="583"/>
      <c r="F681" s="582"/>
      <c r="G681" s="582"/>
      <c r="H681" s="582"/>
      <c r="I681" s="582"/>
      <c r="J681" s="581"/>
    </row>
    <row r="682" spans="1:10" x14ac:dyDescent="0.2">
      <c r="A682" s="583"/>
      <c r="B682" s="583"/>
      <c r="C682" s="583"/>
      <c r="D682" s="582"/>
      <c r="E682" s="583"/>
      <c r="F682" s="582"/>
      <c r="G682" s="582"/>
      <c r="H682" s="582"/>
      <c r="I682" s="582"/>
      <c r="J682" s="581"/>
    </row>
    <row r="683" spans="1:10" x14ac:dyDescent="0.2">
      <c r="A683" s="583"/>
      <c r="B683" s="583"/>
      <c r="C683" s="583"/>
      <c r="D683" s="582"/>
      <c r="E683" s="583"/>
      <c r="F683" s="582"/>
      <c r="G683" s="582"/>
      <c r="H683" s="582"/>
      <c r="I683" s="582"/>
      <c r="J683" s="581"/>
    </row>
    <row r="684" spans="1:10" x14ac:dyDescent="0.2">
      <c r="A684" s="583"/>
      <c r="B684" s="583"/>
      <c r="C684" s="583"/>
      <c r="D684" s="582"/>
      <c r="E684" s="583"/>
      <c r="F684" s="582"/>
      <c r="G684" s="582"/>
      <c r="H684" s="582"/>
      <c r="I684" s="582"/>
      <c r="J684" s="581"/>
    </row>
    <row r="685" spans="1:10" x14ac:dyDescent="0.2">
      <c r="A685" s="583"/>
      <c r="B685" s="583"/>
      <c r="C685" s="583"/>
      <c r="D685" s="582"/>
      <c r="E685" s="583"/>
      <c r="F685" s="582"/>
      <c r="G685" s="582"/>
      <c r="H685" s="582"/>
      <c r="I685" s="582"/>
      <c r="J685" s="581"/>
    </row>
    <row r="686" spans="1:10" x14ac:dyDescent="0.2">
      <c r="A686" s="583"/>
      <c r="B686" s="583"/>
      <c r="C686" s="583"/>
      <c r="D686" s="582"/>
      <c r="E686" s="583"/>
      <c r="F686" s="582"/>
      <c r="G686" s="582"/>
      <c r="H686" s="582"/>
      <c r="I686" s="582"/>
      <c r="J686" s="581"/>
    </row>
    <row r="687" spans="1:10" x14ac:dyDescent="0.2">
      <c r="A687" s="583"/>
      <c r="B687" s="583"/>
      <c r="C687" s="583"/>
      <c r="D687" s="582"/>
      <c r="E687" s="583"/>
      <c r="F687" s="582"/>
      <c r="G687" s="582"/>
      <c r="H687" s="582"/>
      <c r="I687" s="582"/>
      <c r="J687" s="581"/>
    </row>
    <row r="688" spans="1:10" x14ac:dyDescent="0.2">
      <c r="A688" s="583"/>
      <c r="B688" s="583"/>
      <c r="C688" s="583"/>
      <c r="D688" s="582"/>
      <c r="E688" s="583"/>
      <c r="F688" s="582"/>
      <c r="G688" s="582"/>
      <c r="H688" s="582"/>
      <c r="I688" s="582"/>
      <c r="J688" s="581"/>
    </row>
    <row r="689" spans="1:10" x14ac:dyDescent="0.2">
      <c r="A689" s="583"/>
      <c r="B689" s="583"/>
      <c r="C689" s="583"/>
      <c r="D689" s="582"/>
      <c r="E689" s="583"/>
      <c r="F689" s="582"/>
      <c r="G689" s="582"/>
      <c r="H689" s="582"/>
      <c r="I689" s="582"/>
      <c r="J689" s="581"/>
    </row>
    <row r="690" spans="1:10" x14ac:dyDescent="0.2">
      <c r="A690" s="583"/>
      <c r="B690" s="583"/>
      <c r="C690" s="583"/>
      <c r="D690" s="582"/>
      <c r="E690" s="583"/>
      <c r="F690" s="582"/>
      <c r="G690" s="582"/>
      <c r="H690" s="582"/>
      <c r="I690" s="582"/>
      <c r="J690" s="581"/>
    </row>
    <row r="691" spans="1:10" x14ac:dyDescent="0.2">
      <c r="A691" s="583"/>
      <c r="B691" s="583"/>
      <c r="C691" s="583"/>
      <c r="D691" s="582"/>
      <c r="E691" s="583"/>
      <c r="F691" s="582"/>
      <c r="G691" s="582"/>
      <c r="H691" s="582"/>
      <c r="I691" s="582"/>
      <c r="J691" s="581"/>
    </row>
    <row r="692" spans="1:10" x14ac:dyDescent="0.2">
      <c r="A692" s="583"/>
      <c r="B692" s="583"/>
      <c r="C692" s="583"/>
      <c r="D692" s="582"/>
      <c r="E692" s="583"/>
      <c r="F692" s="582"/>
      <c r="G692" s="582"/>
      <c r="H692" s="582"/>
      <c r="I692" s="582"/>
      <c r="J692" s="581"/>
    </row>
    <row r="693" spans="1:10" x14ac:dyDescent="0.2">
      <c r="A693" s="583"/>
      <c r="B693" s="583"/>
      <c r="C693" s="583"/>
      <c r="D693" s="582"/>
      <c r="E693" s="583"/>
      <c r="F693" s="582"/>
      <c r="G693" s="582"/>
      <c r="H693" s="582"/>
      <c r="I693" s="582"/>
      <c r="J693" s="581"/>
    </row>
    <row r="694" spans="1:10" x14ac:dyDescent="0.2">
      <c r="A694" s="583"/>
      <c r="B694" s="583"/>
      <c r="C694" s="583"/>
      <c r="D694" s="582"/>
      <c r="E694" s="583"/>
      <c r="F694" s="582"/>
      <c r="G694" s="582"/>
      <c r="H694" s="582"/>
      <c r="I694" s="582"/>
      <c r="J694" s="581"/>
    </row>
    <row r="695" spans="1:10" x14ac:dyDescent="0.2">
      <c r="A695" s="583"/>
      <c r="B695" s="583"/>
      <c r="C695" s="583"/>
      <c r="D695" s="582"/>
      <c r="E695" s="583"/>
      <c r="F695" s="582"/>
      <c r="G695" s="582"/>
      <c r="H695" s="582"/>
      <c r="I695" s="582"/>
      <c r="J695" s="581"/>
    </row>
    <row r="696" spans="1:10" x14ac:dyDescent="0.2">
      <c r="A696" s="583"/>
      <c r="B696" s="583"/>
      <c r="C696" s="583"/>
      <c r="D696" s="582"/>
      <c r="E696" s="583"/>
      <c r="F696" s="582"/>
      <c r="G696" s="582"/>
      <c r="H696" s="582"/>
      <c r="I696" s="582"/>
      <c r="J696" s="581"/>
    </row>
    <row r="697" spans="1:10" x14ac:dyDescent="0.2">
      <c r="A697" s="583"/>
      <c r="B697" s="583"/>
      <c r="C697" s="583"/>
      <c r="D697" s="582"/>
      <c r="E697" s="583"/>
      <c r="F697" s="582"/>
      <c r="G697" s="582"/>
      <c r="H697" s="582"/>
      <c r="I697" s="582"/>
      <c r="J697" s="581"/>
    </row>
    <row r="698" spans="1:10" x14ac:dyDescent="0.2">
      <c r="A698" s="583"/>
      <c r="B698" s="583"/>
      <c r="C698" s="583"/>
      <c r="D698" s="582"/>
      <c r="E698" s="583"/>
      <c r="F698" s="582"/>
      <c r="G698" s="582"/>
      <c r="H698" s="582"/>
      <c r="I698" s="582"/>
      <c r="J698" s="581"/>
    </row>
    <row r="699" spans="1:10" x14ac:dyDescent="0.2">
      <c r="A699" s="583"/>
      <c r="B699" s="583"/>
      <c r="C699" s="583"/>
      <c r="D699" s="582"/>
      <c r="E699" s="583"/>
      <c r="F699" s="582"/>
      <c r="G699" s="582"/>
      <c r="H699" s="582"/>
      <c r="I699" s="582"/>
      <c r="J699" s="581"/>
    </row>
    <row r="700" spans="1:10" x14ac:dyDescent="0.2">
      <c r="A700" s="583"/>
      <c r="B700" s="583"/>
      <c r="C700" s="583"/>
      <c r="D700" s="582"/>
      <c r="E700" s="583"/>
      <c r="F700" s="582"/>
      <c r="G700" s="582"/>
      <c r="H700" s="582"/>
      <c r="I700" s="582"/>
      <c r="J700" s="581"/>
    </row>
    <row r="701" spans="1:10" x14ac:dyDescent="0.2">
      <c r="A701" s="583"/>
      <c r="B701" s="583"/>
      <c r="C701" s="583"/>
      <c r="D701" s="582"/>
      <c r="E701" s="583"/>
      <c r="F701" s="582"/>
      <c r="G701" s="582"/>
      <c r="H701" s="582"/>
      <c r="I701" s="582"/>
      <c r="J701" s="581"/>
    </row>
    <row r="702" spans="1:10" x14ac:dyDescent="0.2">
      <c r="A702" s="583"/>
      <c r="B702" s="583"/>
      <c r="C702" s="583"/>
      <c r="D702" s="582"/>
      <c r="E702" s="583"/>
      <c r="F702" s="582"/>
      <c r="G702" s="582"/>
      <c r="H702" s="582"/>
      <c r="I702" s="582"/>
      <c r="J702" s="581"/>
    </row>
    <row r="703" spans="1:10" x14ac:dyDescent="0.2">
      <c r="A703" s="583"/>
      <c r="B703" s="583"/>
      <c r="C703" s="583"/>
      <c r="D703" s="582"/>
      <c r="E703" s="583"/>
      <c r="F703" s="582"/>
      <c r="G703" s="582"/>
      <c r="H703" s="582"/>
      <c r="I703" s="582"/>
      <c r="J703" s="581"/>
    </row>
    <row r="704" spans="1:10" x14ac:dyDescent="0.2">
      <c r="A704" s="583"/>
      <c r="B704" s="583"/>
      <c r="C704" s="583"/>
      <c r="D704" s="582"/>
      <c r="E704" s="583"/>
      <c r="F704" s="582"/>
      <c r="G704" s="582"/>
      <c r="H704" s="582"/>
      <c r="I704" s="582"/>
      <c r="J704" s="581"/>
    </row>
    <row r="705" spans="1:10" x14ac:dyDescent="0.2">
      <c r="A705" s="583"/>
      <c r="B705" s="583"/>
      <c r="C705" s="583"/>
      <c r="D705" s="582"/>
      <c r="E705" s="583"/>
      <c r="F705" s="582"/>
      <c r="G705" s="582"/>
      <c r="H705" s="582"/>
      <c r="I705" s="582"/>
      <c r="J705" s="581"/>
    </row>
    <row r="706" spans="1:10" x14ac:dyDescent="0.2">
      <c r="A706" s="583"/>
      <c r="B706" s="583"/>
      <c r="C706" s="583"/>
      <c r="D706" s="582"/>
      <c r="E706" s="583"/>
      <c r="F706" s="582"/>
      <c r="G706" s="582"/>
      <c r="H706" s="582"/>
      <c r="I706" s="582"/>
      <c r="J706" s="581"/>
    </row>
    <row r="707" spans="1:10" x14ac:dyDescent="0.2">
      <c r="A707" s="583"/>
      <c r="B707" s="583"/>
      <c r="C707" s="583"/>
      <c r="D707" s="582"/>
      <c r="E707" s="583"/>
      <c r="F707" s="582"/>
      <c r="G707" s="582"/>
      <c r="H707" s="582"/>
      <c r="I707" s="582"/>
      <c r="J707" s="581"/>
    </row>
    <row r="708" spans="1:10" x14ac:dyDescent="0.2">
      <c r="A708" s="583"/>
      <c r="B708" s="583"/>
      <c r="C708" s="583"/>
      <c r="D708" s="582"/>
      <c r="E708" s="583"/>
      <c r="F708" s="582"/>
      <c r="G708" s="582"/>
      <c r="H708" s="582"/>
      <c r="I708" s="582"/>
      <c r="J708" s="581"/>
    </row>
    <row r="709" spans="1:10" x14ac:dyDescent="0.2">
      <c r="A709" s="583"/>
      <c r="B709" s="583"/>
      <c r="C709" s="583"/>
      <c r="D709" s="582"/>
      <c r="E709" s="583"/>
      <c r="F709" s="582"/>
      <c r="G709" s="582"/>
      <c r="H709" s="582"/>
      <c r="I709" s="582"/>
      <c r="J709" s="581"/>
    </row>
    <row r="710" spans="1:10" x14ac:dyDescent="0.2">
      <c r="A710" s="583"/>
      <c r="B710" s="583"/>
      <c r="C710" s="583"/>
      <c r="D710" s="582"/>
      <c r="E710" s="583"/>
      <c r="F710" s="582"/>
      <c r="G710" s="582"/>
      <c r="H710" s="582"/>
      <c r="I710" s="582"/>
      <c r="J710" s="581"/>
    </row>
    <row r="711" spans="1:10" x14ac:dyDescent="0.2">
      <c r="A711" s="583"/>
      <c r="B711" s="583"/>
      <c r="C711" s="583"/>
      <c r="D711" s="582"/>
      <c r="E711" s="583"/>
      <c r="F711" s="582"/>
      <c r="G711" s="582"/>
      <c r="H711" s="582"/>
      <c r="I711" s="582"/>
      <c r="J711" s="581"/>
    </row>
    <row r="712" spans="1:10" x14ac:dyDescent="0.2">
      <c r="A712" s="583"/>
      <c r="B712" s="583"/>
      <c r="C712" s="583"/>
      <c r="D712" s="582"/>
      <c r="E712" s="583"/>
      <c r="F712" s="582"/>
      <c r="G712" s="582"/>
      <c r="H712" s="582"/>
      <c r="I712" s="582"/>
      <c r="J712" s="581"/>
    </row>
    <row r="713" spans="1:10" x14ac:dyDescent="0.2">
      <c r="A713" s="583"/>
      <c r="B713" s="583"/>
      <c r="C713" s="583"/>
      <c r="D713" s="582"/>
      <c r="E713" s="583"/>
      <c r="F713" s="582"/>
      <c r="G713" s="582"/>
      <c r="H713" s="582"/>
      <c r="I713" s="582"/>
      <c r="J713" s="581"/>
    </row>
    <row r="714" spans="1:10" x14ac:dyDescent="0.2">
      <c r="A714" s="583"/>
      <c r="B714" s="583"/>
      <c r="C714" s="583"/>
      <c r="D714" s="582"/>
      <c r="E714" s="583"/>
      <c r="F714" s="582"/>
      <c r="G714" s="582"/>
      <c r="H714" s="582"/>
      <c r="I714" s="582"/>
      <c r="J714" s="581"/>
    </row>
    <row r="715" spans="1:10" x14ac:dyDescent="0.2">
      <c r="A715" s="583"/>
      <c r="B715" s="583"/>
      <c r="C715" s="583"/>
      <c r="D715" s="582"/>
      <c r="E715" s="583"/>
      <c r="F715" s="582"/>
      <c r="G715" s="582"/>
      <c r="H715" s="582"/>
      <c r="I715" s="582"/>
      <c r="J715" s="581"/>
    </row>
    <row r="716" spans="1:10" x14ac:dyDescent="0.2">
      <c r="A716" s="583"/>
      <c r="B716" s="583"/>
      <c r="C716" s="583"/>
      <c r="D716" s="582"/>
      <c r="E716" s="583"/>
      <c r="F716" s="582"/>
      <c r="G716" s="582"/>
      <c r="H716" s="582"/>
      <c r="I716" s="582"/>
      <c r="J716" s="581"/>
    </row>
    <row r="717" spans="1:10" x14ac:dyDescent="0.2">
      <c r="A717" s="583"/>
      <c r="B717" s="583"/>
      <c r="C717" s="583"/>
      <c r="D717" s="582"/>
      <c r="E717" s="583"/>
      <c r="F717" s="582"/>
      <c r="G717" s="582"/>
      <c r="H717" s="582"/>
      <c r="I717" s="582"/>
      <c r="J717" s="581"/>
    </row>
    <row r="718" spans="1:10" x14ac:dyDescent="0.2">
      <c r="A718" s="583"/>
      <c r="B718" s="583"/>
      <c r="C718" s="583"/>
      <c r="D718" s="582"/>
      <c r="E718" s="583"/>
      <c r="F718" s="582"/>
      <c r="G718" s="582"/>
      <c r="H718" s="582"/>
      <c r="I718" s="582"/>
      <c r="J718" s="581"/>
    </row>
    <row r="719" spans="1:10" x14ac:dyDescent="0.2">
      <c r="A719" s="583"/>
      <c r="B719" s="583"/>
      <c r="C719" s="583"/>
      <c r="D719" s="582"/>
      <c r="E719" s="583"/>
      <c r="F719" s="582"/>
      <c r="G719" s="582"/>
      <c r="H719" s="582"/>
      <c r="I719" s="582"/>
      <c r="J719" s="581"/>
    </row>
    <row r="720" spans="1:10" x14ac:dyDescent="0.2">
      <c r="A720" s="583"/>
      <c r="B720" s="583"/>
      <c r="C720" s="583"/>
      <c r="D720" s="582"/>
      <c r="E720" s="583"/>
      <c r="F720" s="582"/>
      <c r="G720" s="582"/>
      <c r="H720" s="582"/>
      <c r="I720" s="582"/>
      <c r="J720" s="581"/>
    </row>
    <row r="721" spans="1:10" x14ac:dyDescent="0.2">
      <c r="A721" s="583"/>
      <c r="B721" s="583"/>
      <c r="C721" s="583"/>
      <c r="D721" s="582"/>
      <c r="E721" s="583"/>
      <c r="F721" s="582"/>
      <c r="G721" s="582"/>
      <c r="H721" s="582"/>
      <c r="I721" s="582"/>
      <c r="J721" s="581"/>
    </row>
    <row r="722" spans="1:10" x14ac:dyDescent="0.2">
      <c r="A722" s="583"/>
      <c r="B722" s="583"/>
      <c r="C722" s="583"/>
      <c r="D722" s="582"/>
      <c r="E722" s="583"/>
      <c r="F722" s="582"/>
      <c r="G722" s="582"/>
      <c r="H722" s="582"/>
      <c r="I722" s="582"/>
      <c r="J722" s="581"/>
    </row>
    <row r="723" spans="1:10" x14ac:dyDescent="0.2">
      <c r="A723" s="583"/>
      <c r="B723" s="583"/>
      <c r="C723" s="583"/>
      <c r="D723" s="582"/>
      <c r="E723" s="583"/>
      <c r="F723" s="582"/>
      <c r="G723" s="582"/>
      <c r="H723" s="582"/>
      <c r="I723" s="582"/>
      <c r="J723" s="581"/>
    </row>
    <row r="724" spans="1:10" x14ac:dyDescent="0.2">
      <c r="A724" s="583"/>
      <c r="B724" s="583"/>
      <c r="C724" s="583"/>
      <c r="D724" s="582"/>
      <c r="E724" s="583"/>
      <c r="F724" s="582"/>
      <c r="G724" s="582"/>
      <c r="H724" s="582"/>
      <c r="I724" s="582"/>
      <c r="J724" s="581"/>
    </row>
    <row r="725" spans="1:10" x14ac:dyDescent="0.2">
      <c r="A725" s="583"/>
      <c r="B725" s="583"/>
      <c r="C725" s="583"/>
      <c r="D725" s="582"/>
      <c r="E725" s="583"/>
      <c r="F725" s="582"/>
      <c r="G725" s="582"/>
      <c r="H725" s="582"/>
      <c r="I725" s="582"/>
      <c r="J725" s="581"/>
    </row>
    <row r="726" spans="1:10" x14ac:dyDescent="0.2">
      <c r="A726" s="583"/>
      <c r="B726" s="583"/>
      <c r="C726" s="583"/>
      <c r="D726" s="582"/>
      <c r="E726" s="583"/>
      <c r="F726" s="582"/>
      <c r="G726" s="582"/>
      <c r="H726" s="582"/>
      <c r="I726" s="582"/>
      <c r="J726" s="581"/>
    </row>
    <row r="727" spans="1:10" x14ac:dyDescent="0.2">
      <c r="A727" s="583"/>
      <c r="B727" s="583"/>
      <c r="C727" s="583"/>
      <c r="D727" s="582"/>
      <c r="E727" s="583"/>
      <c r="F727" s="582"/>
      <c r="G727" s="582"/>
      <c r="H727" s="582"/>
      <c r="I727" s="582"/>
      <c r="J727" s="581"/>
    </row>
    <row r="728" spans="1:10" x14ac:dyDescent="0.2">
      <c r="A728" s="583"/>
      <c r="B728" s="583"/>
      <c r="C728" s="583"/>
      <c r="D728" s="582"/>
      <c r="E728" s="583"/>
      <c r="F728" s="582"/>
      <c r="G728" s="582"/>
      <c r="H728" s="582"/>
      <c r="I728" s="582"/>
      <c r="J728" s="581"/>
    </row>
    <row r="729" spans="1:10" x14ac:dyDescent="0.2">
      <c r="A729" s="583"/>
      <c r="B729" s="583"/>
      <c r="C729" s="583"/>
      <c r="D729" s="582"/>
      <c r="E729" s="583"/>
      <c r="F729" s="582"/>
      <c r="G729" s="582"/>
      <c r="H729" s="582"/>
      <c r="I729" s="582"/>
      <c r="J729" s="581"/>
    </row>
    <row r="730" spans="1:10" x14ac:dyDescent="0.2">
      <c r="A730" s="583"/>
      <c r="B730" s="583"/>
      <c r="C730" s="583"/>
      <c r="D730" s="582"/>
      <c r="E730" s="583"/>
      <c r="F730" s="582"/>
      <c r="G730" s="582"/>
      <c r="H730" s="582"/>
      <c r="I730" s="582"/>
      <c r="J730" s="581"/>
    </row>
    <row r="731" spans="1:10" x14ac:dyDescent="0.2">
      <c r="A731" s="583"/>
      <c r="B731" s="583"/>
      <c r="C731" s="583"/>
      <c r="D731" s="582"/>
      <c r="E731" s="583"/>
      <c r="F731" s="582"/>
      <c r="G731" s="582"/>
      <c r="H731" s="582"/>
      <c r="I731" s="582"/>
      <c r="J731" s="581"/>
    </row>
    <row r="732" spans="1:10" x14ac:dyDescent="0.2">
      <c r="A732" s="583"/>
      <c r="B732" s="583"/>
      <c r="C732" s="583"/>
      <c r="D732" s="582"/>
      <c r="E732" s="583"/>
      <c r="F732" s="582"/>
      <c r="G732" s="582"/>
      <c r="H732" s="582"/>
      <c r="I732" s="582"/>
      <c r="J732" s="581"/>
    </row>
    <row r="733" spans="1:10" x14ac:dyDescent="0.2">
      <c r="A733" s="583"/>
      <c r="B733" s="583"/>
      <c r="C733" s="583"/>
      <c r="D733" s="582"/>
      <c r="E733" s="583"/>
      <c r="F733" s="582"/>
      <c r="G733" s="582"/>
      <c r="H733" s="582"/>
      <c r="I733" s="582"/>
      <c r="J733" s="581"/>
    </row>
    <row r="734" spans="1:10" x14ac:dyDescent="0.2">
      <c r="A734" s="583"/>
      <c r="B734" s="583"/>
      <c r="C734" s="583"/>
      <c r="D734" s="582"/>
      <c r="E734" s="583"/>
      <c r="F734" s="582"/>
      <c r="G734" s="582"/>
      <c r="H734" s="582"/>
      <c r="I734" s="582"/>
      <c r="J734" s="581"/>
    </row>
    <row r="735" spans="1:10" x14ac:dyDescent="0.2">
      <c r="A735" s="583"/>
      <c r="B735" s="583"/>
      <c r="C735" s="583"/>
      <c r="D735" s="582"/>
      <c r="E735" s="583"/>
      <c r="F735" s="582"/>
      <c r="G735" s="582"/>
      <c r="H735" s="582"/>
      <c r="I735" s="582"/>
      <c r="J735" s="581"/>
    </row>
    <row r="736" spans="1:10" x14ac:dyDescent="0.2">
      <c r="A736" s="583"/>
      <c r="B736" s="583"/>
      <c r="C736" s="583"/>
      <c r="D736" s="582"/>
      <c r="E736" s="583"/>
      <c r="F736" s="582"/>
      <c r="G736" s="582"/>
      <c r="H736" s="582"/>
      <c r="I736" s="582"/>
      <c r="J736" s="581"/>
    </row>
    <row r="737" spans="1:10" x14ac:dyDescent="0.2">
      <c r="A737" s="583"/>
      <c r="B737" s="583"/>
      <c r="C737" s="583"/>
      <c r="D737" s="582"/>
      <c r="E737" s="583"/>
      <c r="F737" s="582"/>
      <c r="G737" s="582"/>
      <c r="H737" s="582"/>
      <c r="I737" s="582"/>
      <c r="J737" s="581"/>
    </row>
    <row r="738" spans="1:10" x14ac:dyDescent="0.2">
      <c r="A738" s="583"/>
      <c r="B738" s="583"/>
      <c r="C738" s="583"/>
      <c r="D738" s="582"/>
      <c r="E738" s="583"/>
      <c r="F738" s="582"/>
      <c r="G738" s="582"/>
      <c r="H738" s="582"/>
      <c r="I738" s="582"/>
      <c r="J738" s="581"/>
    </row>
    <row r="739" spans="1:10" x14ac:dyDescent="0.2">
      <c r="A739" s="583"/>
      <c r="B739" s="583"/>
      <c r="C739" s="583"/>
      <c r="D739" s="582"/>
      <c r="E739" s="583"/>
      <c r="F739" s="582"/>
      <c r="G739" s="582"/>
      <c r="H739" s="582"/>
      <c r="I739" s="582"/>
      <c r="J739" s="581"/>
    </row>
    <row r="740" spans="1:10" x14ac:dyDescent="0.2">
      <c r="A740" s="583"/>
      <c r="B740" s="583"/>
      <c r="C740" s="583"/>
      <c r="D740" s="582"/>
      <c r="E740" s="583"/>
      <c r="F740" s="582"/>
      <c r="G740" s="582"/>
      <c r="H740" s="582"/>
      <c r="I740" s="582"/>
      <c r="J740" s="581"/>
    </row>
    <row r="741" spans="1:10" x14ac:dyDescent="0.2">
      <c r="A741" s="583"/>
      <c r="B741" s="583"/>
      <c r="C741" s="583"/>
      <c r="D741" s="582"/>
      <c r="E741" s="583"/>
      <c r="F741" s="582"/>
      <c r="G741" s="582"/>
      <c r="H741" s="582"/>
      <c r="I741" s="582"/>
      <c r="J741" s="581"/>
    </row>
    <row r="742" spans="1:10" x14ac:dyDescent="0.2">
      <c r="A742" s="583"/>
      <c r="B742" s="583"/>
      <c r="C742" s="583"/>
      <c r="D742" s="582"/>
      <c r="E742" s="583"/>
      <c r="F742" s="582"/>
      <c r="G742" s="582"/>
      <c r="H742" s="582"/>
      <c r="I742" s="582"/>
      <c r="J742" s="581"/>
    </row>
    <row r="743" spans="1:10" x14ac:dyDescent="0.2">
      <c r="A743" s="583"/>
      <c r="B743" s="583"/>
      <c r="C743" s="583"/>
      <c r="D743" s="582"/>
      <c r="E743" s="583"/>
      <c r="F743" s="582"/>
      <c r="G743" s="582"/>
      <c r="H743" s="582"/>
      <c r="I743" s="582"/>
      <c r="J743" s="581"/>
    </row>
    <row r="744" spans="1:10" x14ac:dyDescent="0.2">
      <c r="A744" s="583"/>
      <c r="B744" s="583"/>
      <c r="C744" s="583"/>
      <c r="D744" s="582"/>
      <c r="E744" s="583"/>
      <c r="F744" s="582"/>
      <c r="G744" s="582"/>
      <c r="H744" s="582"/>
      <c r="I744" s="582"/>
      <c r="J744" s="581"/>
    </row>
    <row r="745" spans="1:10" x14ac:dyDescent="0.2">
      <c r="A745" s="583"/>
      <c r="B745" s="583"/>
      <c r="C745" s="583"/>
      <c r="D745" s="582"/>
      <c r="E745" s="583"/>
      <c r="F745" s="582"/>
      <c r="G745" s="582"/>
      <c r="H745" s="582"/>
      <c r="I745" s="582"/>
      <c r="J745" s="581"/>
    </row>
    <row r="746" spans="1:10" x14ac:dyDescent="0.2">
      <c r="A746" s="583"/>
      <c r="B746" s="583"/>
      <c r="C746" s="583"/>
      <c r="D746" s="582"/>
      <c r="E746" s="583"/>
      <c r="F746" s="582"/>
      <c r="G746" s="582"/>
      <c r="H746" s="582"/>
      <c r="I746" s="582"/>
      <c r="J746" s="581"/>
    </row>
    <row r="747" spans="1:10" x14ac:dyDescent="0.2">
      <c r="A747" s="583"/>
      <c r="B747" s="583"/>
      <c r="C747" s="583"/>
      <c r="D747" s="582"/>
      <c r="E747" s="583"/>
      <c r="F747" s="582"/>
      <c r="G747" s="582"/>
      <c r="H747" s="582"/>
      <c r="I747" s="582"/>
      <c r="J747" s="581"/>
    </row>
    <row r="748" spans="1:10" x14ac:dyDescent="0.2">
      <c r="A748" s="583"/>
      <c r="B748" s="583"/>
      <c r="C748" s="583"/>
      <c r="D748" s="582"/>
      <c r="E748" s="583"/>
      <c r="F748" s="582"/>
      <c r="G748" s="582"/>
      <c r="H748" s="582"/>
      <c r="I748" s="582"/>
      <c r="J748" s="581"/>
    </row>
    <row r="749" spans="1:10" x14ac:dyDescent="0.2">
      <c r="A749" s="583"/>
      <c r="B749" s="583"/>
      <c r="C749" s="583"/>
      <c r="D749" s="582"/>
      <c r="E749" s="583"/>
      <c r="F749" s="582"/>
      <c r="G749" s="582"/>
      <c r="H749" s="582"/>
      <c r="I749" s="582"/>
      <c r="J749" s="581"/>
    </row>
    <row r="750" spans="1:10" x14ac:dyDescent="0.2">
      <c r="A750" s="583"/>
      <c r="B750" s="583"/>
      <c r="C750" s="583"/>
      <c r="D750" s="582"/>
      <c r="E750" s="583"/>
      <c r="F750" s="582"/>
      <c r="G750" s="582"/>
      <c r="H750" s="582"/>
      <c r="I750" s="582"/>
      <c r="J750" s="581"/>
    </row>
    <row r="751" spans="1:10" x14ac:dyDescent="0.2">
      <c r="A751" s="583"/>
      <c r="B751" s="583"/>
      <c r="C751" s="583"/>
      <c r="D751" s="582"/>
      <c r="E751" s="583"/>
      <c r="F751" s="582"/>
      <c r="G751" s="582"/>
      <c r="H751" s="582"/>
      <c r="I751" s="582"/>
      <c r="J751" s="581"/>
    </row>
    <row r="752" spans="1:10" x14ac:dyDescent="0.2">
      <c r="A752" s="583"/>
      <c r="B752" s="583"/>
      <c r="C752" s="583"/>
      <c r="D752" s="582"/>
      <c r="E752" s="583"/>
      <c r="F752" s="582"/>
      <c r="G752" s="582"/>
      <c r="H752" s="582"/>
      <c r="I752" s="582"/>
      <c r="J752" s="581"/>
    </row>
    <row r="753" spans="1:10" x14ac:dyDescent="0.2">
      <c r="A753" s="583"/>
      <c r="B753" s="583"/>
      <c r="C753" s="583"/>
      <c r="D753" s="582"/>
      <c r="E753" s="583"/>
      <c r="F753" s="582"/>
      <c r="G753" s="582"/>
      <c r="H753" s="582"/>
      <c r="I753" s="582"/>
      <c r="J753" s="581"/>
    </row>
    <row r="754" spans="1:10" x14ac:dyDescent="0.2">
      <c r="A754" s="583"/>
      <c r="B754" s="583"/>
      <c r="C754" s="583"/>
      <c r="D754" s="582"/>
      <c r="E754" s="583"/>
      <c r="F754" s="582"/>
      <c r="G754" s="582"/>
      <c r="H754" s="582"/>
      <c r="I754" s="582"/>
      <c r="J754" s="581"/>
    </row>
    <row r="755" spans="1:10" x14ac:dyDescent="0.2">
      <c r="A755" s="583"/>
      <c r="B755" s="583"/>
      <c r="C755" s="583"/>
      <c r="D755" s="582"/>
      <c r="E755" s="583"/>
      <c r="F755" s="582"/>
      <c r="G755" s="582"/>
      <c r="H755" s="582"/>
      <c r="I755" s="582"/>
      <c r="J755" s="581"/>
    </row>
    <row r="756" spans="1:10" x14ac:dyDescent="0.2">
      <c r="A756" s="583"/>
      <c r="B756" s="583"/>
      <c r="C756" s="583"/>
      <c r="D756" s="582"/>
      <c r="E756" s="583"/>
      <c r="F756" s="582"/>
      <c r="G756" s="582"/>
      <c r="H756" s="582"/>
      <c r="I756" s="582"/>
      <c r="J756" s="581"/>
    </row>
    <row r="757" spans="1:10" x14ac:dyDescent="0.2">
      <c r="A757" s="583"/>
      <c r="B757" s="583"/>
      <c r="C757" s="583"/>
      <c r="D757" s="582"/>
      <c r="E757" s="583"/>
      <c r="F757" s="582"/>
      <c r="G757" s="582"/>
      <c r="H757" s="582"/>
      <c r="I757" s="582"/>
      <c r="J757" s="581"/>
    </row>
    <row r="758" spans="1:10" x14ac:dyDescent="0.2">
      <c r="A758" s="583"/>
      <c r="B758" s="583"/>
      <c r="C758" s="583"/>
      <c r="D758" s="582"/>
      <c r="E758" s="583"/>
      <c r="F758" s="582"/>
      <c r="G758" s="582"/>
      <c r="H758" s="582"/>
      <c r="I758" s="582"/>
      <c r="J758" s="581"/>
    </row>
    <row r="759" spans="1:10" x14ac:dyDescent="0.2">
      <c r="A759" s="583"/>
      <c r="B759" s="583"/>
      <c r="C759" s="583"/>
      <c r="D759" s="582"/>
      <c r="E759" s="583"/>
      <c r="F759" s="582"/>
      <c r="G759" s="582"/>
      <c r="H759" s="582"/>
      <c r="I759" s="582"/>
      <c r="J759" s="581"/>
    </row>
    <row r="760" spans="1:10" x14ac:dyDescent="0.2">
      <c r="A760" s="583"/>
      <c r="B760" s="583"/>
      <c r="C760" s="583"/>
      <c r="D760" s="582"/>
      <c r="E760" s="583"/>
      <c r="F760" s="582"/>
      <c r="G760" s="582"/>
      <c r="H760" s="582"/>
      <c r="I760" s="582"/>
      <c r="J760" s="581"/>
    </row>
    <row r="761" spans="1:10" x14ac:dyDescent="0.2">
      <c r="A761" s="583"/>
      <c r="B761" s="583"/>
      <c r="C761" s="583"/>
      <c r="D761" s="582"/>
      <c r="E761" s="583"/>
      <c r="F761" s="582"/>
      <c r="G761" s="582"/>
      <c r="H761" s="582"/>
      <c r="I761" s="582"/>
      <c r="J761" s="581"/>
    </row>
    <row r="762" spans="1:10" x14ac:dyDescent="0.2">
      <c r="A762" s="583"/>
      <c r="B762" s="583"/>
      <c r="C762" s="583"/>
      <c r="D762" s="582"/>
      <c r="E762" s="583"/>
      <c r="F762" s="582"/>
      <c r="G762" s="582"/>
      <c r="H762" s="582"/>
      <c r="I762" s="582"/>
      <c r="J762" s="581"/>
    </row>
    <row r="763" spans="1:10" x14ac:dyDescent="0.2">
      <c r="A763" s="583"/>
      <c r="B763" s="583"/>
      <c r="C763" s="583"/>
      <c r="D763" s="582"/>
      <c r="E763" s="583"/>
      <c r="F763" s="582"/>
      <c r="G763" s="582"/>
      <c r="H763" s="582"/>
      <c r="I763" s="582"/>
      <c r="J763" s="581"/>
    </row>
    <row r="764" spans="1:10" x14ac:dyDescent="0.2">
      <c r="A764" s="583"/>
      <c r="B764" s="583"/>
      <c r="C764" s="583"/>
      <c r="D764" s="582"/>
      <c r="E764" s="583"/>
      <c r="F764" s="582"/>
      <c r="G764" s="582"/>
      <c r="H764" s="582"/>
      <c r="I764" s="582"/>
      <c r="J764" s="581"/>
    </row>
    <row r="765" spans="1:10" x14ac:dyDescent="0.2">
      <c r="A765" s="583"/>
      <c r="B765" s="583"/>
      <c r="C765" s="583"/>
      <c r="D765" s="582"/>
      <c r="E765" s="583"/>
      <c r="F765" s="582"/>
      <c r="G765" s="582"/>
      <c r="H765" s="582"/>
      <c r="I765" s="582"/>
      <c r="J765" s="581"/>
    </row>
    <row r="766" spans="1:10" x14ac:dyDescent="0.2">
      <c r="A766" s="583"/>
      <c r="B766" s="583"/>
      <c r="C766" s="583"/>
      <c r="D766" s="582"/>
      <c r="E766" s="583"/>
      <c r="F766" s="582"/>
      <c r="G766" s="582"/>
      <c r="H766" s="582"/>
      <c r="I766" s="582"/>
      <c r="J766" s="581"/>
    </row>
    <row r="767" spans="1:10" x14ac:dyDescent="0.2">
      <c r="A767" s="583"/>
      <c r="B767" s="583"/>
      <c r="C767" s="583"/>
      <c r="D767" s="582"/>
      <c r="E767" s="583"/>
      <c r="F767" s="582"/>
      <c r="G767" s="582"/>
      <c r="H767" s="582"/>
      <c r="I767" s="582"/>
      <c r="J767" s="581"/>
    </row>
    <row r="768" spans="1:10" x14ac:dyDescent="0.2">
      <c r="A768" s="583"/>
      <c r="B768" s="583"/>
      <c r="C768" s="583"/>
      <c r="D768" s="582"/>
      <c r="E768" s="583"/>
      <c r="F768" s="582"/>
      <c r="G768" s="582"/>
      <c r="H768" s="582"/>
      <c r="I768" s="582"/>
      <c r="J768" s="581"/>
    </row>
    <row r="769" spans="1:10" x14ac:dyDescent="0.2">
      <c r="A769" s="583"/>
      <c r="B769" s="583"/>
      <c r="C769" s="583"/>
      <c r="D769" s="582"/>
      <c r="E769" s="583"/>
      <c r="F769" s="582"/>
      <c r="G769" s="582"/>
      <c r="H769" s="582"/>
      <c r="I769" s="582"/>
      <c r="J769" s="581"/>
    </row>
    <row r="770" spans="1:10" x14ac:dyDescent="0.2">
      <c r="A770" s="583"/>
      <c r="B770" s="583"/>
      <c r="C770" s="583"/>
      <c r="D770" s="582"/>
      <c r="E770" s="583"/>
      <c r="F770" s="582"/>
      <c r="G770" s="582"/>
      <c r="H770" s="582"/>
      <c r="I770" s="582"/>
      <c r="J770" s="581"/>
    </row>
    <row r="771" spans="1:10" x14ac:dyDescent="0.2">
      <c r="A771" s="583"/>
      <c r="B771" s="583"/>
      <c r="C771" s="583"/>
      <c r="D771" s="582"/>
      <c r="E771" s="583"/>
      <c r="F771" s="582"/>
      <c r="G771" s="582"/>
      <c r="H771" s="582"/>
      <c r="I771" s="582"/>
      <c r="J771" s="581"/>
    </row>
    <row r="772" spans="1:10" x14ac:dyDescent="0.2">
      <c r="A772" s="583"/>
      <c r="B772" s="583"/>
      <c r="C772" s="583"/>
      <c r="D772" s="582"/>
      <c r="E772" s="583"/>
      <c r="F772" s="582"/>
      <c r="G772" s="582"/>
      <c r="H772" s="582"/>
      <c r="I772" s="582"/>
      <c r="J772" s="581"/>
    </row>
    <row r="773" spans="1:10" x14ac:dyDescent="0.2">
      <c r="A773" s="583"/>
      <c r="B773" s="583"/>
      <c r="C773" s="583"/>
      <c r="D773" s="582"/>
      <c r="E773" s="583"/>
      <c r="F773" s="582"/>
      <c r="G773" s="582"/>
      <c r="H773" s="582"/>
      <c r="I773" s="582"/>
      <c r="J773" s="581"/>
    </row>
    <row r="774" spans="1:10" x14ac:dyDescent="0.2">
      <c r="A774" s="583"/>
      <c r="B774" s="583"/>
      <c r="C774" s="583"/>
      <c r="D774" s="582"/>
      <c r="E774" s="583"/>
      <c r="F774" s="582"/>
      <c r="G774" s="582"/>
      <c r="H774" s="582"/>
      <c r="I774" s="582"/>
      <c r="J774" s="581"/>
    </row>
    <row r="775" spans="1:10" x14ac:dyDescent="0.2">
      <c r="A775" s="583"/>
      <c r="B775" s="583"/>
      <c r="C775" s="583"/>
      <c r="D775" s="582"/>
      <c r="E775" s="583"/>
      <c r="F775" s="582"/>
      <c r="G775" s="582"/>
      <c r="H775" s="582"/>
      <c r="I775" s="582"/>
      <c r="J775" s="581"/>
    </row>
    <row r="776" spans="1:10" x14ac:dyDescent="0.2">
      <c r="A776" s="583"/>
      <c r="B776" s="583"/>
      <c r="C776" s="583"/>
      <c r="D776" s="582"/>
      <c r="E776" s="583"/>
      <c r="F776" s="582"/>
      <c r="G776" s="582"/>
      <c r="H776" s="582"/>
      <c r="I776" s="582"/>
      <c r="J776" s="581"/>
    </row>
    <row r="777" spans="1:10" x14ac:dyDescent="0.2">
      <c r="A777" s="583"/>
      <c r="B777" s="583"/>
      <c r="C777" s="583"/>
      <c r="D777" s="582"/>
      <c r="E777" s="583"/>
      <c r="F777" s="582"/>
      <c r="G777" s="582"/>
      <c r="H777" s="582"/>
      <c r="I777" s="582"/>
      <c r="J777" s="581"/>
    </row>
    <row r="778" spans="1:10" x14ac:dyDescent="0.2">
      <c r="A778" s="583"/>
      <c r="B778" s="583"/>
      <c r="C778" s="583"/>
      <c r="D778" s="582"/>
      <c r="E778" s="583"/>
      <c r="F778" s="582"/>
      <c r="G778" s="582"/>
      <c r="H778" s="582"/>
      <c r="I778" s="582"/>
      <c r="J778" s="581"/>
    </row>
    <row r="779" spans="1:10" x14ac:dyDescent="0.2">
      <c r="A779" s="583"/>
      <c r="B779" s="583"/>
      <c r="C779" s="583"/>
      <c r="D779" s="582"/>
      <c r="E779" s="583"/>
      <c r="F779" s="582"/>
      <c r="G779" s="582"/>
      <c r="H779" s="582"/>
      <c r="I779" s="582"/>
      <c r="J779" s="581"/>
    </row>
    <row r="780" spans="1:10" x14ac:dyDescent="0.2">
      <c r="A780" s="583"/>
      <c r="B780" s="583"/>
      <c r="C780" s="583"/>
      <c r="D780" s="582"/>
      <c r="E780" s="583"/>
      <c r="F780" s="582"/>
      <c r="G780" s="582"/>
      <c r="H780" s="582"/>
      <c r="I780" s="582"/>
      <c r="J780" s="581"/>
    </row>
    <row r="781" spans="1:10" x14ac:dyDescent="0.2">
      <c r="A781" s="583"/>
      <c r="B781" s="583"/>
      <c r="C781" s="583"/>
      <c r="D781" s="582"/>
      <c r="E781" s="583"/>
      <c r="F781" s="582"/>
      <c r="G781" s="582"/>
      <c r="H781" s="582"/>
      <c r="I781" s="582"/>
      <c r="J781" s="581"/>
    </row>
    <row r="782" spans="1:10" x14ac:dyDescent="0.2">
      <c r="A782" s="583"/>
      <c r="B782" s="583"/>
      <c r="C782" s="583"/>
      <c r="D782" s="582"/>
      <c r="E782" s="583"/>
      <c r="F782" s="582"/>
      <c r="G782" s="582"/>
      <c r="H782" s="582"/>
      <c r="I782" s="582"/>
      <c r="J782" s="581"/>
    </row>
    <row r="783" spans="1:10" x14ac:dyDescent="0.2">
      <c r="A783" s="583"/>
      <c r="B783" s="583"/>
      <c r="C783" s="583"/>
      <c r="D783" s="582"/>
      <c r="E783" s="583"/>
      <c r="F783" s="582"/>
      <c r="G783" s="582"/>
      <c r="H783" s="582"/>
      <c r="I783" s="582"/>
      <c r="J783" s="581"/>
    </row>
    <row r="784" spans="1:10" x14ac:dyDescent="0.2">
      <c r="A784" s="583"/>
      <c r="B784" s="583"/>
      <c r="C784" s="583"/>
      <c r="D784" s="582"/>
      <c r="E784" s="583"/>
      <c r="F784" s="582"/>
      <c r="G784" s="582"/>
      <c r="H784" s="582"/>
      <c r="I784" s="582"/>
      <c r="J784" s="581"/>
    </row>
    <row r="785" spans="1:10" x14ac:dyDescent="0.2">
      <c r="A785" s="583"/>
      <c r="B785" s="583"/>
      <c r="C785" s="583"/>
      <c r="D785" s="582"/>
      <c r="E785" s="583"/>
      <c r="F785" s="582"/>
      <c r="G785" s="582"/>
      <c r="H785" s="582"/>
      <c r="I785" s="582"/>
      <c r="J785" s="581"/>
    </row>
    <row r="786" spans="1:10" x14ac:dyDescent="0.2">
      <c r="A786" s="583"/>
      <c r="B786" s="583"/>
      <c r="C786" s="583"/>
      <c r="D786" s="582"/>
      <c r="E786" s="583"/>
      <c r="F786" s="582"/>
      <c r="G786" s="582"/>
      <c r="H786" s="582"/>
      <c r="I786" s="582"/>
      <c r="J786" s="581"/>
    </row>
    <row r="787" spans="1:10" x14ac:dyDescent="0.2">
      <c r="A787" s="583"/>
      <c r="B787" s="583"/>
      <c r="C787" s="583"/>
      <c r="D787" s="582"/>
      <c r="E787" s="583"/>
      <c r="F787" s="582"/>
      <c r="G787" s="582"/>
      <c r="H787" s="582"/>
      <c r="I787" s="582"/>
      <c r="J787" s="581"/>
    </row>
    <row r="788" spans="1:10" x14ac:dyDescent="0.2">
      <c r="A788" s="583"/>
      <c r="B788" s="583"/>
      <c r="C788" s="583"/>
      <c r="D788" s="582"/>
      <c r="E788" s="583"/>
      <c r="F788" s="582"/>
      <c r="G788" s="582"/>
      <c r="H788" s="582"/>
      <c r="I788" s="582"/>
      <c r="J788" s="581"/>
    </row>
    <row r="789" spans="1:10" x14ac:dyDescent="0.2">
      <c r="A789" s="583"/>
      <c r="B789" s="583"/>
      <c r="C789" s="583"/>
      <c r="D789" s="582"/>
      <c r="E789" s="583"/>
      <c r="F789" s="582"/>
      <c r="G789" s="582"/>
      <c r="H789" s="582"/>
      <c r="I789" s="582"/>
      <c r="J789" s="581"/>
    </row>
    <row r="790" spans="1:10" x14ac:dyDescent="0.2">
      <c r="A790" s="583"/>
      <c r="B790" s="583"/>
      <c r="C790" s="583"/>
      <c r="D790" s="582"/>
      <c r="E790" s="583"/>
      <c r="F790" s="582"/>
      <c r="G790" s="582"/>
      <c r="H790" s="582"/>
      <c r="I790" s="582"/>
      <c r="J790" s="581"/>
    </row>
    <row r="791" spans="1:10" x14ac:dyDescent="0.2">
      <c r="A791" s="583"/>
      <c r="B791" s="583"/>
      <c r="C791" s="583"/>
      <c r="D791" s="582"/>
      <c r="E791" s="583"/>
      <c r="F791" s="582"/>
      <c r="G791" s="582"/>
      <c r="H791" s="582"/>
      <c r="I791" s="582"/>
      <c r="J791" s="581"/>
    </row>
    <row r="792" spans="1:10" x14ac:dyDescent="0.2">
      <c r="A792" s="583"/>
      <c r="B792" s="583"/>
      <c r="C792" s="583"/>
      <c r="D792" s="582"/>
      <c r="E792" s="583"/>
      <c r="F792" s="582"/>
      <c r="G792" s="582"/>
      <c r="H792" s="582"/>
      <c r="I792" s="582"/>
      <c r="J792" s="581"/>
    </row>
    <row r="793" spans="1:10" x14ac:dyDescent="0.2">
      <c r="A793" s="583"/>
      <c r="B793" s="583"/>
      <c r="C793" s="583"/>
      <c r="D793" s="582"/>
      <c r="E793" s="583"/>
      <c r="F793" s="582"/>
      <c r="G793" s="582"/>
      <c r="H793" s="582"/>
      <c r="I793" s="582"/>
      <c r="J793" s="581"/>
    </row>
    <row r="794" spans="1:10" x14ac:dyDescent="0.2">
      <c r="A794" s="583"/>
      <c r="B794" s="583"/>
      <c r="C794" s="583"/>
      <c r="D794" s="582"/>
      <c r="E794" s="583"/>
      <c r="F794" s="582"/>
      <c r="G794" s="582"/>
      <c r="H794" s="582"/>
      <c r="I794" s="582"/>
      <c r="J794" s="581"/>
    </row>
    <row r="795" spans="1:10" x14ac:dyDescent="0.2">
      <c r="A795" s="583"/>
      <c r="B795" s="583"/>
      <c r="C795" s="583"/>
      <c r="D795" s="582"/>
      <c r="E795" s="583"/>
      <c r="F795" s="582"/>
      <c r="G795" s="582"/>
      <c r="H795" s="582"/>
      <c r="I795" s="582"/>
      <c r="J795" s="581"/>
    </row>
    <row r="796" spans="1:10" x14ac:dyDescent="0.2">
      <c r="A796" s="583"/>
      <c r="B796" s="583"/>
      <c r="C796" s="583"/>
      <c r="D796" s="582"/>
      <c r="E796" s="583"/>
      <c r="F796" s="582"/>
      <c r="G796" s="582"/>
      <c r="H796" s="582"/>
      <c r="I796" s="582"/>
      <c r="J796" s="581"/>
    </row>
    <row r="797" spans="1:10" x14ac:dyDescent="0.2">
      <c r="A797" s="583"/>
      <c r="B797" s="583"/>
      <c r="C797" s="583"/>
      <c r="D797" s="582"/>
      <c r="E797" s="583"/>
      <c r="F797" s="582"/>
      <c r="G797" s="582"/>
      <c r="H797" s="582"/>
      <c r="I797" s="582"/>
      <c r="J797" s="581"/>
    </row>
    <row r="798" spans="1:10" x14ac:dyDescent="0.2">
      <c r="A798" s="583"/>
      <c r="B798" s="583"/>
      <c r="C798" s="583"/>
      <c r="D798" s="582"/>
      <c r="E798" s="583"/>
      <c r="F798" s="582"/>
      <c r="G798" s="582"/>
      <c r="H798" s="582"/>
      <c r="I798" s="582"/>
      <c r="J798" s="581"/>
    </row>
    <row r="799" spans="1:10" x14ac:dyDescent="0.2">
      <c r="A799" s="583"/>
      <c r="B799" s="583"/>
      <c r="C799" s="583"/>
      <c r="D799" s="582"/>
      <c r="E799" s="583"/>
      <c r="F799" s="582"/>
      <c r="G799" s="582"/>
      <c r="H799" s="582"/>
      <c r="I799" s="582"/>
      <c r="J799" s="581"/>
    </row>
    <row r="800" spans="1:10" x14ac:dyDescent="0.2">
      <c r="A800" s="583"/>
      <c r="B800" s="583"/>
      <c r="C800" s="583"/>
      <c r="D800" s="582"/>
      <c r="E800" s="583"/>
      <c r="F800" s="582"/>
      <c r="G800" s="582"/>
      <c r="H800" s="582"/>
      <c r="I800" s="582"/>
      <c r="J800" s="581"/>
    </row>
    <row r="801" spans="1:10" x14ac:dyDescent="0.2">
      <c r="A801" s="583"/>
      <c r="B801" s="583"/>
      <c r="C801" s="583"/>
      <c r="D801" s="582"/>
      <c r="E801" s="583"/>
      <c r="F801" s="582"/>
      <c r="G801" s="582"/>
      <c r="H801" s="582"/>
      <c r="I801" s="582"/>
      <c r="J801" s="581"/>
    </row>
    <row r="802" spans="1:10" x14ac:dyDescent="0.2">
      <c r="A802" s="583"/>
      <c r="B802" s="583"/>
      <c r="C802" s="583"/>
      <c r="D802" s="582"/>
      <c r="E802" s="583"/>
      <c r="F802" s="582"/>
      <c r="G802" s="582"/>
      <c r="H802" s="582"/>
      <c r="I802" s="582"/>
      <c r="J802" s="581"/>
    </row>
    <row r="803" spans="1:10" x14ac:dyDescent="0.2">
      <c r="A803" s="583"/>
      <c r="B803" s="583"/>
      <c r="C803" s="583"/>
      <c r="D803" s="582"/>
      <c r="E803" s="583"/>
      <c r="F803" s="582"/>
      <c r="G803" s="582"/>
      <c r="H803" s="582"/>
      <c r="I803" s="582"/>
      <c r="J803" s="581"/>
    </row>
    <row r="804" spans="1:10" x14ac:dyDescent="0.2">
      <c r="A804" s="583"/>
      <c r="B804" s="583"/>
      <c r="C804" s="583"/>
      <c r="D804" s="582"/>
      <c r="E804" s="583"/>
      <c r="F804" s="582"/>
      <c r="G804" s="582"/>
      <c r="H804" s="582"/>
      <c r="I804" s="582"/>
      <c r="J804" s="581"/>
    </row>
    <row r="805" spans="1:10" x14ac:dyDescent="0.2">
      <c r="A805" s="583"/>
      <c r="B805" s="583"/>
      <c r="C805" s="583"/>
      <c r="D805" s="582"/>
      <c r="E805" s="583"/>
      <c r="F805" s="582"/>
      <c r="G805" s="582"/>
      <c r="H805" s="582"/>
      <c r="I805" s="582"/>
      <c r="J805" s="581"/>
    </row>
    <row r="806" spans="1:10" x14ac:dyDescent="0.2">
      <c r="A806" s="583"/>
      <c r="B806" s="583"/>
      <c r="C806" s="583"/>
      <c r="D806" s="582"/>
      <c r="E806" s="583"/>
      <c r="F806" s="582"/>
      <c r="G806" s="582"/>
      <c r="H806" s="582"/>
      <c r="I806" s="582"/>
      <c r="J806" s="581"/>
    </row>
    <row r="807" spans="1:10" x14ac:dyDescent="0.2">
      <c r="A807" s="583"/>
      <c r="B807" s="583"/>
      <c r="C807" s="583"/>
      <c r="D807" s="582"/>
      <c r="E807" s="583"/>
      <c r="F807" s="582"/>
      <c r="G807" s="582"/>
      <c r="H807" s="582"/>
      <c r="I807" s="582"/>
      <c r="J807" s="581"/>
    </row>
    <row r="808" spans="1:10" x14ac:dyDescent="0.2">
      <c r="A808" s="583"/>
      <c r="B808" s="583"/>
      <c r="C808" s="583"/>
      <c r="D808" s="582"/>
      <c r="E808" s="583"/>
      <c r="F808" s="582"/>
      <c r="G808" s="582"/>
      <c r="H808" s="582"/>
      <c r="I808" s="582"/>
      <c r="J808" s="581"/>
    </row>
    <row r="809" spans="1:10" x14ac:dyDescent="0.2">
      <c r="A809" s="583"/>
      <c r="B809" s="583"/>
      <c r="C809" s="583"/>
      <c r="D809" s="582"/>
      <c r="E809" s="583"/>
      <c r="F809" s="582"/>
      <c r="G809" s="582"/>
      <c r="H809" s="582"/>
      <c r="I809" s="582"/>
      <c r="J809" s="581"/>
    </row>
    <row r="810" spans="1:10" x14ac:dyDescent="0.2">
      <c r="A810" s="583"/>
      <c r="B810" s="583"/>
      <c r="C810" s="583"/>
      <c r="D810" s="582"/>
      <c r="E810" s="583"/>
      <c r="F810" s="582"/>
      <c r="G810" s="582"/>
      <c r="H810" s="582"/>
      <c r="I810" s="582"/>
      <c r="J810" s="581"/>
    </row>
    <row r="811" spans="1:10" x14ac:dyDescent="0.2">
      <c r="A811" s="583"/>
      <c r="B811" s="583"/>
      <c r="C811" s="583"/>
      <c r="D811" s="582"/>
      <c r="E811" s="583"/>
      <c r="F811" s="582"/>
      <c r="G811" s="582"/>
      <c r="H811" s="582"/>
      <c r="I811" s="582"/>
      <c r="J811" s="581"/>
    </row>
    <row r="812" spans="1:10" x14ac:dyDescent="0.2">
      <c r="A812" s="583"/>
      <c r="B812" s="583"/>
      <c r="C812" s="583"/>
      <c r="D812" s="582"/>
      <c r="E812" s="583"/>
      <c r="F812" s="582"/>
      <c r="G812" s="582"/>
      <c r="H812" s="582"/>
      <c r="I812" s="582"/>
      <c r="J812" s="581"/>
    </row>
    <row r="813" spans="1:10" x14ac:dyDescent="0.2">
      <c r="A813" s="583"/>
      <c r="B813" s="583"/>
      <c r="C813" s="583"/>
      <c r="D813" s="582"/>
      <c r="E813" s="583"/>
      <c r="F813" s="582"/>
      <c r="G813" s="582"/>
      <c r="H813" s="582"/>
      <c r="I813" s="582"/>
      <c r="J813" s="581"/>
    </row>
    <row r="814" spans="1:10" x14ac:dyDescent="0.2">
      <c r="A814" s="583"/>
      <c r="B814" s="583"/>
      <c r="C814" s="583"/>
      <c r="D814" s="582"/>
      <c r="E814" s="583"/>
      <c r="F814" s="582"/>
      <c r="G814" s="582"/>
      <c r="H814" s="582"/>
      <c r="I814" s="582"/>
      <c r="J814" s="581"/>
    </row>
    <row r="815" spans="1:10" x14ac:dyDescent="0.2">
      <c r="A815" s="583"/>
      <c r="B815" s="583"/>
      <c r="C815" s="583"/>
      <c r="D815" s="582"/>
      <c r="E815" s="583"/>
      <c r="F815" s="582"/>
      <c r="G815" s="582"/>
      <c r="H815" s="582"/>
      <c r="I815" s="582"/>
      <c r="J815" s="581"/>
    </row>
    <row r="816" spans="1:10" x14ac:dyDescent="0.2">
      <c r="A816" s="583"/>
      <c r="B816" s="583"/>
      <c r="C816" s="583"/>
      <c r="D816" s="582"/>
      <c r="E816" s="583"/>
      <c r="F816" s="582"/>
      <c r="G816" s="582"/>
      <c r="H816" s="582"/>
      <c r="I816" s="582"/>
      <c r="J816" s="581"/>
    </row>
    <row r="817" spans="1:10" x14ac:dyDescent="0.2">
      <c r="A817" s="583"/>
      <c r="B817" s="583"/>
      <c r="C817" s="583"/>
      <c r="D817" s="582"/>
      <c r="E817" s="583"/>
      <c r="F817" s="582"/>
      <c r="G817" s="582"/>
      <c r="H817" s="582"/>
      <c r="I817" s="582"/>
      <c r="J817" s="581"/>
    </row>
    <row r="818" spans="1:10" x14ac:dyDescent="0.2">
      <c r="A818" s="583"/>
      <c r="B818" s="583"/>
      <c r="C818" s="583"/>
      <c r="D818" s="582"/>
      <c r="E818" s="583"/>
      <c r="F818" s="582"/>
      <c r="G818" s="582"/>
      <c r="H818" s="582"/>
      <c r="I818" s="582"/>
      <c r="J818" s="581"/>
    </row>
    <row r="819" spans="1:10" x14ac:dyDescent="0.2">
      <c r="A819" s="583"/>
      <c r="B819" s="583"/>
      <c r="C819" s="583"/>
      <c r="D819" s="582"/>
      <c r="E819" s="583"/>
      <c r="F819" s="582"/>
      <c r="G819" s="582"/>
      <c r="H819" s="582"/>
      <c r="I819" s="582"/>
      <c r="J819" s="581"/>
    </row>
    <row r="820" spans="1:10" x14ac:dyDescent="0.2">
      <c r="A820" s="583"/>
      <c r="B820" s="583"/>
      <c r="C820" s="583"/>
      <c r="D820" s="582"/>
      <c r="E820" s="583"/>
      <c r="F820" s="582"/>
      <c r="G820" s="582"/>
      <c r="H820" s="582"/>
      <c r="I820" s="582"/>
      <c r="J820" s="581"/>
    </row>
    <row r="821" spans="1:10" x14ac:dyDescent="0.2">
      <c r="A821" s="583"/>
      <c r="B821" s="583"/>
      <c r="C821" s="583"/>
      <c r="D821" s="582"/>
      <c r="E821" s="583"/>
      <c r="F821" s="582"/>
      <c r="G821" s="582"/>
      <c r="H821" s="582"/>
      <c r="I821" s="582"/>
      <c r="J821" s="581"/>
    </row>
    <row r="822" spans="1:10" x14ac:dyDescent="0.2">
      <c r="A822" s="583"/>
      <c r="B822" s="583"/>
      <c r="C822" s="583"/>
      <c r="D822" s="582"/>
      <c r="E822" s="583"/>
      <c r="F822" s="582"/>
      <c r="G822" s="582"/>
      <c r="H822" s="582"/>
      <c r="I822" s="582"/>
      <c r="J822" s="581"/>
    </row>
    <row r="823" spans="1:10" x14ac:dyDescent="0.2">
      <c r="A823" s="583"/>
      <c r="B823" s="583"/>
      <c r="C823" s="583"/>
      <c r="D823" s="582"/>
      <c r="E823" s="583"/>
      <c r="F823" s="582"/>
      <c r="G823" s="582"/>
      <c r="H823" s="582"/>
      <c r="I823" s="582"/>
      <c r="J823" s="581"/>
    </row>
    <row r="824" spans="1:10" x14ac:dyDescent="0.2">
      <c r="A824" s="583"/>
      <c r="B824" s="583"/>
      <c r="C824" s="583"/>
      <c r="D824" s="582"/>
      <c r="E824" s="583"/>
      <c r="F824" s="582"/>
      <c r="G824" s="582"/>
      <c r="H824" s="582"/>
      <c r="I824" s="582"/>
      <c r="J824" s="581"/>
    </row>
    <row r="825" spans="1:10" x14ac:dyDescent="0.2">
      <c r="A825" s="583"/>
      <c r="B825" s="583"/>
      <c r="C825" s="583"/>
      <c r="D825" s="582"/>
      <c r="E825" s="583"/>
      <c r="F825" s="582"/>
      <c r="G825" s="582"/>
      <c r="H825" s="582"/>
      <c r="I825" s="582"/>
      <c r="J825" s="581"/>
    </row>
    <row r="826" spans="1:10" x14ac:dyDescent="0.2">
      <c r="A826" s="583"/>
      <c r="B826" s="583"/>
      <c r="C826" s="583"/>
      <c r="D826" s="582"/>
      <c r="E826" s="583"/>
      <c r="F826" s="582"/>
      <c r="G826" s="582"/>
      <c r="H826" s="582"/>
      <c r="I826" s="582"/>
      <c r="J826" s="581"/>
    </row>
    <row r="827" spans="1:10" x14ac:dyDescent="0.2">
      <c r="A827" s="583"/>
      <c r="B827" s="583"/>
      <c r="C827" s="583"/>
      <c r="D827" s="582"/>
      <c r="E827" s="583"/>
      <c r="F827" s="582"/>
      <c r="G827" s="582"/>
      <c r="H827" s="582"/>
      <c r="I827" s="582"/>
      <c r="J827" s="581"/>
    </row>
    <row r="828" spans="1:10" x14ac:dyDescent="0.2">
      <c r="A828" s="583"/>
      <c r="B828" s="583"/>
      <c r="C828" s="583"/>
      <c r="D828" s="582"/>
      <c r="E828" s="583"/>
      <c r="F828" s="582"/>
      <c r="G828" s="582"/>
      <c r="H828" s="582"/>
      <c r="I828" s="582"/>
      <c r="J828" s="581"/>
    </row>
    <row r="829" spans="1:10" x14ac:dyDescent="0.2">
      <c r="A829" s="583"/>
      <c r="B829" s="583"/>
      <c r="C829" s="583"/>
      <c r="D829" s="582"/>
      <c r="E829" s="583"/>
      <c r="F829" s="582"/>
      <c r="G829" s="582"/>
      <c r="H829" s="582"/>
      <c r="I829" s="582"/>
      <c r="J829" s="581"/>
    </row>
    <row r="830" spans="1:10" x14ac:dyDescent="0.2">
      <c r="A830" s="583"/>
      <c r="B830" s="583"/>
      <c r="C830" s="583"/>
      <c r="D830" s="582"/>
      <c r="E830" s="583"/>
      <c r="F830" s="582"/>
      <c r="G830" s="582"/>
      <c r="H830" s="582"/>
      <c r="I830" s="582"/>
      <c r="J830" s="581"/>
    </row>
    <row r="831" spans="1:10" x14ac:dyDescent="0.2">
      <c r="A831" s="583"/>
      <c r="B831" s="583"/>
      <c r="C831" s="583"/>
      <c r="D831" s="582"/>
      <c r="E831" s="583"/>
      <c r="F831" s="582"/>
      <c r="G831" s="582"/>
      <c r="H831" s="582"/>
      <c r="I831" s="582"/>
      <c r="J831" s="581"/>
    </row>
    <row r="832" spans="1:10" x14ac:dyDescent="0.2">
      <c r="A832" s="583"/>
      <c r="B832" s="583"/>
      <c r="C832" s="583"/>
      <c r="D832" s="582"/>
      <c r="E832" s="583"/>
      <c r="F832" s="582"/>
      <c r="G832" s="582"/>
      <c r="H832" s="582"/>
      <c r="I832" s="582"/>
      <c r="J832" s="581"/>
    </row>
    <row r="833" spans="1:10" x14ac:dyDescent="0.2">
      <c r="A833" s="583"/>
      <c r="B833" s="583"/>
      <c r="C833" s="583"/>
      <c r="D833" s="582"/>
      <c r="E833" s="583"/>
      <c r="F833" s="582"/>
      <c r="G833" s="582"/>
      <c r="H833" s="582"/>
      <c r="I833" s="582"/>
      <c r="J833" s="581"/>
    </row>
    <row r="834" spans="1:10" x14ac:dyDescent="0.2">
      <c r="A834" s="583"/>
      <c r="B834" s="583"/>
      <c r="C834" s="583"/>
      <c r="D834" s="582"/>
      <c r="E834" s="583"/>
      <c r="F834" s="582"/>
      <c r="G834" s="582"/>
      <c r="H834" s="582"/>
      <c r="I834" s="582"/>
      <c r="J834" s="581"/>
    </row>
    <row r="835" spans="1:10" x14ac:dyDescent="0.2">
      <c r="A835" s="583"/>
      <c r="B835" s="583"/>
      <c r="C835" s="583"/>
      <c r="D835" s="582"/>
      <c r="E835" s="583"/>
      <c r="F835" s="582"/>
      <c r="G835" s="582"/>
      <c r="H835" s="582"/>
      <c r="I835" s="582"/>
      <c r="J835" s="581"/>
    </row>
    <row r="836" spans="1:10" x14ac:dyDescent="0.2">
      <c r="A836" s="583"/>
      <c r="B836" s="583"/>
      <c r="C836" s="583"/>
      <c r="D836" s="582"/>
      <c r="E836" s="583"/>
      <c r="F836" s="582"/>
      <c r="G836" s="582"/>
      <c r="H836" s="582"/>
      <c r="I836" s="582"/>
      <c r="J836" s="581"/>
    </row>
    <row r="837" spans="1:10" x14ac:dyDescent="0.2">
      <c r="A837" s="583"/>
      <c r="B837" s="583"/>
      <c r="C837" s="583"/>
      <c r="D837" s="582"/>
      <c r="E837" s="583"/>
      <c r="F837" s="582"/>
      <c r="G837" s="582"/>
      <c r="H837" s="582"/>
      <c r="I837" s="582"/>
      <c r="J837" s="581"/>
    </row>
    <row r="838" spans="1:10" x14ac:dyDescent="0.2">
      <c r="A838" s="583"/>
      <c r="B838" s="583"/>
      <c r="C838" s="583"/>
      <c r="D838" s="582"/>
      <c r="E838" s="583"/>
      <c r="F838" s="582"/>
      <c r="G838" s="582"/>
      <c r="H838" s="582"/>
      <c r="I838" s="582"/>
      <c r="J838" s="581"/>
    </row>
    <row r="839" spans="1:10" x14ac:dyDescent="0.2">
      <c r="A839" s="583"/>
      <c r="B839" s="583"/>
      <c r="C839" s="583"/>
      <c r="D839" s="582"/>
      <c r="E839" s="583"/>
      <c r="F839" s="582"/>
      <c r="G839" s="582"/>
      <c r="H839" s="582"/>
      <c r="I839" s="582"/>
      <c r="J839" s="581"/>
    </row>
    <row r="840" spans="1:10" x14ac:dyDescent="0.2">
      <c r="A840" s="583"/>
      <c r="B840" s="583"/>
      <c r="C840" s="583"/>
      <c r="D840" s="582"/>
      <c r="E840" s="583"/>
      <c r="F840" s="582"/>
      <c r="G840" s="582"/>
      <c r="H840" s="582"/>
      <c r="I840" s="582"/>
      <c r="J840" s="581"/>
    </row>
    <row r="841" spans="1:10" x14ac:dyDescent="0.2">
      <c r="A841" s="583"/>
      <c r="B841" s="583"/>
      <c r="C841" s="583"/>
      <c r="D841" s="582"/>
      <c r="E841" s="583"/>
      <c r="F841" s="582"/>
      <c r="G841" s="582"/>
      <c r="H841" s="582"/>
      <c r="I841" s="582"/>
      <c r="J841" s="581"/>
    </row>
    <row r="842" spans="1:10" x14ac:dyDescent="0.2">
      <c r="A842" s="583"/>
      <c r="B842" s="583"/>
      <c r="C842" s="583"/>
      <c r="D842" s="582"/>
      <c r="E842" s="583"/>
      <c r="F842" s="582"/>
      <c r="G842" s="582"/>
      <c r="H842" s="582"/>
      <c r="I842" s="582"/>
      <c r="J842" s="581"/>
    </row>
    <row r="843" spans="1:10" x14ac:dyDescent="0.2">
      <c r="A843" s="583"/>
      <c r="B843" s="583"/>
      <c r="C843" s="583"/>
      <c r="D843" s="582"/>
      <c r="E843" s="583"/>
      <c r="F843" s="582"/>
      <c r="G843" s="582"/>
      <c r="H843" s="582"/>
      <c r="I843" s="582"/>
      <c r="J843" s="581"/>
    </row>
    <row r="844" spans="1:10" x14ac:dyDescent="0.2">
      <c r="A844" s="583"/>
      <c r="B844" s="583"/>
      <c r="C844" s="583"/>
      <c r="D844" s="582"/>
      <c r="E844" s="583"/>
      <c r="F844" s="582"/>
      <c r="G844" s="582"/>
      <c r="H844" s="582"/>
      <c r="I844" s="582"/>
      <c r="J844" s="581"/>
    </row>
    <row r="845" spans="1:10" x14ac:dyDescent="0.2">
      <c r="A845" s="583"/>
      <c r="B845" s="583"/>
      <c r="C845" s="583"/>
      <c r="D845" s="582"/>
      <c r="E845" s="583"/>
      <c r="F845" s="582"/>
      <c r="G845" s="582"/>
      <c r="H845" s="582"/>
      <c r="I845" s="582"/>
      <c r="J845" s="581"/>
    </row>
    <row r="846" spans="1:10" x14ac:dyDescent="0.2">
      <c r="A846" s="583"/>
      <c r="B846" s="583"/>
      <c r="C846" s="583"/>
      <c r="D846" s="582"/>
      <c r="E846" s="583"/>
      <c r="F846" s="582"/>
      <c r="G846" s="582"/>
      <c r="H846" s="582"/>
      <c r="I846" s="582"/>
      <c r="J846" s="581"/>
    </row>
    <row r="847" spans="1:10" x14ac:dyDescent="0.2">
      <c r="A847" s="583"/>
      <c r="B847" s="583"/>
      <c r="C847" s="583"/>
      <c r="D847" s="582"/>
      <c r="E847" s="583"/>
      <c r="F847" s="582"/>
      <c r="G847" s="582"/>
      <c r="H847" s="582"/>
      <c r="I847" s="582"/>
      <c r="J847" s="581"/>
    </row>
    <row r="848" spans="1:10" x14ac:dyDescent="0.2">
      <c r="A848" s="583"/>
      <c r="B848" s="583"/>
      <c r="C848" s="583"/>
      <c r="D848" s="582"/>
      <c r="E848" s="583"/>
      <c r="F848" s="582"/>
      <c r="G848" s="582"/>
      <c r="H848" s="582"/>
      <c r="I848" s="582"/>
      <c r="J848" s="581"/>
    </row>
    <row r="849" spans="1:10" x14ac:dyDescent="0.2">
      <c r="A849" s="583"/>
      <c r="B849" s="583"/>
      <c r="C849" s="583"/>
      <c r="D849" s="582"/>
      <c r="E849" s="583"/>
      <c r="F849" s="582"/>
      <c r="G849" s="582"/>
      <c r="H849" s="582"/>
      <c r="I849" s="582"/>
      <c r="J849" s="581"/>
    </row>
    <row r="850" spans="1:10" x14ac:dyDescent="0.2">
      <c r="A850" s="583"/>
      <c r="B850" s="583"/>
      <c r="C850" s="583"/>
      <c r="D850" s="582"/>
      <c r="E850" s="583"/>
      <c r="F850" s="582"/>
      <c r="G850" s="582"/>
      <c r="H850" s="582"/>
      <c r="I850" s="582"/>
      <c r="J850" s="581"/>
    </row>
    <row r="851" spans="1:10" x14ac:dyDescent="0.2">
      <c r="A851" s="583"/>
      <c r="B851" s="583"/>
      <c r="C851" s="583"/>
      <c r="D851" s="582"/>
      <c r="E851" s="583"/>
      <c r="F851" s="582"/>
      <c r="G851" s="582"/>
      <c r="H851" s="582"/>
      <c r="I851" s="582"/>
      <c r="J851" s="581"/>
    </row>
    <row r="852" spans="1:10" x14ac:dyDescent="0.2">
      <c r="A852" s="583"/>
      <c r="B852" s="583"/>
      <c r="C852" s="583"/>
      <c r="D852" s="582"/>
      <c r="E852" s="583"/>
      <c r="F852" s="582"/>
      <c r="G852" s="582"/>
      <c r="H852" s="582"/>
      <c r="I852" s="582"/>
      <c r="J852" s="581"/>
    </row>
    <row r="853" spans="1:10" x14ac:dyDescent="0.2">
      <c r="A853" s="583"/>
      <c r="B853" s="583"/>
      <c r="C853" s="583"/>
      <c r="D853" s="582"/>
      <c r="E853" s="583"/>
      <c r="F853" s="582"/>
      <c r="G853" s="582"/>
      <c r="H853" s="582"/>
      <c r="I853" s="582"/>
      <c r="J853" s="581"/>
    </row>
    <row r="854" spans="1:10" x14ac:dyDescent="0.2">
      <c r="A854" s="583"/>
      <c r="B854" s="583"/>
      <c r="C854" s="583"/>
      <c r="D854" s="582"/>
      <c r="E854" s="583"/>
      <c r="F854" s="582"/>
      <c r="G854" s="582"/>
      <c r="H854" s="582"/>
      <c r="I854" s="582"/>
      <c r="J854" s="581"/>
    </row>
    <row r="855" spans="1:10" x14ac:dyDescent="0.2">
      <c r="A855" s="583"/>
      <c r="B855" s="583"/>
      <c r="C855" s="583"/>
      <c r="D855" s="582"/>
      <c r="E855" s="583"/>
      <c r="F855" s="582"/>
      <c r="G855" s="582"/>
      <c r="H855" s="582"/>
      <c r="I855" s="582"/>
      <c r="J855" s="581"/>
    </row>
    <row r="856" spans="1:10" x14ac:dyDescent="0.2">
      <c r="A856" s="583"/>
      <c r="B856" s="583"/>
      <c r="C856" s="583"/>
      <c r="D856" s="582"/>
      <c r="E856" s="583"/>
      <c r="F856" s="582"/>
      <c r="G856" s="582"/>
      <c r="H856" s="582"/>
      <c r="I856" s="582"/>
      <c r="J856" s="581"/>
    </row>
    <row r="857" spans="1:10" x14ac:dyDescent="0.2">
      <c r="A857" s="583"/>
      <c r="B857" s="583"/>
      <c r="C857" s="583"/>
      <c r="D857" s="582"/>
      <c r="E857" s="583"/>
      <c r="F857" s="582"/>
      <c r="G857" s="582"/>
      <c r="H857" s="582"/>
      <c r="I857" s="582"/>
      <c r="J857" s="581"/>
    </row>
    <row r="858" spans="1:10" x14ac:dyDescent="0.2">
      <c r="A858" s="583"/>
      <c r="B858" s="583"/>
      <c r="C858" s="583"/>
      <c r="D858" s="582"/>
      <c r="E858" s="583"/>
      <c r="F858" s="582"/>
      <c r="G858" s="582"/>
      <c r="H858" s="582"/>
      <c r="I858" s="582"/>
      <c r="J858" s="581"/>
    </row>
    <row r="859" spans="1:10" x14ac:dyDescent="0.2">
      <c r="A859" s="583"/>
      <c r="B859" s="583"/>
      <c r="C859" s="583"/>
      <c r="D859" s="582"/>
      <c r="E859" s="583"/>
      <c r="F859" s="582"/>
      <c r="G859" s="582"/>
      <c r="H859" s="582"/>
      <c r="I859" s="582"/>
      <c r="J859" s="581"/>
    </row>
    <row r="860" spans="1:10" x14ac:dyDescent="0.2">
      <c r="A860" s="583"/>
      <c r="B860" s="583"/>
      <c r="C860" s="583"/>
      <c r="D860" s="582"/>
      <c r="E860" s="583"/>
      <c r="F860" s="582"/>
      <c r="G860" s="582"/>
      <c r="H860" s="582"/>
      <c r="I860" s="582"/>
      <c r="J860" s="581"/>
    </row>
    <row r="861" spans="1:10" x14ac:dyDescent="0.2">
      <c r="A861" s="583"/>
      <c r="B861" s="583"/>
      <c r="C861" s="583"/>
      <c r="D861" s="582"/>
      <c r="E861" s="583"/>
      <c r="F861" s="582"/>
      <c r="G861" s="582"/>
      <c r="H861" s="582"/>
      <c r="I861" s="582"/>
      <c r="J861" s="581"/>
    </row>
    <row r="862" spans="1:10" x14ac:dyDescent="0.2">
      <c r="A862" s="583"/>
      <c r="B862" s="583"/>
      <c r="C862" s="583"/>
      <c r="D862" s="582"/>
      <c r="E862" s="583"/>
      <c r="F862" s="582"/>
      <c r="G862" s="582"/>
      <c r="H862" s="582"/>
      <c r="I862" s="582"/>
      <c r="J862" s="581"/>
    </row>
    <row r="863" spans="1:10" x14ac:dyDescent="0.2">
      <c r="A863" s="583"/>
      <c r="B863" s="583"/>
      <c r="C863" s="583"/>
      <c r="D863" s="582"/>
      <c r="E863" s="583"/>
      <c r="F863" s="582"/>
      <c r="G863" s="582"/>
      <c r="H863" s="582"/>
      <c r="I863" s="582"/>
      <c r="J863" s="581"/>
    </row>
    <row r="864" spans="1:10" x14ac:dyDescent="0.2">
      <c r="A864" s="583"/>
      <c r="B864" s="583"/>
      <c r="C864" s="583"/>
      <c r="D864" s="582"/>
      <c r="E864" s="583"/>
      <c r="F864" s="582"/>
      <c r="G864" s="582"/>
      <c r="H864" s="582"/>
      <c r="I864" s="582"/>
      <c r="J864" s="581"/>
    </row>
    <row r="865" spans="1:10" x14ac:dyDescent="0.2">
      <c r="A865" s="583"/>
      <c r="B865" s="583"/>
      <c r="C865" s="583"/>
      <c r="D865" s="582"/>
      <c r="E865" s="583"/>
      <c r="F865" s="582"/>
      <c r="G865" s="582"/>
      <c r="H865" s="582"/>
      <c r="I865" s="582"/>
      <c r="J865" s="581"/>
    </row>
    <row r="866" spans="1:10" x14ac:dyDescent="0.2">
      <c r="A866" s="583"/>
      <c r="B866" s="583"/>
      <c r="C866" s="583"/>
      <c r="D866" s="582"/>
      <c r="E866" s="583"/>
      <c r="F866" s="582"/>
      <c r="G866" s="582"/>
      <c r="H866" s="582"/>
      <c r="I866" s="582"/>
      <c r="J866" s="581"/>
    </row>
    <row r="867" spans="1:10" x14ac:dyDescent="0.2">
      <c r="A867" s="583"/>
      <c r="B867" s="583"/>
      <c r="C867" s="583"/>
      <c r="D867" s="582"/>
      <c r="E867" s="583"/>
      <c r="F867" s="582"/>
      <c r="G867" s="582"/>
      <c r="H867" s="582"/>
      <c r="I867" s="582"/>
      <c r="J867" s="581"/>
    </row>
    <row r="868" spans="1:10" x14ac:dyDescent="0.2">
      <c r="A868" s="583"/>
      <c r="B868" s="583"/>
      <c r="C868" s="583"/>
      <c r="D868" s="582"/>
      <c r="E868" s="583"/>
      <c r="F868" s="582"/>
      <c r="G868" s="582"/>
      <c r="H868" s="582"/>
      <c r="I868" s="582"/>
      <c r="J868" s="581"/>
    </row>
    <row r="869" spans="1:10" x14ac:dyDescent="0.2">
      <c r="A869" s="583"/>
      <c r="B869" s="583"/>
      <c r="C869" s="583"/>
      <c r="D869" s="582"/>
      <c r="E869" s="583"/>
      <c r="F869" s="582"/>
      <c r="G869" s="582"/>
      <c r="H869" s="582"/>
      <c r="I869" s="582"/>
      <c r="J869" s="581"/>
    </row>
    <row r="870" spans="1:10" x14ac:dyDescent="0.2">
      <c r="A870" s="583"/>
      <c r="B870" s="583"/>
      <c r="C870" s="583"/>
      <c r="D870" s="582"/>
      <c r="E870" s="583"/>
      <c r="F870" s="582"/>
      <c r="G870" s="582"/>
      <c r="H870" s="582"/>
      <c r="I870" s="582"/>
      <c r="J870" s="581"/>
    </row>
    <row r="871" spans="1:10" x14ac:dyDescent="0.2">
      <c r="A871" s="583"/>
      <c r="B871" s="583"/>
      <c r="C871" s="583"/>
      <c r="D871" s="582"/>
      <c r="E871" s="583"/>
      <c r="F871" s="582"/>
      <c r="G871" s="582"/>
      <c r="H871" s="582"/>
      <c r="I871" s="582"/>
      <c r="J871" s="581"/>
    </row>
    <row r="872" spans="1:10" x14ac:dyDescent="0.2">
      <c r="A872" s="583"/>
      <c r="B872" s="583"/>
      <c r="C872" s="583"/>
      <c r="D872" s="582"/>
      <c r="E872" s="583"/>
      <c r="F872" s="582"/>
      <c r="G872" s="582"/>
      <c r="H872" s="582"/>
      <c r="I872" s="582"/>
      <c r="J872" s="581"/>
    </row>
    <row r="873" spans="1:10" x14ac:dyDescent="0.2">
      <c r="A873" s="583"/>
      <c r="B873" s="583"/>
      <c r="C873" s="583"/>
      <c r="D873" s="582"/>
      <c r="E873" s="583"/>
      <c r="F873" s="582"/>
      <c r="G873" s="582"/>
      <c r="H873" s="582"/>
      <c r="I873" s="582"/>
      <c r="J873" s="581"/>
    </row>
    <row r="874" spans="1:10" x14ac:dyDescent="0.2">
      <c r="A874" s="583"/>
      <c r="B874" s="583"/>
      <c r="C874" s="583"/>
      <c r="D874" s="582"/>
      <c r="E874" s="583"/>
      <c r="F874" s="582"/>
      <c r="G874" s="582"/>
      <c r="H874" s="582"/>
      <c r="I874" s="582"/>
      <c r="J874" s="581"/>
    </row>
    <row r="875" spans="1:10" x14ac:dyDescent="0.2">
      <c r="A875" s="583"/>
      <c r="B875" s="583"/>
      <c r="C875" s="583"/>
      <c r="D875" s="582"/>
      <c r="E875" s="583"/>
      <c r="F875" s="582"/>
      <c r="G875" s="582"/>
      <c r="H875" s="582"/>
      <c r="I875" s="582"/>
      <c r="J875" s="581"/>
    </row>
    <row r="876" spans="1:10" x14ac:dyDescent="0.2">
      <c r="A876" s="583"/>
      <c r="B876" s="583"/>
      <c r="C876" s="583"/>
      <c r="D876" s="582"/>
      <c r="E876" s="583"/>
      <c r="F876" s="582"/>
      <c r="G876" s="582"/>
      <c r="H876" s="582"/>
      <c r="I876" s="582"/>
      <c r="J876" s="581"/>
    </row>
    <row r="877" spans="1:10" x14ac:dyDescent="0.2">
      <c r="A877" s="583"/>
      <c r="B877" s="583"/>
      <c r="C877" s="583"/>
      <c r="D877" s="582"/>
      <c r="E877" s="583"/>
      <c r="F877" s="582"/>
      <c r="G877" s="582"/>
      <c r="H877" s="582"/>
      <c r="I877" s="582"/>
      <c r="J877" s="581"/>
    </row>
    <row r="878" spans="1:10" x14ac:dyDescent="0.2">
      <c r="A878" s="583"/>
      <c r="B878" s="583"/>
      <c r="C878" s="583"/>
      <c r="D878" s="582"/>
      <c r="E878" s="583"/>
      <c r="F878" s="582"/>
      <c r="G878" s="582"/>
      <c r="H878" s="582"/>
      <c r="I878" s="582"/>
      <c r="J878" s="581"/>
    </row>
    <row r="879" spans="1:10" x14ac:dyDescent="0.2">
      <c r="A879" s="583"/>
      <c r="B879" s="583"/>
      <c r="C879" s="583"/>
      <c r="D879" s="582"/>
      <c r="E879" s="583"/>
      <c r="F879" s="582"/>
      <c r="G879" s="582"/>
      <c r="H879" s="582"/>
      <c r="I879" s="582"/>
      <c r="J879" s="581"/>
    </row>
    <row r="880" spans="1:10" x14ac:dyDescent="0.2">
      <c r="A880" s="583"/>
      <c r="B880" s="583"/>
      <c r="C880" s="583"/>
      <c r="D880" s="582"/>
      <c r="E880" s="583"/>
      <c r="F880" s="582"/>
      <c r="G880" s="582"/>
      <c r="H880" s="582"/>
      <c r="I880" s="582"/>
      <c r="J880" s="581"/>
    </row>
    <row r="881" spans="1:10" x14ac:dyDescent="0.2">
      <c r="A881" s="583"/>
      <c r="B881" s="583"/>
      <c r="C881" s="583"/>
      <c r="D881" s="582"/>
      <c r="E881" s="583"/>
      <c r="F881" s="582"/>
      <c r="G881" s="582"/>
      <c r="H881" s="582"/>
      <c r="I881" s="582"/>
      <c r="J881" s="581"/>
    </row>
    <row r="882" spans="1:10" x14ac:dyDescent="0.2">
      <c r="A882" s="583"/>
      <c r="B882" s="583"/>
      <c r="C882" s="583"/>
      <c r="D882" s="582"/>
      <c r="E882" s="583"/>
      <c r="F882" s="582"/>
      <c r="G882" s="582"/>
      <c r="H882" s="582"/>
      <c r="I882" s="582"/>
      <c r="J882" s="581"/>
    </row>
    <row r="883" spans="1:10" x14ac:dyDescent="0.2">
      <c r="A883" s="583"/>
      <c r="B883" s="583"/>
      <c r="C883" s="583"/>
      <c r="D883" s="582"/>
      <c r="E883" s="583"/>
      <c r="F883" s="582"/>
      <c r="G883" s="582"/>
      <c r="H883" s="582"/>
      <c r="I883" s="582"/>
      <c r="J883" s="581"/>
    </row>
    <row r="884" spans="1:10" x14ac:dyDescent="0.2">
      <c r="A884" s="583"/>
      <c r="B884" s="583"/>
      <c r="C884" s="583"/>
      <c r="D884" s="582"/>
      <c r="E884" s="583"/>
      <c r="F884" s="582"/>
      <c r="G884" s="582"/>
      <c r="H884" s="582"/>
      <c r="I884" s="582"/>
      <c r="J884" s="581"/>
    </row>
    <row r="885" spans="1:10" x14ac:dyDescent="0.2">
      <c r="A885" s="583"/>
      <c r="B885" s="583"/>
      <c r="C885" s="583"/>
      <c r="D885" s="582"/>
      <c r="E885" s="583"/>
      <c r="F885" s="582"/>
      <c r="G885" s="582"/>
      <c r="H885" s="582"/>
      <c r="I885" s="582"/>
      <c r="J885" s="581"/>
    </row>
    <row r="886" spans="1:10" x14ac:dyDescent="0.2">
      <c r="A886" s="583"/>
      <c r="B886" s="583"/>
      <c r="C886" s="583"/>
      <c r="D886" s="582"/>
      <c r="E886" s="583"/>
      <c r="F886" s="582"/>
      <c r="G886" s="582"/>
      <c r="H886" s="582"/>
      <c r="I886" s="582"/>
      <c r="J886" s="581"/>
    </row>
    <row r="887" spans="1:10" x14ac:dyDescent="0.2">
      <c r="A887" s="583"/>
      <c r="B887" s="583"/>
      <c r="C887" s="583"/>
      <c r="D887" s="582"/>
      <c r="E887" s="583"/>
      <c r="F887" s="582"/>
      <c r="G887" s="582"/>
      <c r="H887" s="582"/>
      <c r="I887" s="582"/>
      <c r="J887" s="581"/>
    </row>
    <row r="888" spans="1:10" x14ac:dyDescent="0.2">
      <c r="A888" s="583"/>
      <c r="B888" s="583"/>
      <c r="C888" s="583"/>
      <c r="D888" s="582"/>
      <c r="E888" s="583"/>
      <c r="F888" s="582"/>
      <c r="G888" s="582"/>
      <c r="H888" s="582"/>
      <c r="I888" s="582"/>
      <c r="J888" s="581"/>
    </row>
    <row r="889" spans="1:10" x14ac:dyDescent="0.2">
      <c r="A889" s="583"/>
      <c r="B889" s="583"/>
      <c r="C889" s="583"/>
      <c r="D889" s="582"/>
      <c r="E889" s="583"/>
      <c r="F889" s="582"/>
      <c r="G889" s="582"/>
      <c r="H889" s="582"/>
      <c r="I889" s="582"/>
      <c r="J889" s="581"/>
    </row>
    <row r="890" spans="1:10" x14ac:dyDescent="0.2">
      <c r="A890" s="583"/>
      <c r="B890" s="583"/>
      <c r="C890" s="583"/>
      <c r="D890" s="582"/>
      <c r="E890" s="583"/>
      <c r="F890" s="582"/>
      <c r="G890" s="582"/>
      <c r="H890" s="582"/>
      <c r="I890" s="582"/>
      <c r="J890" s="581"/>
    </row>
    <row r="891" spans="1:10" x14ac:dyDescent="0.2">
      <c r="A891" s="583"/>
      <c r="B891" s="583"/>
      <c r="C891" s="583"/>
      <c r="D891" s="582"/>
      <c r="E891" s="583"/>
      <c r="F891" s="582"/>
      <c r="G891" s="582"/>
      <c r="H891" s="582"/>
      <c r="I891" s="582"/>
      <c r="J891" s="581"/>
    </row>
    <row r="892" spans="1:10" x14ac:dyDescent="0.2">
      <c r="A892" s="583"/>
      <c r="B892" s="583"/>
      <c r="C892" s="583"/>
      <c r="D892" s="582"/>
      <c r="E892" s="583"/>
      <c r="F892" s="582"/>
      <c r="G892" s="582"/>
      <c r="H892" s="582"/>
      <c r="I892" s="582"/>
      <c r="J892" s="581"/>
    </row>
    <row r="893" spans="1:10" x14ac:dyDescent="0.2">
      <c r="A893" s="583"/>
      <c r="B893" s="583"/>
      <c r="C893" s="583"/>
      <c r="D893" s="582"/>
      <c r="E893" s="583"/>
      <c r="F893" s="582"/>
      <c r="G893" s="582"/>
      <c r="H893" s="582"/>
      <c r="I893" s="582"/>
      <c r="J893" s="581"/>
    </row>
    <row r="894" spans="1:10" x14ac:dyDescent="0.2">
      <c r="A894" s="583"/>
      <c r="B894" s="583"/>
      <c r="C894" s="583"/>
      <c r="D894" s="582"/>
      <c r="E894" s="583"/>
      <c r="F894" s="582"/>
      <c r="G894" s="582"/>
      <c r="H894" s="582"/>
      <c r="I894" s="582"/>
      <c r="J894" s="581"/>
    </row>
    <row r="895" spans="1:10" x14ac:dyDescent="0.2">
      <c r="A895" s="583"/>
      <c r="B895" s="583"/>
      <c r="C895" s="583"/>
      <c r="D895" s="582"/>
      <c r="E895" s="583"/>
      <c r="F895" s="582"/>
      <c r="G895" s="582"/>
      <c r="H895" s="582"/>
      <c r="I895" s="582"/>
      <c r="J895" s="581"/>
    </row>
    <row r="896" spans="1:10" x14ac:dyDescent="0.2">
      <c r="A896" s="583"/>
      <c r="B896" s="583"/>
      <c r="C896" s="583"/>
      <c r="D896" s="582"/>
      <c r="E896" s="583"/>
      <c r="F896" s="582"/>
      <c r="G896" s="582"/>
      <c r="H896" s="582"/>
      <c r="I896" s="582"/>
      <c r="J896" s="581"/>
    </row>
    <row r="897" spans="1:10" x14ac:dyDescent="0.2">
      <c r="A897" s="583"/>
      <c r="B897" s="583"/>
      <c r="C897" s="583"/>
      <c r="D897" s="582"/>
      <c r="E897" s="583"/>
      <c r="F897" s="582"/>
      <c r="G897" s="582"/>
      <c r="H897" s="582"/>
      <c r="I897" s="582"/>
      <c r="J897" s="581"/>
    </row>
    <row r="898" spans="1:10" x14ac:dyDescent="0.2">
      <c r="A898" s="583"/>
      <c r="B898" s="583"/>
      <c r="C898" s="583"/>
      <c r="D898" s="582"/>
      <c r="E898" s="583"/>
      <c r="F898" s="582"/>
      <c r="G898" s="582"/>
      <c r="H898" s="582"/>
      <c r="I898" s="582"/>
      <c r="J898" s="581"/>
    </row>
    <row r="899" spans="1:10" x14ac:dyDescent="0.2">
      <c r="A899" s="583"/>
      <c r="B899" s="583"/>
      <c r="C899" s="583"/>
      <c r="D899" s="582"/>
      <c r="E899" s="583"/>
      <c r="F899" s="582"/>
      <c r="G899" s="582"/>
      <c r="H899" s="582"/>
      <c r="I899" s="582"/>
      <c r="J899" s="581"/>
    </row>
    <row r="900" spans="1:10" x14ac:dyDescent="0.2">
      <c r="A900" s="583"/>
      <c r="B900" s="583"/>
      <c r="C900" s="583"/>
      <c r="D900" s="582"/>
      <c r="E900" s="583"/>
      <c r="F900" s="582"/>
      <c r="G900" s="582"/>
      <c r="H900" s="582"/>
      <c r="I900" s="582"/>
      <c r="J900" s="581"/>
    </row>
    <row r="901" spans="1:10" x14ac:dyDescent="0.2">
      <c r="A901" s="583"/>
      <c r="B901" s="583"/>
      <c r="C901" s="583"/>
      <c r="D901" s="582"/>
      <c r="E901" s="583"/>
      <c r="F901" s="582"/>
      <c r="G901" s="582"/>
      <c r="H901" s="582"/>
      <c r="I901" s="582"/>
      <c r="J901" s="581"/>
    </row>
    <row r="902" spans="1:10" x14ac:dyDescent="0.2">
      <c r="A902" s="583"/>
      <c r="B902" s="583"/>
      <c r="C902" s="583"/>
      <c r="D902" s="582"/>
      <c r="E902" s="583"/>
      <c r="F902" s="582"/>
      <c r="G902" s="582"/>
      <c r="H902" s="582"/>
      <c r="I902" s="582"/>
      <c r="J902" s="581"/>
    </row>
  </sheetData>
  <pageMargins left="0.55118110236220474" right="0.35433070866141736" top="0.39370078740157483" bottom="0.70866141732283472" header="0.27559055118110237" footer="0.19685039370078741"/>
  <pageSetup paperSize="9" scale="56" fitToHeight="4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7"/>
  <sheetViews>
    <sheetView workbookViewId="0">
      <selection activeCell="C2" sqref="C2:G2"/>
    </sheetView>
  </sheetViews>
  <sheetFormatPr defaultRowHeight="12.75" x14ac:dyDescent="0.2"/>
  <cols>
    <col min="1" max="1" width="4.28515625" style="9" customWidth="1"/>
    <col min="2" max="2" width="32.5703125" style="36" customWidth="1"/>
    <col min="3" max="3" width="9.85546875" style="36" customWidth="1"/>
    <col min="4" max="4" width="10.5703125" style="36" customWidth="1"/>
    <col min="5" max="5" width="9.140625" style="8"/>
    <col min="6" max="6" width="8.85546875" style="8" customWidth="1"/>
    <col min="7" max="7" width="28.7109375" style="8" customWidth="1"/>
    <col min="8" max="8" width="9.140625" style="8"/>
    <col min="9" max="9" width="18.28515625" style="8" customWidth="1"/>
    <col min="10" max="10" width="8.42578125" style="8" customWidth="1"/>
    <col min="11" max="11" width="9.140625" style="8"/>
    <col min="12" max="12" width="10" style="8" customWidth="1"/>
    <col min="13" max="16384" width="9.140625" style="8"/>
  </cols>
  <sheetData>
    <row r="1" spans="1:12" ht="15.75" x14ac:dyDescent="0.25">
      <c r="A1" s="74"/>
      <c r="B1" s="5" t="s">
        <v>62</v>
      </c>
      <c r="C1" s="6"/>
      <c r="D1" s="6"/>
      <c r="E1" s="7"/>
      <c r="F1" s="6"/>
      <c r="G1" s="6"/>
    </row>
    <row r="2" spans="1:12" ht="89.25" x14ac:dyDescent="0.2">
      <c r="A2" s="75"/>
      <c r="B2" s="12" t="s">
        <v>321</v>
      </c>
      <c r="C2" s="266" t="s">
        <v>401</v>
      </c>
      <c r="D2" s="266" t="s">
        <v>402</v>
      </c>
      <c r="E2" s="267" t="s">
        <v>56</v>
      </c>
      <c r="F2" s="268" t="s">
        <v>314</v>
      </c>
      <c r="G2" s="266" t="s">
        <v>55</v>
      </c>
      <c r="J2" s="208"/>
      <c r="L2" s="208"/>
    </row>
    <row r="3" spans="1:12" x14ac:dyDescent="0.2">
      <c r="A3" s="112" t="s">
        <v>186</v>
      </c>
      <c r="B3" s="113" t="s">
        <v>179</v>
      </c>
      <c r="C3" s="219">
        <f>SUM(C4:C5)</f>
        <v>87102</v>
      </c>
      <c r="D3" s="219">
        <f>SUM(D4:D5)</f>
        <v>94138</v>
      </c>
      <c r="E3" s="219">
        <f>SUM(E4:E5)</f>
        <v>94138</v>
      </c>
      <c r="F3" s="219">
        <f>SUM(F4:F5)</f>
        <v>0</v>
      </c>
      <c r="J3" s="219"/>
      <c r="K3" s="219"/>
      <c r="L3" s="219"/>
    </row>
    <row r="4" spans="1:12" x14ac:dyDescent="0.2">
      <c r="A4" s="115" t="s">
        <v>176</v>
      </c>
      <c r="B4" s="111" t="s">
        <v>177</v>
      </c>
      <c r="C4" s="77"/>
      <c r="D4" s="221"/>
      <c r="J4" s="221"/>
      <c r="K4" s="3"/>
      <c r="L4" s="3"/>
    </row>
    <row r="5" spans="1:12" x14ac:dyDescent="0.2">
      <c r="A5" s="115" t="s">
        <v>322</v>
      </c>
      <c r="B5" s="111" t="s">
        <v>323</v>
      </c>
      <c r="C5" s="47">
        <v>87102</v>
      </c>
      <c r="D5" s="221">
        <v>94138</v>
      </c>
      <c r="E5" s="221">
        <v>94138</v>
      </c>
      <c r="G5" s="73" t="s">
        <v>147</v>
      </c>
      <c r="H5" s="65"/>
      <c r="I5" s="65"/>
      <c r="J5" s="221"/>
      <c r="K5" s="221"/>
      <c r="L5" s="3"/>
    </row>
    <row r="6" spans="1:12" hidden="1" x14ac:dyDescent="0.2">
      <c r="A6" s="112" t="s">
        <v>183</v>
      </c>
      <c r="B6" s="113" t="s">
        <v>182</v>
      </c>
      <c r="C6" s="77"/>
      <c r="D6" s="219">
        <f>D7+D12+D13+D14+D15+D16+D17+D20</f>
        <v>0</v>
      </c>
      <c r="H6" s="65"/>
      <c r="I6" s="65"/>
      <c r="J6" s="219"/>
      <c r="K6" s="219"/>
      <c r="L6" s="219"/>
    </row>
    <row r="7" spans="1:12" hidden="1" x14ac:dyDescent="0.2">
      <c r="A7" s="115" t="s">
        <v>324</v>
      </c>
      <c r="B7" s="117" t="s">
        <v>325</v>
      </c>
      <c r="C7" s="77"/>
      <c r="D7" s="220">
        <f>SUM(D8:D11)</f>
        <v>0</v>
      </c>
      <c r="J7" s="220"/>
      <c r="K7" s="220"/>
      <c r="L7" s="3"/>
    </row>
    <row r="8" spans="1:12" hidden="1" x14ac:dyDescent="0.2">
      <c r="A8" s="119" t="s">
        <v>326</v>
      </c>
      <c r="B8" s="120" t="s">
        <v>327</v>
      </c>
      <c r="C8" s="77"/>
      <c r="D8" s="18"/>
      <c r="J8" s="18"/>
      <c r="K8" s="51"/>
      <c r="L8" s="51"/>
    </row>
    <row r="9" spans="1:12" hidden="1" x14ac:dyDescent="0.2">
      <c r="A9" s="119" t="s">
        <v>328</v>
      </c>
      <c r="B9" s="120" t="s">
        <v>329</v>
      </c>
      <c r="C9" s="77"/>
      <c r="D9" s="18"/>
      <c r="J9" s="18"/>
      <c r="K9" s="51"/>
      <c r="L9" s="51"/>
    </row>
    <row r="10" spans="1:12" hidden="1" x14ac:dyDescent="0.2">
      <c r="A10" s="119" t="s">
        <v>330</v>
      </c>
      <c r="B10" s="120" t="s">
        <v>296</v>
      </c>
      <c r="C10" s="77"/>
      <c r="D10" s="18"/>
      <c r="J10" s="18"/>
      <c r="K10" s="51"/>
      <c r="L10" s="51"/>
    </row>
    <row r="11" spans="1:12" hidden="1" x14ac:dyDescent="0.2">
      <c r="A11" s="119" t="s">
        <v>332</v>
      </c>
      <c r="B11" s="120" t="s">
        <v>333</v>
      </c>
      <c r="C11" s="77"/>
      <c r="D11" s="18"/>
      <c r="J11" s="18"/>
      <c r="K11" s="51"/>
      <c r="L11" s="51"/>
    </row>
    <row r="12" spans="1:12" hidden="1" x14ac:dyDescent="0.2">
      <c r="A12" s="115" t="s">
        <v>334</v>
      </c>
      <c r="B12" s="111" t="s">
        <v>335</v>
      </c>
      <c r="C12" s="77"/>
      <c r="D12" s="221"/>
      <c r="J12" s="221"/>
      <c r="K12" s="3"/>
      <c r="L12" s="3"/>
    </row>
    <row r="13" spans="1:12" hidden="1" x14ac:dyDescent="0.2">
      <c r="A13" s="121" t="s">
        <v>336</v>
      </c>
      <c r="B13" s="111" t="s">
        <v>200</v>
      </c>
      <c r="C13" s="77"/>
      <c r="D13" s="221"/>
      <c r="J13" s="221"/>
      <c r="K13" s="3"/>
      <c r="L13" s="3"/>
    </row>
    <row r="14" spans="1:12" ht="15" hidden="1" x14ac:dyDescent="0.25">
      <c r="A14" s="121" t="s">
        <v>337</v>
      </c>
      <c r="B14" s="111" t="s">
        <v>338</v>
      </c>
      <c r="C14" s="78"/>
      <c r="D14" s="221"/>
      <c r="J14" s="221"/>
      <c r="K14" s="3"/>
      <c r="L14" s="3"/>
    </row>
    <row r="15" spans="1:12" hidden="1" x14ac:dyDescent="0.2">
      <c r="A15" s="121" t="s">
        <v>339</v>
      </c>
      <c r="B15" s="111" t="s">
        <v>340</v>
      </c>
      <c r="C15" s="76"/>
      <c r="D15" s="221"/>
      <c r="J15" s="221"/>
      <c r="K15" s="3"/>
      <c r="L15" s="3"/>
    </row>
    <row r="16" spans="1:12" hidden="1" x14ac:dyDescent="0.2">
      <c r="A16" s="121" t="s">
        <v>341</v>
      </c>
      <c r="B16" s="111" t="s">
        <v>342</v>
      </c>
      <c r="C16" s="80"/>
      <c r="D16" s="221"/>
      <c r="J16" s="221"/>
      <c r="K16" s="3"/>
      <c r="L16" s="3"/>
    </row>
    <row r="17" spans="1:12" hidden="1" x14ac:dyDescent="0.2">
      <c r="A17" s="115" t="s">
        <v>343</v>
      </c>
      <c r="B17" s="111" t="s">
        <v>344</v>
      </c>
      <c r="C17" s="80"/>
      <c r="D17" s="221"/>
      <c r="J17" s="221"/>
      <c r="K17" s="221"/>
      <c r="L17" s="3"/>
    </row>
    <row r="18" spans="1:12" hidden="1" x14ac:dyDescent="0.2">
      <c r="A18" s="119" t="s">
        <v>345</v>
      </c>
      <c r="B18" s="120" t="s">
        <v>346</v>
      </c>
      <c r="C18" s="80"/>
      <c r="D18" s="18"/>
      <c r="J18" s="18"/>
      <c r="K18" s="51"/>
      <c r="L18" s="51"/>
    </row>
    <row r="19" spans="1:12" hidden="1" x14ac:dyDescent="0.2">
      <c r="A19" s="119" t="s">
        <v>347</v>
      </c>
      <c r="B19" s="120" t="s">
        <v>348</v>
      </c>
      <c r="C19" s="80"/>
      <c r="D19" s="18"/>
      <c r="J19" s="18"/>
      <c r="K19" s="51"/>
      <c r="L19" s="51"/>
    </row>
    <row r="20" spans="1:12" hidden="1" x14ac:dyDescent="0.2">
      <c r="A20" s="115" t="s">
        <v>349</v>
      </c>
      <c r="B20" s="111" t="s">
        <v>350</v>
      </c>
      <c r="C20" s="76"/>
      <c r="D20" s="221">
        <f>SUM(D21:D22)</f>
        <v>0</v>
      </c>
      <c r="J20" s="221"/>
      <c r="K20" s="221"/>
      <c r="L20" s="3"/>
    </row>
    <row r="21" spans="1:12" hidden="1" x14ac:dyDescent="0.2">
      <c r="A21" s="119" t="s">
        <v>351</v>
      </c>
      <c r="B21" s="120" t="s">
        <v>352</v>
      </c>
      <c r="C21" s="76"/>
      <c r="D21" s="18"/>
      <c r="J21" s="18"/>
      <c r="K21" s="51"/>
      <c r="L21" s="51"/>
    </row>
    <row r="22" spans="1:12" hidden="1" x14ac:dyDescent="0.2">
      <c r="A22" s="119" t="s">
        <v>353</v>
      </c>
      <c r="B22" s="120" t="s">
        <v>354</v>
      </c>
      <c r="C22" s="76"/>
      <c r="D22" s="18"/>
      <c r="J22" s="18"/>
      <c r="K22" s="51"/>
      <c r="L22" s="51"/>
    </row>
    <row r="23" spans="1:12" hidden="1" x14ac:dyDescent="0.2">
      <c r="A23" s="112" t="s">
        <v>185</v>
      </c>
      <c r="B23" s="113" t="s">
        <v>184</v>
      </c>
      <c r="C23" s="76"/>
      <c r="D23" s="49">
        <f>D24+D34+D37+D41+D52+D57+D64+D71+D78+D79+D80+D84+D85+D91+D92+D93+D94</f>
        <v>0</v>
      </c>
      <c r="J23" s="49"/>
      <c r="K23" s="49"/>
      <c r="L23" s="192"/>
    </row>
    <row r="24" spans="1:12" hidden="1" x14ac:dyDescent="0.2">
      <c r="A24" s="115" t="s">
        <v>355</v>
      </c>
      <c r="B24" s="111" t="s">
        <v>356</v>
      </c>
      <c r="C24" s="76"/>
      <c r="D24" s="221">
        <f>SUM(D25:D33)</f>
        <v>0</v>
      </c>
      <c r="J24" s="221"/>
      <c r="K24" s="221"/>
      <c r="L24" s="3"/>
    </row>
    <row r="25" spans="1:12" hidden="1" x14ac:dyDescent="0.2">
      <c r="A25" s="119" t="s">
        <v>357</v>
      </c>
      <c r="B25" s="120" t="s">
        <v>358</v>
      </c>
      <c r="C25" s="76"/>
      <c r="D25" s="18"/>
      <c r="J25" s="18"/>
      <c r="K25" s="51"/>
      <c r="L25" s="51"/>
    </row>
    <row r="26" spans="1:12" hidden="1" x14ac:dyDescent="0.2">
      <c r="A26" s="119" t="s">
        <v>359</v>
      </c>
      <c r="B26" s="120" t="s">
        <v>360</v>
      </c>
      <c r="C26" s="80"/>
      <c r="D26" s="18"/>
      <c r="J26" s="18"/>
      <c r="K26" s="51"/>
      <c r="L26" s="51"/>
    </row>
    <row r="27" spans="1:12" hidden="1" x14ac:dyDescent="0.2">
      <c r="A27" s="119" t="s">
        <v>361</v>
      </c>
      <c r="B27" s="120" t="s">
        <v>362</v>
      </c>
      <c r="C27" s="80"/>
      <c r="D27" s="18"/>
      <c r="J27" s="18"/>
      <c r="K27" s="51"/>
      <c r="L27" s="51"/>
    </row>
    <row r="28" spans="1:12" hidden="1" x14ac:dyDescent="0.2">
      <c r="A28" s="119" t="s">
        <v>363</v>
      </c>
      <c r="B28" s="120" t="s">
        <v>364</v>
      </c>
      <c r="C28" s="76"/>
      <c r="D28" s="18"/>
      <c r="J28" s="18"/>
      <c r="K28" s="51"/>
      <c r="L28" s="51"/>
    </row>
    <row r="29" spans="1:12" hidden="1" x14ac:dyDescent="0.2">
      <c r="A29" s="119" t="s">
        <v>365</v>
      </c>
      <c r="B29" s="120" t="s">
        <v>366</v>
      </c>
      <c r="C29" s="80"/>
      <c r="D29" s="18"/>
      <c r="J29" s="18"/>
      <c r="K29" s="51"/>
      <c r="L29" s="51"/>
    </row>
    <row r="30" spans="1:12" hidden="1" x14ac:dyDescent="0.2">
      <c r="A30" s="119" t="s">
        <v>367</v>
      </c>
      <c r="B30" s="120" t="s">
        <v>368</v>
      </c>
      <c r="C30" s="80"/>
      <c r="D30" s="18"/>
      <c r="J30" s="18"/>
      <c r="K30" s="51"/>
      <c r="L30" s="51"/>
    </row>
    <row r="31" spans="1:12" hidden="1" x14ac:dyDescent="0.2">
      <c r="A31" s="119" t="s">
        <v>369</v>
      </c>
      <c r="B31" s="120" t="s">
        <v>370</v>
      </c>
      <c r="C31" s="76"/>
      <c r="D31" s="18"/>
      <c r="J31" s="18"/>
      <c r="K31" s="51"/>
      <c r="L31" s="51"/>
    </row>
    <row r="32" spans="1:12" hidden="1" x14ac:dyDescent="0.2">
      <c r="A32" s="119" t="s">
        <v>371</v>
      </c>
      <c r="B32" s="120" t="s">
        <v>372</v>
      </c>
      <c r="C32" s="80"/>
      <c r="D32" s="18"/>
      <c r="J32" s="18"/>
      <c r="K32" s="51"/>
      <c r="L32" s="51"/>
    </row>
    <row r="33" spans="1:12" s="39" customFormat="1" hidden="1" x14ac:dyDescent="0.2">
      <c r="A33" s="119" t="s">
        <v>373</v>
      </c>
      <c r="B33" s="120" t="s">
        <v>374</v>
      </c>
      <c r="C33" s="80"/>
      <c r="D33" s="18"/>
      <c r="J33" s="18"/>
      <c r="K33" s="51"/>
      <c r="L33" s="51"/>
    </row>
    <row r="34" spans="1:12" hidden="1" x14ac:dyDescent="0.2">
      <c r="A34" s="115" t="s">
        <v>375</v>
      </c>
      <c r="B34" s="111" t="s">
        <v>376</v>
      </c>
      <c r="C34" s="80"/>
      <c r="D34" s="221">
        <f>SUM(D35)</f>
        <v>0</v>
      </c>
      <c r="J34" s="221"/>
      <c r="K34" s="221"/>
      <c r="L34" s="221"/>
    </row>
    <row r="35" spans="1:12" hidden="1" x14ac:dyDescent="0.2">
      <c r="A35" s="119" t="s">
        <v>377</v>
      </c>
      <c r="B35" s="120" t="s">
        <v>378</v>
      </c>
      <c r="C35" s="80"/>
      <c r="D35" s="226"/>
      <c r="J35" s="226"/>
      <c r="K35" s="227"/>
      <c r="L35" s="227"/>
    </row>
    <row r="36" spans="1:12" hidden="1" x14ac:dyDescent="0.2">
      <c r="A36" s="119" t="s">
        <v>379</v>
      </c>
      <c r="B36" s="120" t="s">
        <v>380</v>
      </c>
      <c r="C36" s="80"/>
      <c r="D36" s="226"/>
      <c r="J36" s="226"/>
      <c r="K36" s="227"/>
      <c r="L36" s="227"/>
    </row>
    <row r="37" spans="1:12" hidden="1" x14ac:dyDescent="0.2">
      <c r="A37" s="115" t="s">
        <v>381</v>
      </c>
      <c r="B37" s="111" t="s">
        <v>382</v>
      </c>
      <c r="C37" s="80"/>
      <c r="D37" s="221">
        <f>SUM(D38:D40)</f>
        <v>0</v>
      </c>
      <c r="J37" s="221"/>
      <c r="K37" s="221"/>
      <c r="L37" s="3"/>
    </row>
    <row r="38" spans="1:12" hidden="1" x14ac:dyDescent="0.2">
      <c r="A38" s="119" t="s">
        <v>383</v>
      </c>
      <c r="B38" s="120" t="s">
        <v>384</v>
      </c>
      <c r="C38" s="80"/>
      <c r="D38" s="18"/>
      <c r="J38" s="18"/>
      <c r="K38" s="51"/>
      <c r="L38" s="51"/>
    </row>
    <row r="39" spans="1:12" hidden="1" x14ac:dyDescent="0.2">
      <c r="A39" s="119" t="s">
        <v>385</v>
      </c>
      <c r="B39" s="120" t="s">
        <v>386</v>
      </c>
      <c r="C39" s="81"/>
      <c r="D39" s="18"/>
      <c r="J39" s="18"/>
      <c r="K39" s="51"/>
      <c r="L39" s="51"/>
    </row>
    <row r="40" spans="1:12" hidden="1" x14ac:dyDescent="0.2">
      <c r="A40" s="119" t="s">
        <v>387</v>
      </c>
      <c r="B40" s="120" t="s">
        <v>388</v>
      </c>
      <c r="C40" s="80"/>
      <c r="D40" s="18"/>
      <c r="J40" s="18"/>
      <c r="K40" s="51"/>
      <c r="L40" s="51"/>
    </row>
    <row r="41" spans="1:12" hidden="1" x14ac:dyDescent="0.2">
      <c r="A41" s="115" t="s">
        <v>389</v>
      </c>
      <c r="B41" s="111" t="s">
        <v>390</v>
      </c>
      <c r="C41" s="80"/>
      <c r="D41" s="221">
        <f>SUM(D42:D51)</f>
        <v>0</v>
      </c>
      <c r="J41" s="221"/>
      <c r="K41" s="221"/>
      <c r="L41" s="3"/>
    </row>
    <row r="42" spans="1:12" hidden="1" x14ac:dyDescent="0.2">
      <c r="A42" s="235" t="s">
        <v>235</v>
      </c>
      <c r="B42" s="236" t="s">
        <v>236</v>
      </c>
      <c r="C42" s="76"/>
      <c r="D42" s="18"/>
      <c r="J42" s="18"/>
      <c r="K42" s="51"/>
      <c r="L42" s="51"/>
    </row>
    <row r="43" spans="1:12" hidden="1" x14ac:dyDescent="0.2">
      <c r="A43" s="119" t="s">
        <v>391</v>
      </c>
      <c r="B43" s="120" t="s">
        <v>392</v>
      </c>
      <c r="C43" s="82"/>
      <c r="D43" s="18"/>
      <c r="J43" s="18"/>
      <c r="K43" s="51"/>
      <c r="L43" s="51"/>
    </row>
    <row r="44" spans="1:12" hidden="1" x14ac:dyDescent="0.2">
      <c r="A44" s="119" t="s">
        <v>393</v>
      </c>
      <c r="B44" s="120" t="s">
        <v>2</v>
      </c>
      <c r="C44" s="82"/>
      <c r="D44" s="18"/>
      <c r="J44" s="18"/>
      <c r="K44" s="51"/>
      <c r="L44" s="51"/>
    </row>
    <row r="45" spans="1:12" hidden="1" x14ac:dyDescent="0.2">
      <c r="A45" s="119" t="s">
        <v>3</v>
      </c>
      <c r="B45" s="120" t="s">
        <v>4</v>
      </c>
      <c r="C45" s="76"/>
      <c r="D45" s="18"/>
      <c r="J45" s="18"/>
      <c r="K45" s="56"/>
      <c r="L45" s="51"/>
    </row>
    <row r="46" spans="1:12" hidden="1" x14ac:dyDescent="0.2">
      <c r="A46" s="119" t="s">
        <v>5</v>
      </c>
      <c r="B46" s="120" t="s">
        <v>6</v>
      </c>
      <c r="C46" s="82"/>
      <c r="D46" s="18"/>
      <c r="J46" s="18"/>
      <c r="K46" s="51"/>
      <c r="L46" s="51"/>
    </row>
    <row r="47" spans="1:12" hidden="1" x14ac:dyDescent="0.2">
      <c r="A47" s="119" t="s">
        <v>7</v>
      </c>
      <c r="B47" s="120" t="s">
        <v>8</v>
      </c>
      <c r="C47" s="82"/>
      <c r="D47" s="18"/>
      <c r="J47" s="18"/>
      <c r="K47" s="51"/>
      <c r="L47" s="51"/>
    </row>
    <row r="48" spans="1:12" hidden="1" x14ac:dyDescent="0.2">
      <c r="A48" s="119" t="s">
        <v>9</v>
      </c>
      <c r="B48" s="120" t="s">
        <v>10</v>
      </c>
      <c r="C48" s="82"/>
      <c r="D48" s="18"/>
      <c r="J48" s="18"/>
      <c r="K48" s="51"/>
      <c r="L48" s="51"/>
    </row>
    <row r="49" spans="1:12" hidden="1" x14ac:dyDescent="0.2">
      <c r="A49" s="119" t="s">
        <v>11</v>
      </c>
      <c r="B49" s="120" t="s">
        <v>12</v>
      </c>
      <c r="C49" s="76"/>
      <c r="D49" s="18"/>
      <c r="J49" s="18"/>
      <c r="K49" s="51"/>
      <c r="L49" s="51"/>
    </row>
    <row r="50" spans="1:12" hidden="1" x14ac:dyDescent="0.2">
      <c r="A50" s="119" t="s">
        <v>13</v>
      </c>
      <c r="B50" s="120" t="s">
        <v>14</v>
      </c>
      <c r="C50" s="76"/>
      <c r="D50" s="18"/>
      <c r="J50" s="18"/>
      <c r="K50" s="51"/>
      <c r="L50" s="51"/>
    </row>
    <row r="51" spans="1:12" hidden="1" x14ac:dyDescent="0.2">
      <c r="A51" s="119" t="s">
        <v>15</v>
      </c>
      <c r="B51" s="120" t="s">
        <v>16</v>
      </c>
      <c r="C51" s="80"/>
      <c r="D51" s="18"/>
      <c r="J51" s="18"/>
      <c r="K51" s="51"/>
      <c r="L51" s="51"/>
    </row>
    <row r="52" spans="1:12" hidden="1" x14ac:dyDescent="0.2">
      <c r="A52" s="115" t="s">
        <v>17</v>
      </c>
      <c r="B52" s="111" t="s">
        <v>18</v>
      </c>
      <c r="C52" s="80"/>
      <c r="D52" s="95"/>
      <c r="J52" s="95"/>
      <c r="K52" s="37"/>
      <c r="L52" s="37"/>
    </row>
    <row r="53" spans="1:12" hidden="1" x14ac:dyDescent="0.2">
      <c r="A53" s="119" t="s">
        <v>19</v>
      </c>
      <c r="B53" s="120" t="s">
        <v>6</v>
      </c>
      <c r="C53" s="80"/>
      <c r="D53" s="95"/>
      <c r="J53" s="95"/>
      <c r="K53" s="37"/>
      <c r="L53" s="37"/>
    </row>
    <row r="54" spans="1:12" hidden="1" x14ac:dyDescent="0.2">
      <c r="A54" s="119" t="s">
        <v>20</v>
      </c>
      <c r="B54" s="120" t="s">
        <v>8</v>
      </c>
      <c r="C54" s="80"/>
      <c r="D54" s="95"/>
      <c r="J54" s="95"/>
      <c r="K54" s="37"/>
      <c r="L54" s="37"/>
    </row>
    <row r="55" spans="1:12" hidden="1" x14ac:dyDescent="0.2">
      <c r="A55" s="119" t="s">
        <v>21</v>
      </c>
      <c r="B55" s="120" t="s">
        <v>10</v>
      </c>
      <c r="C55" s="80"/>
      <c r="D55" s="95"/>
      <c r="J55" s="95"/>
      <c r="K55" s="37"/>
      <c r="L55" s="37"/>
    </row>
    <row r="56" spans="1:12" hidden="1" x14ac:dyDescent="0.2">
      <c r="A56" s="119" t="s">
        <v>22</v>
      </c>
      <c r="B56" s="120" t="s">
        <v>16</v>
      </c>
      <c r="C56" s="80"/>
      <c r="D56" s="95"/>
      <c r="J56" s="95"/>
      <c r="K56" s="37"/>
      <c r="L56" s="37"/>
    </row>
    <row r="57" spans="1:12" hidden="1" x14ac:dyDescent="0.2">
      <c r="A57" s="115" t="s">
        <v>23</v>
      </c>
      <c r="B57" s="111" t="s">
        <v>24</v>
      </c>
      <c r="C57" s="80"/>
      <c r="D57" s="221"/>
      <c r="J57" s="221"/>
      <c r="K57" s="221"/>
      <c r="L57" s="3"/>
    </row>
    <row r="58" spans="1:12" hidden="1" x14ac:dyDescent="0.2">
      <c r="A58" s="119" t="s">
        <v>25</v>
      </c>
      <c r="B58" s="120" t="s">
        <v>26</v>
      </c>
      <c r="C58" s="80"/>
      <c r="D58" s="18"/>
      <c r="J58" s="18"/>
      <c r="K58" s="51"/>
      <c r="L58" s="51"/>
    </row>
    <row r="59" spans="1:12" hidden="1" x14ac:dyDescent="0.2">
      <c r="A59" s="119" t="s">
        <v>27</v>
      </c>
      <c r="B59" s="120" t="s">
        <v>28</v>
      </c>
      <c r="C59" s="80"/>
      <c r="D59" s="18"/>
      <c r="J59" s="18"/>
      <c r="K59" s="51"/>
      <c r="L59" s="51"/>
    </row>
    <row r="60" spans="1:12" hidden="1" x14ac:dyDescent="0.2">
      <c r="A60" s="119" t="s">
        <v>29</v>
      </c>
      <c r="B60" s="120" t="s">
        <v>12</v>
      </c>
      <c r="C60" s="76"/>
      <c r="D60" s="18"/>
      <c r="J60" s="18"/>
      <c r="K60" s="51"/>
      <c r="L60" s="51"/>
    </row>
    <row r="61" spans="1:12" hidden="1" x14ac:dyDescent="0.2">
      <c r="A61" s="119" t="s">
        <v>30</v>
      </c>
      <c r="B61" s="120" t="s">
        <v>14</v>
      </c>
      <c r="C61" s="76"/>
      <c r="D61" s="18"/>
      <c r="J61" s="18"/>
      <c r="K61" s="51"/>
      <c r="L61" s="51"/>
    </row>
    <row r="62" spans="1:12" hidden="1" x14ac:dyDescent="0.2">
      <c r="A62" s="119" t="s">
        <v>31</v>
      </c>
      <c r="B62" s="120" t="s">
        <v>32</v>
      </c>
      <c r="C62" s="80"/>
      <c r="D62" s="18"/>
      <c r="J62" s="18"/>
      <c r="K62" s="51"/>
      <c r="L62" s="51"/>
    </row>
    <row r="63" spans="1:12" hidden="1" x14ac:dyDescent="0.2">
      <c r="A63" s="119" t="s">
        <v>33</v>
      </c>
      <c r="B63" s="120" t="s">
        <v>34</v>
      </c>
      <c r="C63" s="80"/>
      <c r="D63" s="18"/>
      <c r="J63" s="18"/>
      <c r="K63" s="51"/>
      <c r="L63" s="51"/>
    </row>
    <row r="64" spans="1:12" hidden="1" x14ac:dyDescent="0.2">
      <c r="A64" s="115" t="s">
        <v>35</v>
      </c>
      <c r="B64" s="111" t="s">
        <v>36</v>
      </c>
      <c r="C64" s="80"/>
      <c r="D64" s="221"/>
      <c r="J64" s="221"/>
      <c r="K64" s="221"/>
      <c r="L64" s="3"/>
    </row>
    <row r="65" spans="1:12" hidden="1" x14ac:dyDescent="0.2">
      <c r="A65" s="119" t="s">
        <v>37</v>
      </c>
      <c r="B65" s="120" t="s">
        <v>38</v>
      </c>
      <c r="C65" s="80"/>
      <c r="D65" s="18"/>
      <c r="J65" s="18"/>
      <c r="K65" s="51"/>
      <c r="L65" s="51"/>
    </row>
    <row r="66" spans="1:12" hidden="1" x14ac:dyDescent="0.2">
      <c r="A66" s="119" t="s">
        <v>39</v>
      </c>
      <c r="B66" s="120" t="s">
        <v>40</v>
      </c>
      <c r="C66" s="80"/>
      <c r="D66" s="18"/>
      <c r="J66" s="18"/>
      <c r="K66" s="51"/>
      <c r="L66" s="51"/>
    </row>
    <row r="67" spans="1:12" hidden="1" x14ac:dyDescent="0.2">
      <c r="A67" s="119" t="s">
        <v>41</v>
      </c>
      <c r="B67" s="120" t="s">
        <v>42</v>
      </c>
      <c r="C67" s="80"/>
      <c r="D67" s="18"/>
      <c r="J67" s="18"/>
      <c r="K67" s="51"/>
      <c r="L67" s="51"/>
    </row>
    <row r="68" spans="1:12" hidden="1" x14ac:dyDescent="0.2">
      <c r="A68" s="119" t="s">
        <v>43</v>
      </c>
      <c r="B68" s="120" t="s">
        <v>44</v>
      </c>
      <c r="C68" s="76"/>
      <c r="D68" s="18"/>
      <c r="J68" s="18"/>
      <c r="K68" s="51"/>
      <c r="L68" s="51"/>
    </row>
    <row r="69" spans="1:12" hidden="1" x14ac:dyDescent="0.2">
      <c r="A69" s="119" t="s">
        <v>45</v>
      </c>
      <c r="B69" s="120" t="s">
        <v>46</v>
      </c>
      <c r="C69" s="80"/>
      <c r="D69" s="18"/>
      <c r="J69" s="18"/>
      <c r="K69" s="51"/>
      <c r="L69" s="51"/>
    </row>
    <row r="70" spans="1:12" hidden="1" x14ac:dyDescent="0.2">
      <c r="A70" s="119" t="s">
        <v>47</v>
      </c>
      <c r="B70" s="120" t="s">
        <v>48</v>
      </c>
      <c r="C70" s="80"/>
      <c r="D70" s="18"/>
      <c r="J70" s="18"/>
      <c r="K70" s="51"/>
      <c r="L70" s="51"/>
    </row>
    <row r="71" spans="1:12" hidden="1" x14ac:dyDescent="0.2">
      <c r="A71" s="115" t="s">
        <v>49</v>
      </c>
      <c r="B71" s="117" t="s">
        <v>50</v>
      </c>
      <c r="C71" s="80"/>
      <c r="D71" s="221"/>
      <c r="J71" s="221"/>
      <c r="K71" s="221"/>
      <c r="L71" s="3"/>
    </row>
    <row r="72" spans="1:12" hidden="1" x14ac:dyDescent="0.2">
      <c r="A72" s="119" t="s">
        <v>51</v>
      </c>
      <c r="B72" s="120" t="s">
        <v>52</v>
      </c>
      <c r="C72" s="80"/>
      <c r="D72" s="18"/>
      <c r="J72" s="18"/>
      <c r="K72" s="51"/>
      <c r="L72" s="51"/>
    </row>
    <row r="73" spans="1:12" hidden="1" x14ac:dyDescent="0.2">
      <c r="A73" s="119" t="s">
        <v>53</v>
      </c>
      <c r="B73" s="120" t="s">
        <v>54</v>
      </c>
      <c r="C73" s="80"/>
      <c r="D73" s="18"/>
      <c r="J73" s="18"/>
      <c r="K73" s="51"/>
      <c r="L73" s="51"/>
    </row>
    <row r="74" spans="1:12" hidden="1" x14ac:dyDescent="0.2">
      <c r="A74" s="119" t="s">
        <v>70</v>
      </c>
      <c r="B74" s="120" t="s">
        <v>71</v>
      </c>
      <c r="C74" s="80"/>
      <c r="D74" s="18"/>
      <c r="J74" s="18"/>
      <c r="K74" s="51"/>
      <c r="L74" s="51"/>
    </row>
    <row r="75" spans="1:12" hidden="1" x14ac:dyDescent="0.2">
      <c r="A75" s="119" t="s">
        <v>72</v>
      </c>
      <c r="B75" s="120" t="s">
        <v>73</v>
      </c>
      <c r="C75" s="76"/>
      <c r="D75" s="18"/>
      <c r="J75" s="18"/>
      <c r="K75" s="51"/>
      <c r="L75" s="51"/>
    </row>
    <row r="76" spans="1:12" hidden="1" x14ac:dyDescent="0.2">
      <c r="A76" s="119" t="s">
        <v>74</v>
      </c>
      <c r="B76" s="120" t="s">
        <v>300</v>
      </c>
      <c r="C76" s="82"/>
      <c r="D76" s="18"/>
      <c r="J76" s="18"/>
      <c r="K76" s="51"/>
      <c r="L76" s="51"/>
    </row>
    <row r="77" spans="1:12" hidden="1" x14ac:dyDescent="0.2">
      <c r="A77" s="119" t="s">
        <v>76</v>
      </c>
      <c r="B77" s="120" t="s">
        <v>77</v>
      </c>
      <c r="C77" s="82"/>
      <c r="D77" s="18"/>
      <c r="J77" s="18"/>
      <c r="K77" s="51"/>
      <c r="L77" s="51"/>
    </row>
    <row r="78" spans="1:12" hidden="1" x14ac:dyDescent="0.2">
      <c r="A78" s="115" t="s">
        <v>78</v>
      </c>
      <c r="B78" s="123" t="s">
        <v>79</v>
      </c>
      <c r="C78" s="82"/>
      <c r="D78" s="221"/>
      <c r="J78" s="221"/>
      <c r="K78" s="221"/>
      <c r="L78" s="3"/>
    </row>
    <row r="79" spans="1:12" hidden="1" x14ac:dyDescent="0.2">
      <c r="A79" s="115" t="s">
        <v>80</v>
      </c>
      <c r="B79" s="111" t="s">
        <v>81</v>
      </c>
      <c r="C79" s="82"/>
      <c r="D79" s="221"/>
      <c r="J79" s="221"/>
      <c r="K79" s="3"/>
      <c r="L79" s="3"/>
    </row>
    <row r="80" spans="1:12" hidden="1" x14ac:dyDescent="0.2">
      <c r="A80" s="115" t="s">
        <v>82</v>
      </c>
      <c r="B80" s="111" t="s">
        <v>83</v>
      </c>
      <c r="C80" s="82"/>
      <c r="D80" s="221"/>
      <c r="J80" s="221"/>
      <c r="K80" s="221"/>
      <c r="L80" s="3"/>
    </row>
    <row r="81" spans="1:12" hidden="1" x14ac:dyDescent="0.2">
      <c r="A81" s="119" t="s">
        <v>84</v>
      </c>
      <c r="B81" s="120" t="s">
        <v>85</v>
      </c>
      <c r="C81" s="83"/>
      <c r="D81" s="18"/>
      <c r="J81" s="18"/>
      <c r="K81" s="51"/>
      <c r="L81" s="51"/>
    </row>
    <row r="82" spans="1:12" hidden="1" x14ac:dyDescent="0.2">
      <c r="A82" s="119" t="s">
        <v>86</v>
      </c>
      <c r="B82" s="120" t="s">
        <v>87</v>
      </c>
      <c r="C82" s="76"/>
      <c r="D82" s="18"/>
      <c r="J82" s="18"/>
      <c r="K82" s="51"/>
      <c r="L82" s="51"/>
    </row>
    <row r="83" spans="1:12" hidden="1" x14ac:dyDescent="0.2">
      <c r="A83" s="119" t="s">
        <v>88</v>
      </c>
      <c r="B83" s="120" t="s">
        <v>89</v>
      </c>
      <c r="C83" s="76"/>
      <c r="D83" s="18"/>
      <c r="J83" s="18"/>
      <c r="K83" s="51"/>
      <c r="L83" s="51"/>
    </row>
    <row r="84" spans="1:12" hidden="1" x14ac:dyDescent="0.2">
      <c r="A84" s="115" t="s">
        <v>90</v>
      </c>
      <c r="B84" s="111" t="s">
        <v>91</v>
      </c>
      <c r="C84" s="80"/>
      <c r="D84" s="95"/>
      <c r="J84" s="95"/>
      <c r="K84" s="37"/>
      <c r="L84" s="37"/>
    </row>
    <row r="85" spans="1:12" hidden="1" x14ac:dyDescent="0.2">
      <c r="A85" s="115" t="s">
        <v>92</v>
      </c>
      <c r="B85" s="111" t="s">
        <v>93</v>
      </c>
      <c r="C85" s="80"/>
      <c r="D85" s="221"/>
      <c r="J85" s="221"/>
      <c r="K85" s="3"/>
      <c r="L85" s="3"/>
    </row>
    <row r="86" spans="1:12" hidden="1" x14ac:dyDescent="0.2">
      <c r="A86" s="119" t="s">
        <v>94</v>
      </c>
      <c r="B86" s="120" t="s">
        <v>95</v>
      </c>
      <c r="C86" s="80"/>
      <c r="D86" s="18"/>
      <c r="J86" s="18"/>
      <c r="K86" s="51"/>
      <c r="L86" s="51"/>
    </row>
    <row r="87" spans="1:12" hidden="1" x14ac:dyDescent="0.2">
      <c r="A87" s="119" t="s">
        <v>96</v>
      </c>
      <c r="B87" s="120" t="s">
        <v>97</v>
      </c>
      <c r="C87" s="76"/>
      <c r="D87" s="18"/>
      <c r="J87" s="18"/>
      <c r="K87" s="51"/>
      <c r="L87" s="51"/>
    </row>
    <row r="88" spans="1:12" hidden="1" x14ac:dyDescent="0.2">
      <c r="A88" s="119" t="s">
        <v>98</v>
      </c>
      <c r="B88" s="120" t="s">
        <v>99</v>
      </c>
      <c r="C88" s="76"/>
      <c r="D88" s="18"/>
      <c r="J88" s="18"/>
      <c r="K88" s="51"/>
      <c r="L88" s="51"/>
    </row>
    <row r="89" spans="1:12" hidden="1" x14ac:dyDescent="0.2">
      <c r="A89" s="119" t="s">
        <v>100</v>
      </c>
      <c r="B89" s="120" t="s">
        <v>101</v>
      </c>
      <c r="C89" s="80"/>
      <c r="D89" s="18"/>
      <c r="J89" s="18"/>
      <c r="K89" s="51"/>
      <c r="L89" s="51"/>
    </row>
    <row r="90" spans="1:12" hidden="1" x14ac:dyDescent="0.2">
      <c r="A90" s="119" t="s">
        <v>102</v>
      </c>
      <c r="B90" s="120" t="s">
        <v>103</v>
      </c>
      <c r="C90" s="80"/>
      <c r="D90" s="18"/>
      <c r="J90" s="18"/>
      <c r="K90" s="51"/>
      <c r="L90" s="51"/>
    </row>
    <row r="91" spans="1:12" hidden="1" x14ac:dyDescent="0.2">
      <c r="A91" s="115" t="s">
        <v>104</v>
      </c>
      <c r="B91" s="111" t="s">
        <v>105</v>
      </c>
      <c r="C91" s="80"/>
      <c r="D91" s="221"/>
      <c r="J91" s="221"/>
      <c r="K91" s="3"/>
      <c r="L91" s="3"/>
    </row>
    <row r="92" spans="1:12" hidden="1" x14ac:dyDescent="0.2">
      <c r="A92" s="115" t="s">
        <v>106</v>
      </c>
      <c r="B92" s="111" t="s">
        <v>107</v>
      </c>
      <c r="C92" s="80"/>
      <c r="D92" s="221"/>
      <c r="J92" s="221"/>
      <c r="K92" s="3"/>
      <c r="L92" s="3"/>
    </row>
    <row r="93" spans="1:12" hidden="1" x14ac:dyDescent="0.2">
      <c r="A93" s="115" t="s">
        <v>108</v>
      </c>
      <c r="B93" s="111" t="s">
        <v>109</v>
      </c>
      <c r="C93" s="80"/>
      <c r="D93" s="221"/>
      <c r="J93" s="221"/>
      <c r="K93" s="3"/>
      <c r="L93" s="3"/>
    </row>
    <row r="94" spans="1:12" hidden="1" x14ac:dyDescent="0.2">
      <c r="A94" s="115" t="s">
        <v>110</v>
      </c>
      <c r="B94" s="111" t="s">
        <v>111</v>
      </c>
      <c r="C94" s="76"/>
      <c r="D94" s="95"/>
      <c r="J94" s="95"/>
      <c r="K94" s="37"/>
      <c r="L94" s="37"/>
    </row>
    <row r="95" spans="1:12" hidden="1" x14ac:dyDescent="0.2">
      <c r="A95" s="112" t="s">
        <v>188</v>
      </c>
      <c r="B95" s="113" t="s">
        <v>187</v>
      </c>
      <c r="C95" s="13"/>
      <c r="D95" s="224"/>
      <c r="J95" s="224"/>
      <c r="K95" s="192"/>
      <c r="L95" s="192"/>
    </row>
    <row r="96" spans="1:12" hidden="1" x14ac:dyDescent="0.2">
      <c r="A96" s="115" t="s">
        <v>112</v>
      </c>
      <c r="B96" s="111" t="s">
        <v>113</v>
      </c>
      <c r="C96" s="76"/>
      <c r="D96" s="221"/>
      <c r="J96" s="221"/>
      <c r="K96" s="3"/>
      <c r="L96" s="3"/>
    </row>
    <row r="97" spans="1:12" hidden="1" x14ac:dyDescent="0.2">
      <c r="A97" s="115" t="s">
        <v>114</v>
      </c>
      <c r="B97" s="111" t="s">
        <v>115</v>
      </c>
      <c r="C97" s="76"/>
      <c r="D97" s="221"/>
      <c r="J97" s="221"/>
      <c r="K97" s="3"/>
      <c r="L97" s="3"/>
    </row>
    <row r="98" spans="1:12" hidden="1" x14ac:dyDescent="0.2">
      <c r="A98" s="112" t="s">
        <v>180</v>
      </c>
      <c r="B98" s="124" t="s">
        <v>178</v>
      </c>
      <c r="C98" s="84"/>
      <c r="D98" s="95"/>
      <c r="J98" s="95"/>
      <c r="K98" s="37"/>
      <c r="L98" s="37"/>
    </row>
    <row r="99" spans="1:12" hidden="1" x14ac:dyDescent="0.2">
      <c r="A99" s="115" t="s">
        <v>116</v>
      </c>
      <c r="B99" s="111" t="s">
        <v>117</v>
      </c>
      <c r="C99" s="76"/>
      <c r="D99" s="95"/>
      <c r="J99" s="95"/>
      <c r="K99" s="37"/>
      <c r="L99" s="37"/>
    </row>
    <row r="100" spans="1:12" hidden="1" x14ac:dyDescent="0.2">
      <c r="A100" s="115" t="s">
        <v>118</v>
      </c>
      <c r="B100" s="117" t="s">
        <v>119</v>
      </c>
      <c r="C100" s="76"/>
      <c r="D100" s="95"/>
      <c r="J100" s="95"/>
      <c r="K100" s="37"/>
      <c r="L100" s="37"/>
    </row>
    <row r="101" spans="1:12" hidden="1" x14ac:dyDescent="0.2">
      <c r="A101" s="115" t="s">
        <v>120</v>
      </c>
      <c r="B101" s="117" t="s">
        <v>124</v>
      </c>
      <c r="C101" s="84"/>
      <c r="D101" s="95"/>
      <c r="J101" s="95"/>
      <c r="K101" s="37"/>
      <c r="L101" s="37"/>
    </row>
    <row r="102" spans="1:12" hidden="1" x14ac:dyDescent="0.2">
      <c r="A102" s="125"/>
      <c r="B102" s="113" t="s">
        <v>181</v>
      </c>
      <c r="C102" s="84"/>
      <c r="D102" s="224"/>
      <c r="J102" s="224"/>
      <c r="K102" s="192"/>
      <c r="L102" s="192"/>
    </row>
    <row r="103" spans="1:12" hidden="1" x14ac:dyDescent="0.2">
      <c r="A103" s="115" t="s">
        <v>125</v>
      </c>
      <c r="B103" s="111" t="s">
        <v>126</v>
      </c>
      <c r="C103" s="84"/>
      <c r="D103" s="221"/>
      <c r="J103" s="221"/>
      <c r="K103" s="3"/>
      <c r="L103" s="3"/>
    </row>
    <row r="104" spans="1:12" hidden="1" x14ac:dyDescent="0.2">
      <c r="A104" s="110"/>
      <c r="B104" s="110"/>
      <c r="C104" s="76"/>
      <c r="D104" s="95"/>
      <c r="J104" s="95"/>
      <c r="K104" s="37"/>
      <c r="L104" s="37"/>
    </row>
    <row r="105" spans="1:12" x14ac:dyDescent="0.2">
      <c r="A105" s="126"/>
      <c r="B105" s="127" t="s">
        <v>127</v>
      </c>
      <c r="C105" s="67">
        <f>SUM(C5)</f>
        <v>87102</v>
      </c>
      <c r="D105" s="197">
        <f>D4+D5+D7+D12+D13+D14+D15+D16+D17+D20+D24+D34+D37+D41+D52+D57+D64+D71+D78+D79+D80+D84+D85+D91+D92+D93+D94+D96+D97+D99+D100+D101+D102+D104</f>
        <v>94138</v>
      </c>
      <c r="E105" s="67">
        <f>SUM(E5)</f>
        <v>94138</v>
      </c>
      <c r="F105" s="67">
        <f>SUM(F5)</f>
        <v>0</v>
      </c>
      <c r="J105" s="197"/>
      <c r="K105" s="197"/>
      <c r="L105" s="196"/>
    </row>
    <row r="106" spans="1:12" x14ac:dyDescent="0.2">
      <c r="A106" s="126"/>
      <c r="B106" s="127"/>
      <c r="C106" s="85"/>
      <c r="D106" s="222"/>
      <c r="E106" s="67">
        <f>+D105+F105</f>
        <v>94138</v>
      </c>
      <c r="F106" s="196" t="s">
        <v>254</v>
      </c>
      <c r="G106" s="190"/>
      <c r="H106" s="193"/>
      <c r="J106" s="222"/>
      <c r="K106" s="37"/>
      <c r="L106" s="37"/>
    </row>
    <row r="107" spans="1:12" x14ac:dyDescent="0.2">
      <c r="A107" s="126"/>
      <c r="B107" s="127"/>
      <c r="C107" s="84"/>
      <c r="D107" s="95"/>
      <c r="E107" s="67">
        <f>-E106+E105</f>
        <v>0</v>
      </c>
      <c r="F107" s="59" t="s">
        <v>255</v>
      </c>
      <c r="G107" s="118"/>
      <c r="J107" s="95"/>
      <c r="K107" s="37"/>
      <c r="L107" s="37"/>
    </row>
    <row r="108" spans="1:12" x14ac:dyDescent="0.2">
      <c r="A108" s="128"/>
      <c r="B108" s="111" t="s">
        <v>128</v>
      </c>
      <c r="C108" s="86"/>
      <c r="D108" s="220">
        <f>D109+D117+D133</f>
        <v>0</v>
      </c>
      <c r="E108" s="220">
        <f>E109+E117+E133</f>
        <v>0</v>
      </c>
      <c r="J108" s="220"/>
      <c r="K108" s="220"/>
      <c r="L108" s="3"/>
    </row>
    <row r="109" spans="1:12" x14ac:dyDescent="0.2">
      <c r="A109" s="128" t="s">
        <v>155</v>
      </c>
      <c r="B109" s="129" t="s">
        <v>129</v>
      </c>
      <c r="C109" s="80"/>
      <c r="D109" s="223">
        <f>SUM(D110:D116)</f>
        <v>0</v>
      </c>
      <c r="E109" s="223">
        <f>SUM(E110:E116)</f>
        <v>0</v>
      </c>
      <c r="J109" s="223"/>
      <c r="K109" s="223"/>
      <c r="L109" s="192"/>
    </row>
    <row r="110" spans="1:12" hidden="1" x14ac:dyDescent="0.2">
      <c r="A110" s="119" t="s">
        <v>158</v>
      </c>
      <c r="B110" s="120" t="s">
        <v>165</v>
      </c>
      <c r="C110" s="80"/>
      <c r="D110" s="18"/>
      <c r="E110" s="18"/>
      <c r="J110" s="18"/>
      <c r="K110" s="51"/>
      <c r="L110" s="51"/>
    </row>
    <row r="111" spans="1:12" hidden="1" x14ac:dyDescent="0.2">
      <c r="A111" s="119" t="s">
        <v>159</v>
      </c>
      <c r="B111" s="120" t="s">
        <v>166</v>
      </c>
      <c r="C111" s="80"/>
      <c r="D111" s="18"/>
      <c r="E111" s="18"/>
      <c r="J111" s="18"/>
      <c r="K111" s="51"/>
      <c r="L111" s="51"/>
    </row>
    <row r="112" spans="1:12" hidden="1" x14ac:dyDescent="0.2">
      <c r="A112" s="119" t="s">
        <v>160</v>
      </c>
      <c r="B112" s="120" t="s">
        <v>130</v>
      </c>
      <c r="C112" s="80"/>
      <c r="D112" s="18"/>
      <c r="E112" s="18"/>
      <c r="J112" s="18"/>
      <c r="K112" s="51"/>
      <c r="L112" s="51"/>
    </row>
    <row r="113" spans="1:12" hidden="1" x14ac:dyDescent="0.2">
      <c r="A113" s="119" t="s">
        <v>161</v>
      </c>
      <c r="B113" s="120" t="s">
        <v>131</v>
      </c>
      <c r="C113" s="80"/>
      <c r="D113" s="18"/>
      <c r="E113" s="18"/>
      <c r="J113" s="18"/>
      <c r="K113" s="51"/>
      <c r="L113" s="51"/>
    </row>
    <row r="114" spans="1:12" hidden="1" x14ac:dyDescent="0.2">
      <c r="A114" s="119" t="s">
        <v>163</v>
      </c>
      <c r="B114" s="120" t="s">
        <v>167</v>
      </c>
      <c r="C114" s="80"/>
      <c r="D114" s="18"/>
      <c r="E114" s="18"/>
      <c r="J114" s="18"/>
      <c r="K114" s="51"/>
      <c r="L114" s="51"/>
    </row>
    <row r="115" spans="1:12" hidden="1" x14ac:dyDescent="0.2">
      <c r="A115" s="119" t="s">
        <v>164</v>
      </c>
      <c r="B115" s="120" t="s">
        <v>168</v>
      </c>
      <c r="C115" s="80"/>
      <c r="D115" s="18"/>
      <c r="E115" s="18"/>
      <c r="J115" s="18"/>
      <c r="K115" s="51"/>
      <c r="L115" s="51"/>
    </row>
    <row r="116" spans="1:12" hidden="1" x14ac:dyDescent="0.2">
      <c r="A116" s="119" t="s">
        <v>162</v>
      </c>
      <c r="B116" s="120" t="s">
        <v>175</v>
      </c>
      <c r="C116" s="80"/>
      <c r="D116" s="18"/>
      <c r="E116" s="18"/>
      <c r="J116" s="18"/>
      <c r="K116" s="51"/>
      <c r="L116" s="51"/>
    </row>
    <row r="117" spans="1:12" x14ac:dyDescent="0.2">
      <c r="A117" s="128" t="s">
        <v>156</v>
      </c>
      <c r="B117" s="129" t="s">
        <v>132</v>
      </c>
      <c r="C117" s="80"/>
      <c r="D117" s="224">
        <f>SUM(D118:D128)</f>
        <v>0</v>
      </c>
      <c r="E117" s="224">
        <f>SUM(E118:E128)</f>
        <v>0</v>
      </c>
      <c r="J117" s="224"/>
      <c r="K117" s="224"/>
      <c r="L117" s="224"/>
    </row>
    <row r="118" spans="1:12" hidden="1" x14ac:dyDescent="0.2">
      <c r="A118" s="119" t="s">
        <v>172</v>
      </c>
      <c r="B118" s="120" t="s">
        <v>137</v>
      </c>
      <c r="C118" s="80"/>
      <c r="D118" s="18"/>
      <c r="E118" s="18"/>
      <c r="J118" s="18"/>
      <c r="K118" s="51"/>
      <c r="L118" s="51"/>
    </row>
    <row r="119" spans="1:12" hidden="1" x14ac:dyDescent="0.2">
      <c r="A119" s="119" t="s">
        <v>172</v>
      </c>
      <c r="B119" s="120" t="s">
        <v>134</v>
      </c>
      <c r="C119" s="80"/>
      <c r="D119" s="18"/>
      <c r="E119" s="18"/>
      <c r="J119" s="18"/>
      <c r="K119" s="51"/>
      <c r="L119" s="51"/>
    </row>
    <row r="120" spans="1:12" hidden="1" x14ac:dyDescent="0.2">
      <c r="A120" s="119" t="s">
        <v>172</v>
      </c>
      <c r="B120" s="120" t="s">
        <v>194</v>
      </c>
      <c r="C120" s="86"/>
      <c r="D120" s="18"/>
      <c r="E120" s="18"/>
      <c r="J120" s="18"/>
      <c r="K120" s="51"/>
      <c r="L120" s="51"/>
    </row>
    <row r="121" spans="1:12" hidden="1" x14ac:dyDescent="0.2">
      <c r="A121" s="119" t="s">
        <v>172</v>
      </c>
      <c r="B121" s="120" t="s">
        <v>135</v>
      </c>
      <c r="C121" s="80"/>
      <c r="D121" s="18"/>
      <c r="E121" s="18"/>
      <c r="J121" s="18"/>
      <c r="K121" s="51"/>
      <c r="L121" s="51"/>
    </row>
    <row r="122" spans="1:12" hidden="1" x14ac:dyDescent="0.2">
      <c r="A122" s="119" t="s">
        <v>171</v>
      </c>
      <c r="B122" s="120" t="s">
        <v>133</v>
      </c>
      <c r="C122" s="80"/>
      <c r="D122" s="18"/>
      <c r="E122" s="18"/>
      <c r="J122" s="18"/>
      <c r="K122" s="51"/>
      <c r="L122" s="51"/>
    </row>
    <row r="123" spans="1:12" hidden="1" x14ac:dyDescent="0.2">
      <c r="A123" s="119" t="s">
        <v>173</v>
      </c>
      <c r="B123" s="120" t="s">
        <v>154</v>
      </c>
      <c r="C123" s="80"/>
      <c r="D123" s="18"/>
      <c r="E123" s="18"/>
      <c r="J123" s="18"/>
      <c r="K123" s="51"/>
      <c r="L123" s="51"/>
    </row>
    <row r="124" spans="1:12" hidden="1" x14ac:dyDescent="0.2">
      <c r="A124" s="119" t="s">
        <v>173</v>
      </c>
      <c r="B124" s="120" t="s">
        <v>149</v>
      </c>
      <c r="C124" s="80"/>
      <c r="D124" s="18"/>
      <c r="E124" s="18"/>
      <c r="J124" s="18"/>
      <c r="K124" s="51"/>
      <c r="L124" s="51"/>
    </row>
    <row r="125" spans="1:12" hidden="1" x14ac:dyDescent="0.2">
      <c r="A125" s="119" t="s">
        <v>173</v>
      </c>
      <c r="B125" s="130" t="s">
        <v>195</v>
      </c>
      <c r="C125" s="80"/>
      <c r="D125" s="18"/>
      <c r="E125" s="18"/>
      <c r="J125" s="18"/>
      <c r="K125" s="51"/>
      <c r="L125" s="51"/>
    </row>
    <row r="126" spans="1:12" hidden="1" x14ac:dyDescent="0.2">
      <c r="A126" s="119" t="s">
        <v>174</v>
      </c>
      <c r="B126" s="120" t="s">
        <v>136</v>
      </c>
      <c r="C126" s="80"/>
      <c r="D126" s="18"/>
      <c r="E126" s="18"/>
      <c r="J126" s="18"/>
      <c r="K126" s="51"/>
      <c r="L126" s="51"/>
    </row>
    <row r="127" spans="1:12" hidden="1" x14ac:dyDescent="0.2">
      <c r="A127" s="120" t="s">
        <v>174</v>
      </c>
      <c r="B127" s="120" t="s">
        <v>197</v>
      </c>
      <c r="C127" s="80"/>
      <c r="D127" s="18"/>
      <c r="E127" s="18"/>
      <c r="J127" s="18"/>
      <c r="K127" s="51"/>
      <c r="L127" s="51"/>
    </row>
    <row r="128" spans="1:12" hidden="1" x14ac:dyDescent="0.2">
      <c r="A128" s="119" t="s">
        <v>196</v>
      </c>
      <c r="B128" s="120" t="s">
        <v>191</v>
      </c>
      <c r="C128" s="80"/>
      <c r="D128" s="18"/>
      <c r="E128" s="18"/>
      <c r="J128" s="18"/>
      <c r="K128" s="51"/>
      <c r="L128" s="51"/>
    </row>
    <row r="129" spans="1:12" hidden="1" x14ac:dyDescent="0.2">
      <c r="A129" s="119" t="s">
        <v>196</v>
      </c>
      <c r="B129" s="175" t="s">
        <v>192</v>
      </c>
      <c r="C129" s="80"/>
      <c r="D129" s="95"/>
      <c r="E129" s="95"/>
      <c r="J129" s="95"/>
      <c r="K129" s="37"/>
      <c r="L129" s="37"/>
    </row>
    <row r="130" spans="1:12" hidden="1" x14ac:dyDescent="0.2">
      <c r="A130" s="119"/>
      <c r="B130" s="120"/>
      <c r="C130" s="80"/>
      <c r="D130" s="18"/>
      <c r="E130" s="18"/>
      <c r="J130" s="18"/>
      <c r="K130" s="51"/>
      <c r="L130" s="51"/>
    </row>
    <row r="131" spans="1:12" hidden="1" x14ac:dyDescent="0.2">
      <c r="A131" s="119"/>
      <c r="B131" s="130"/>
      <c r="C131" s="80"/>
      <c r="D131" s="95"/>
      <c r="E131" s="95"/>
      <c r="J131" s="95"/>
      <c r="K131" s="37"/>
      <c r="L131" s="37"/>
    </row>
    <row r="132" spans="1:12" hidden="1" x14ac:dyDescent="0.2">
      <c r="A132" s="119"/>
      <c r="B132" s="120"/>
      <c r="C132" s="80"/>
      <c r="D132" s="95"/>
      <c r="E132" s="95"/>
      <c r="J132" s="95"/>
      <c r="K132" s="37"/>
      <c r="L132" s="37"/>
    </row>
    <row r="133" spans="1:12" x14ac:dyDescent="0.2">
      <c r="A133" s="128" t="s">
        <v>157</v>
      </c>
      <c r="B133" s="129" t="s">
        <v>150</v>
      </c>
      <c r="C133" s="80"/>
      <c r="D133" s="224">
        <f>SUM(D134)</f>
        <v>0</v>
      </c>
      <c r="E133" s="224">
        <f>SUM(E134)</f>
        <v>0</v>
      </c>
      <c r="J133" s="224"/>
      <c r="K133" s="224"/>
      <c r="L133" s="192"/>
    </row>
    <row r="134" spans="1:12" hidden="1" x14ac:dyDescent="0.2">
      <c r="A134" s="119" t="s">
        <v>169</v>
      </c>
      <c r="B134" s="120" t="s">
        <v>151</v>
      </c>
      <c r="C134" s="86"/>
      <c r="D134" s="95"/>
      <c r="J134" s="95"/>
      <c r="K134" s="37"/>
      <c r="L134" s="37"/>
    </row>
    <row r="135" spans="1:12" hidden="1" x14ac:dyDescent="0.2">
      <c r="A135" s="119"/>
      <c r="B135" s="120"/>
      <c r="C135" s="80"/>
      <c r="D135" s="95"/>
      <c r="J135" s="95"/>
      <c r="K135" s="37"/>
      <c r="L135" s="37"/>
    </row>
    <row r="136" spans="1:12" x14ac:dyDescent="0.2">
      <c r="A136" s="106"/>
      <c r="B136" s="132"/>
      <c r="C136" s="80"/>
      <c r="D136" s="37"/>
      <c r="J136" s="37"/>
      <c r="K136" s="37"/>
      <c r="L136" s="37"/>
    </row>
    <row r="137" spans="1:12" x14ac:dyDescent="0.2">
      <c r="A137" s="137"/>
      <c r="B137" s="133"/>
      <c r="C137" s="80"/>
      <c r="D137" s="37"/>
      <c r="J137" s="37"/>
      <c r="K137" s="37"/>
      <c r="L137" s="37"/>
    </row>
    <row r="138" spans="1:12" x14ac:dyDescent="0.2">
      <c r="A138" s="106"/>
      <c r="B138" s="132"/>
      <c r="C138" s="39"/>
      <c r="D138" s="221"/>
      <c r="E138" s="1"/>
      <c r="H138" s="68"/>
      <c r="J138" s="221"/>
      <c r="K138" s="37"/>
      <c r="L138" s="3"/>
    </row>
    <row r="139" spans="1:12" x14ac:dyDescent="0.2">
      <c r="A139" s="126"/>
      <c r="B139" s="133"/>
      <c r="C139" s="39"/>
      <c r="D139" s="221"/>
      <c r="J139" s="221"/>
      <c r="K139" s="37"/>
      <c r="L139" s="3"/>
    </row>
    <row r="140" spans="1:12" x14ac:dyDescent="0.2">
      <c r="A140" s="106"/>
      <c r="B140" s="132"/>
      <c r="C140" s="39"/>
      <c r="D140" s="221"/>
      <c r="J140" s="221"/>
      <c r="K140" s="37"/>
      <c r="L140" s="3"/>
    </row>
    <row r="141" spans="1:12" x14ac:dyDescent="0.2">
      <c r="A141" s="106"/>
      <c r="B141" s="132"/>
      <c r="C141" s="39"/>
      <c r="D141" s="221"/>
      <c r="E141" s="1"/>
      <c r="H141" s="68"/>
      <c r="J141" s="221"/>
      <c r="K141" s="37"/>
      <c r="L141" s="3"/>
    </row>
    <row r="142" spans="1:12" x14ac:dyDescent="0.2">
      <c r="A142" s="131" t="s">
        <v>190</v>
      </c>
      <c r="B142" s="132"/>
      <c r="C142" s="69">
        <f>SUM(C138:C141)</f>
        <v>0</v>
      </c>
      <c r="D142" s="222">
        <f>SUM(D138:D141)</f>
        <v>0</v>
      </c>
      <c r="E142" s="69">
        <f>SUM(E138:E141)</f>
        <v>0</v>
      </c>
      <c r="J142" s="222"/>
      <c r="K142" s="222"/>
      <c r="L142" s="196"/>
    </row>
    <row r="143" spans="1:12" x14ac:dyDescent="0.2">
      <c r="B143" s="88"/>
      <c r="C143" s="88"/>
      <c r="D143" s="221"/>
      <c r="J143" s="221"/>
      <c r="K143" s="37"/>
      <c r="L143" s="3"/>
    </row>
    <row r="144" spans="1:12" x14ac:dyDescent="0.2">
      <c r="B144" s="9" t="s">
        <v>202</v>
      </c>
      <c r="C144" s="90" t="s">
        <v>211</v>
      </c>
      <c r="D144" s="43">
        <v>32</v>
      </c>
      <c r="E144" s="189">
        <v>32</v>
      </c>
      <c r="J144" s="221"/>
      <c r="K144" s="37"/>
      <c r="L144" s="3"/>
    </row>
    <row r="145" spans="1:12" x14ac:dyDescent="0.2">
      <c r="B145" s="39" t="s">
        <v>203</v>
      </c>
      <c r="C145" s="39">
        <v>33</v>
      </c>
      <c r="D145" s="8">
        <v>32</v>
      </c>
      <c r="E145" s="73">
        <v>32</v>
      </c>
      <c r="J145" s="221"/>
      <c r="K145" s="37"/>
      <c r="L145" s="3"/>
    </row>
    <row r="146" spans="1:12" x14ac:dyDescent="0.2">
      <c r="B146" s="39"/>
      <c r="C146" s="39"/>
      <c r="D146" s="8"/>
      <c r="E146" s="73"/>
      <c r="H146" s="198"/>
      <c r="I146" s="2"/>
      <c r="J146" s="221"/>
      <c r="L146" s="3"/>
    </row>
    <row r="147" spans="1:12" x14ac:dyDescent="0.2">
      <c r="B147" s="89" t="s">
        <v>145</v>
      </c>
      <c r="C147" s="89">
        <v>13</v>
      </c>
      <c r="D147" s="43">
        <v>17</v>
      </c>
      <c r="E147" s="189">
        <v>17</v>
      </c>
      <c r="F147" s="187"/>
      <c r="G147" s="187"/>
      <c r="H147" s="198"/>
      <c r="I147" s="2"/>
      <c r="J147" s="221"/>
      <c r="L147" s="3"/>
    </row>
    <row r="148" spans="1:12" x14ac:dyDescent="0.2">
      <c r="B148" s="89" t="s">
        <v>204</v>
      </c>
      <c r="C148" s="89">
        <v>22</v>
      </c>
      <c r="D148" s="43">
        <v>24</v>
      </c>
      <c r="E148" s="189">
        <v>24</v>
      </c>
      <c r="F148" s="187"/>
      <c r="G148" s="187"/>
      <c r="H148" s="198"/>
      <c r="J148" s="221"/>
      <c r="L148" s="3"/>
    </row>
    <row r="149" spans="1:12" x14ac:dyDescent="0.2">
      <c r="B149" s="39"/>
      <c r="C149" s="39"/>
      <c r="D149" s="221"/>
      <c r="J149" s="221"/>
      <c r="K149" s="37"/>
      <c r="L149" s="3"/>
    </row>
    <row r="150" spans="1:12" x14ac:dyDescent="0.2">
      <c r="A150" s="39" t="s">
        <v>140</v>
      </c>
      <c r="C150" s="39">
        <v>33745</v>
      </c>
      <c r="D150" s="221">
        <v>36812</v>
      </c>
      <c r="E150" s="222">
        <v>36812</v>
      </c>
      <c r="G150" s="260" t="s">
        <v>142</v>
      </c>
      <c r="I150" s="65"/>
      <c r="J150" s="221"/>
      <c r="K150" s="37"/>
      <c r="L150" s="3"/>
    </row>
    <row r="151" spans="1:12" x14ac:dyDescent="0.2">
      <c r="A151" s="39" t="s">
        <v>141</v>
      </c>
      <c r="C151" s="39">
        <v>5633</v>
      </c>
      <c r="D151" s="221">
        <v>7367</v>
      </c>
      <c r="E151" s="222">
        <v>7367</v>
      </c>
      <c r="G151" s="260" t="s">
        <v>143</v>
      </c>
      <c r="H151" s="37"/>
      <c r="J151" s="221"/>
      <c r="K151" s="37"/>
      <c r="L151" s="3"/>
    </row>
    <row r="152" spans="1:12" x14ac:dyDescent="0.2">
      <c r="B152" s="39"/>
      <c r="C152" s="39"/>
      <c r="D152" s="221"/>
      <c r="E152" s="262"/>
      <c r="J152" s="221"/>
      <c r="K152" s="37"/>
      <c r="L152" s="3"/>
    </row>
    <row r="153" spans="1:12" x14ac:dyDescent="0.2">
      <c r="B153" s="182" t="s">
        <v>144</v>
      </c>
      <c r="C153" s="182"/>
      <c r="D153" s="221">
        <f>SUM(D150:D152)</f>
        <v>44179</v>
      </c>
      <c r="E153" s="196">
        <f>SUM(E150:E151)</f>
        <v>44179</v>
      </c>
      <c r="G153" s="260" t="s">
        <v>298</v>
      </c>
      <c r="J153" s="221"/>
      <c r="K153" s="221"/>
      <c r="L153" s="3"/>
    </row>
    <row r="154" spans="1:12" x14ac:dyDescent="0.2">
      <c r="B154" s="89"/>
      <c r="C154" s="89"/>
      <c r="D154" s="221"/>
      <c r="G154" s="8" t="s">
        <v>297</v>
      </c>
      <c r="J154" s="221"/>
      <c r="K154" s="37"/>
      <c r="L154" s="3"/>
    </row>
    <row r="155" spans="1:12" x14ac:dyDescent="0.2">
      <c r="A155" s="9" t="s">
        <v>205</v>
      </c>
      <c r="B155" s="39"/>
      <c r="C155" s="39"/>
      <c r="D155" s="221"/>
      <c r="J155" s="221"/>
      <c r="K155" s="37"/>
      <c r="L155" s="37"/>
    </row>
    <row r="156" spans="1:12" x14ac:dyDescent="0.2">
      <c r="B156" s="39"/>
      <c r="C156" s="39"/>
      <c r="D156" s="221"/>
      <c r="J156" s="221"/>
      <c r="K156" s="37"/>
      <c r="L156" s="37"/>
    </row>
    <row r="157" spans="1:12" x14ac:dyDescent="0.2">
      <c r="B157" s="39"/>
      <c r="C157" s="39"/>
      <c r="D157" s="221"/>
      <c r="J157" s="221"/>
      <c r="K157" s="37"/>
      <c r="L157" s="37"/>
    </row>
    <row r="158" spans="1:12" x14ac:dyDescent="0.2">
      <c r="B158" s="39"/>
      <c r="C158" s="39"/>
      <c r="D158" s="221"/>
      <c r="J158" s="221"/>
      <c r="K158" s="37"/>
      <c r="L158" s="37"/>
    </row>
    <row r="159" spans="1:12" x14ac:dyDescent="0.2">
      <c r="A159" s="11"/>
      <c r="B159" s="12" t="s">
        <v>206</v>
      </c>
      <c r="C159" s="195">
        <f>SUM(C160:C161)</f>
        <v>87102</v>
      </c>
      <c r="D159" s="221">
        <f>SUM(D160:D161)</f>
        <v>94138</v>
      </c>
      <c r="E159" s="194">
        <f>SUM(E160:E161)</f>
        <v>94138</v>
      </c>
      <c r="J159" s="221"/>
      <c r="K159" s="221"/>
      <c r="L159" s="3"/>
    </row>
    <row r="160" spans="1:12" x14ac:dyDescent="0.2">
      <c r="A160" s="11"/>
      <c r="B160" s="39" t="s">
        <v>138</v>
      </c>
      <c r="C160" s="39">
        <v>35877</v>
      </c>
      <c r="D160" s="221">
        <v>44179</v>
      </c>
      <c r="E160" s="79">
        <f>E153</f>
        <v>44179</v>
      </c>
      <c r="J160" s="221"/>
      <c r="K160" s="37"/>
      <c r="L160" s="3"/>
    </row>
    <row r="161" spans="2:13" x14ac:dyDescent="0.2">
      <c r="B161" s="39" t="s">
        <v>139</v>
      </c>
      <c r="C161" s="39">
        <v>51225</v>
      </c>
      <c r="D161" s="221">
        <f>SUM(D162:D165)</f>
        <v>49959</v>
      </c>
      <c r="E161" s="69">
        <f>SUM(E162:E165)</f>
        <v>49959</v>
      </c>
      <c r="F161" s="73"/>
      <c r="G161" s="73" t="s">
        <v>146</v>
      </c>
      <c r="J161" s="221"/>
      <c r="K161" s="221"/>
      <c r="L161" s="3"/>
      <c r="M161" s="144"/>
    </row>
    <row r="162" spans="2:13" x14ac:dyDescent="0.2">
      <c r="B162" s="39" t="s">
        <v>207</v>
      </c>
      <c r="C162" s="39"/>
      <c r="D162" s="228">
        <v>43246</v>
      </c>
      <c r="E162" s="261">
        <v>43246</v>
      </c>
      <c r="H162" s="68"/>
      <c r="J162" s="228"/>
      <c r="K162" s="37"/>
      <c r="L162" s="229"/>
    </row>
    <row r="163" spans="2:13" x14ac:dyDescent="0.2">
      <c r="B163" s="39" t="s">
        <v>208</v>
      </c>
      <c r="C163" s="39">
        <v>1631</v>
      </c>
      <c r="D163" s="228">
        <v>1648</v>
      </c>
      <c r="E163" s="261">
        <v>1648</v>
      </c>
      <c r="H163" s="68"/>
      <c r="J163" s="228"/>
      <c r="K163" s="37"/>
      <c r="L163" s="229"/>
    </row>
    <row r="164" spans="2:13" x14ac:dyDescent="0.2">
      <c r="B164" s="39" t="s">
        <v>209</v>
      </c>
      <c r="C164" s="39"/>
      <c r="D164" s="228">
        <v>775</v>
      </c>
      <c r="E164" s="261">
        <v>775</v>
      </c>
      <c r="H164" s="68"/>
      <c r="J164" s="228"/>
      <c r="K164" s="37"/>
      <c r="L164" s="229"/>
    </row>
    <row r="165" spans="2:13" x14ac:dyDescent="0.2">
      <c r="B165" s="39" t="s">
        <v>210</v>
      </c>
      <c r="C165" s="39"/>
      <c r="D165" s="228">
        <v>4290</v>
      </c>
      <c r="E165" s="261">
        <v>4290</v>
      </c>
      <c r="H165" s="68"/>
      <c r="J165" s="228"/>
      <c r="K165" s="37"/>
      <c r="L165" s="229"/>
    </row>
    <row r="166" spans="2:13" x14ac:dyDescent="0.2">
      <c r="B166" s="39"/>
      <c r="C166" s="39"/>
      <c r="D166" s="8"/>
    </row>
    <row r="167" spans="2:13" x14ac:dyDescent="0.2">
      <c r="B167" s="39"/>
      <c r="C167" s="39"/>
      <c r="D167"/>
    </row>
    <row r="168" spans="2:13" x14ac:dyDescent="0.2">
      <c r="B168" s="39"/>
      <c r="C168" s="39"/>
      <c r="D168" s="43"/>
    </row>
    <row r="169" spans="2:13" x14ac:dyDescent="0.2">
      <c r="B169" s="39"/>
      <c r="C169" s="39"/>
      <c r="D169"/>
    </row>
    <row r="170" spans="2:13" x14ac:dyDescent="0.2">
      <c r="B170" s="39"/>
      <c r="C170" s="39"/>
      <c r="D170" s="87"/>
    </row>
    <row r="171" spans="2:13" x14ac:dyDescent="0.2">
      <c r="B171" s="39"/>
      <c r="C171" s="39"/>
      <c r="D171" s="87"/>
    </row>
    <row r="172" spans="2:13" x14ac:dyDescent="0.2">
      <c r="B172" s="39"/>
      <c r="C172" s="39"/>
      <c r="D172" s="87"/>
    </row>
    <row r="173" spans="2:13" x14ac:dyDescent="0.2">
      <c r="B173" s="39"/>
      <c r="C173" s="39"/>
      <c r="D173" s="87"/>
    </row>
    <row r="177" spans="2:4" x14ac:dyDescent="0.2">
      <c r="B177" s="30"/>
      <c r="C177" s="30"/>
      <c r="D177" s="30"/>
    </row>
  </sheetData>
  <phoneticPr fontId="0" type="noConversion"/>
  <printOptions gridLines="1"/>
  <pageMargins left="0.59055118110236227" right="0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showGridLines="0" zoomScaleNormal="100" workbookViewId="0"/>
  </sheetViews>
  <sheetFormatPr defaultRowHeight="13.5" x14ac:dyDescent="0.2"/>
  <cols>
    <col min="1" max="1" width="34" style="584" customWidth="1"/>
    <col min="2" max="2" width="10.7109375" style="584" customWidth="1"/>
    <col min="3" max="3" width="45.42578125" style="584" customWidth="1"/>
    <col min="4" max="4" width="48.7109375" style="561" customWidth="1"/>
    <col min="5" max="5" width="12.28515625" style="585" customWidth="1"/>
    <col min="6" max="6" width="12.28515625" style="560" customWidth="1"/>
    <col min="7" max="9" width="12.28515625" style="581" customWidth="1"/>
    <col min="10" max="10" width="48.7109375" style="586" customWidth="1"/>
    <col min="11" max="16384" width="9.140625" style="582"/>
  </cols>
  <sheetData>
    <row r="1" spans="1:10" s="580" customFormat="1" x14ac:dyDescent="0.2">
      <c r="A1" s="578" t="s">
        <v>1371</v>
      </c>
      <c r="B1" s="603" t="s">
        <v>1515</v>
      </c>
      <c r="C1" s="578"/>
      <c r="D1" s="578" t="s">
        <v>1315</v>
      </c>
      <c r="E1" s="578"/>
      <c r="F1" s="578"/>
      <c r="G1" s="578"/>
      <c r="H1" s="578"/>
      <c r="I1" s="578"/>
      <c r="J1" s="579"/>
    </row>
    <row r="2" spans="1:10" s="600" customFormat="1" ht="54" x14ac:dyDescent="0.2">
      <c r="A2" s="598" t="s">
        <v>1318</v>
      </c>
      <c r="B2" s="599" t="s">
        <v>924</v>
      </c>
      <c r="C2" s="598" t="s">
        <v>1209</v>
      </c>
      <c r="D2" s="598" t="s">
        <v>889</v>
      </c>
      <c r="E2" s="601" t="s">
        <v>1211</v>
      </c>
      <c r="F2" s="601" t="s">
        <v>1212</v>
      </c>
      <c r="G2" s="601" t="s">
        <v>1316</v>
      </c>
      <c r="H2" s="601" t="s">
        <v>609</v>
      </c>
      <c r="I2" s="601" t="s">
        <v>1314</v>
      </c>
      <c r="J2" s="598" t="s">
        <v>608</v>
      </c>
    </row>
    <row r="3" spans="1:10" x14ac:dyDescent="0.2">
      <c r="A3" s="587" t="s">
        <v>1372</v>
      </c>
      <c r="B3" s="588" t="s">
        <v>1555</v>
      </c>
      <c r="C3" s="587" t="s">
        <v>957</v>
      </c>
      <c r="D3" s="587" t="s">
        <v>1556</v>
      </c>
      <c r="E3" s="589">
        <v>276.15999999999997</v>
      </c>
      <c r="F3" s="589">
        <v>0</v>
      </c>
      <c r="G3" s="589">
        <v>0</v>
      </c>
      <c r="H3" s="589"/>
      <c r="I3" s="589"/>
      <c r="J3" s="590"/>
    </row>
    <row r="4" spans="1:10" x14ac:dyDescent="0.2">
      <c r="A4" s="587" t="s">
        <v>1372</v>
      </c>
      <c r="B4" s="588" t="s">
        <v>1516</v>
      </c>
      <c r="C4" s="587" t="s">
        <v>1517</v>
      </c>
      <c r="D4" s="587" t="s">
        <v>1518</v>
      </c>
      <c r="E4" s="589">
        <v>8282.66</v>
      </c>
      <c r="F4" s="589">
        <v>8000</v>
      </c>
      <c r="G4" s="589">
        <v>8000</v>
      </c>
      <c r="H4" s="589"/>
      <c r="I4" s="589">
        <f t="shared" ref="I4:I40" si="0">+G4+H4</f>
        <v>8000</v>
      </c>
      <c r="J4" s="590"/>
    </row>
    <row r="5" spans="1:10" x14ac:dyDescent="0.2">
      <c r="A5" s="587" t="s">
        <v>1372</v>
      </c>
      <c r="B5" s="588" t="s">
        <v>1519</v>
      </c>
      <c r="C5" s="587" t="s">
        <v>1063</v>
      </c>
      <c r="D5" s="587" t="s">
        <v>1557</v>
      </c>
      <c r="E5" s="589">
        <v>6000</v>
      </c>
      <c r="F5" s="589">
        <v>0</v>
      </c>
      <c r="G5" s="589">
        <v>0</v>
      </c>
      <c r="H5" s="589"/>
      <c r="I5" s="589">
        <f t="shared" si="0"/>
        <v>0</v>
      </c>
      <c r="J5" s="590"/>
    </row>
    <row r="6" spans="1:10" x14ac:dyDescent="0.2">
      <c r="A6" s="587" t="s">
        <v>1372</v>
      </c>
      <c r="B6" s="588" t="s">
        <v>1520</v>
      </c>
      <c r="C6" s="587" t="s">
        <v>914</v>
      </c>
      <c r="D6" s="587" t="s">
        <v>1521</v>
      </c>
      <c r="E6" s="589">
        <v>10000</v>
      </c>
      <c r="F6" s="589">
        <v>11000</v>
      </c>
      <c r="G6" s="589">
        <v>11000</v>
      </c>
      <c r="H6" s="589"/>
      <c r="I6" s="589">
        <f>+G6+H6</f>
        <v>11000</v>
      </c>
      <c r="J6" s="590"/>
    </row>
    <row r="7" spans="1:10" x14ac:dyDescent="0.2">
      <c r="A7" s="591" t="s">
        <v>1373</v>
      </c>
      <c r="B7" s="591"/>
      <c r="C7" s="591"/>
      <c r="D7" s="591"/>
      <c r="E7" s="593">
        <f>SUM(E3:E6)</f>
        <v>24558.82</v>
      </c>
      <c r="F7" s="593">
        <f t="shared" ref="F7:I7" si="1">SUM(F3:F6)</f>
        <v>19000</v>
      </c>
      <c r="G7" s="593">
        <f t="shared" si="1"/>
        <v>19000</v>
      </c>
      <c r="H7" s="593">
        <f t="shared" si="1"/>
        <v>0</v>
      </c>
      <c r="I7" s="593">
        <f t="shared" si="1"/>
        <v>19000</v>
      </c>
      <c r="J7" s="594"/>
    </row>
    <row r="8" spans="1:10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</row>
    <row r="9" spans="1:10" x14ac:dyDescent="0.2">
      <c r="A9" s="587" t="s">
        <v>1432</v>
      </c>
      <c r="B9" s="588" t="s">
        <v>1522</v>
      </c>
      <c r="C9" s="587" t="s">
        <v>972</v>
      </c>
      <c r="D9" s="587" t="s">
        <v>1523</v>
      </c>
      <c r="E9" s="589">
        <v>756</v>
      </c>
      <c r="F9" s="589">
        <v>0</v>
      </c>
      <c r="G9" s="589">
        <v>0</v>
      </c>
      <c r="H9" s="589"/>
      <c r="I9" s="589">
        <f t="shared" si="0"/>
        <v>0</v>
      </c>
      <c r="J9" s="590"/>
    </row>
    <row r="10" spans="1:10" x14ac:dyDescent="0.2">
      <c r="A10" s="591" t="s">
        <v>1460</v>
      </c>
      <c r="B10" s="591"/>
      <c r="C10" s="591"/>
      <c r="D10" s="591"/>
      <c r="E10" s="593">
        <f>SUM(E9)</f>
        <v>756</v>
      </c>
      <c r="F10" s="593">
        <f t="shared" ref="F10:I10" si="2">SUM(F9)</f>
        <v>0</v>
      </c>
      <c r="G10" s="593">
        <f t="shared" si="2"/>
        <v>0</v>
      </c>
      <c r="H10" s="593">
        <f t="shared" si="2"/>
        <v>0</v>
      </c>
      <c r="I10" s="593">
        <f t="shared" si="2"/>
        <v>0</v>
      </c>
      <c r="J10" s="594"/>
    </row>
    <row r="11" spans="1:10" x14ac:dyDescent="0.2">
      <c r="A11" s="587" t="s">
        <v>1524</v>
      </c>
      <c r="B11" s="588" t="s">
        <v>1522</v>
      </c>
      <c r="C11" s="587" t="s">
        <v>972</v>
      </c>
      <c r="D11" s="587" t="s">
        <v>1523</v>
      </c>
      <c r="E11" s="589">
        <v>1776</v>
      </c>
      <c r="F11" s="589">
        <v>3087</v>
      </c>
      <c r="G11" s="589">
        <v>3087</v>
      </c>
      <c r="H11" s="589"/>
      <c r="I11" s="589">
        <f t="shared" si="0"/>
        <v>3087</v>
      </c>
      <c r="J11" s="590"/>
    </row>
    <row r="12" spans="1:10" x14ac:dyDescent="0.2">
      <c r="A12" s="587" t="s">
        <v>1524</v>
      </c>
      <c r="B12" s="588" t="s">
        <v>1525</v>
      </c>
      <c r="C12" s="587" t="s">
        <v>972</v>
      </c>
      <c r="D12" s="587" t="s">
        <v>1526</v>
      </c>
      <c r="E12" s="589">
        <v>19712.949999999997</v>
      </c>
      <c r="F12" s="589">
        <v>24000</v>
      </c>
      <c r="G12" s="589">
        <v>24000</v>
      </c>
      <c r="H12" s="589"/>
      <c r="I12" s="589">
        <f t="shared" si="0"/>
        <v>24000</v>
      </c>
      <c r="J12" s="590"/>
    </row>
    <row r="13" spans="1:10" x14ac:dyDescent="0.2">
      <c r="A13" s="587" t="s">
        <v>1524</v>
      </c>
      <c r="B13" s="588" t="s">
        <v>1527</v>
      </c>
      <c r="C13" s="587" t="s">
        <v>972</v>
      </c>
      <c r="D13" s="587" t="s">
        <v>1528</v>
      </c>
      <c r="E13" s="589">
        <v>8564.64</v>
      </c>
      <c r="F13" s="589">
        <v>0</v>
      </c>
      <c r="G13" s="589">
        <v>0</v>
      </c>
      <c r="H13" s="589"/>
      <c r="I13" s="589">
        <f t="shared" si="0"/>
        <v>0</v>
      </c>
      <c r="J13" s="590"/>
    </row>
    <row r="14" spans="1:10" x14ac:dyDescent="0.2">
      <c r="A14" s="591" t="s">
        <v>1529</v>
      </c>
      <c r="B14" s="591"/>
      <c r="C14" s="591"/>
      <c r="D14" s="591"/>
      <c r="E14" s="593">
        <f>SUM(E11:E13)</f>
        <v>30053.589999999997</v>
      </c>
      <c r="F14" s="593">
        <f t="shared" ref="F14:I14" si="3">SUM(F11:F13)</f>
        <v>27087</v>
      </c>
      <c r="G14" s="593">
        <f t="shared" si="3"/>
        <v>27087</v>
      </c>
      <c r="H14" s="593">
        <f t="shared" si="3"/>
        <v>0</v>
      </c>
      <c r="I14" s="593">
        <f t="shared" si="3"/>
        <v>27087</v>
      </c>
      <c r="J14" s="594"/>
    </row>
    <row r="15" spans="1:10" x14ac:dyDescent="0.2">
      <c r="A15" s="587" t="s">
        <v>1461</v>
      </c>
      <c r="B15" s="588" t="s">
        <v>1530</v>
      </c>
      <c r="C15" s="587" t="s">
        <v>984</v>
      </c>
      <c r="D15" s="587" t="s">
        <v>1531</v>
      </c>
      <c r="E15" s="589">
        <v>1222.8699999999999</v>
      </c>
      <c r="F15" s="589">
        <v>0</v>
      </c>
      <c r="G15" s="589">
        <v>0</v>
      </c>
      <c r="H15" s="589"/>
      <c r="I15" s="589">
        <f t="shared" si="0"/>
        <v>0</v>
      </c>
      <c r="J15" s="590"/>
    </row>
    <row r="16" spans="1:10" x14ac:dyDescent="0.2">
      <c r="A16" s="587" t="s">
        <v>1461</v>
      </c>
      <c r="B16" s="588" t="s">
        <v>1530</v>
      </c>
      <c r="C16" s="587" t="s">
        <v>1034</v>
      </c>
      <c r="D16" s="587" t="s">
        <v>1531</v>
      </c>
      <c r="E16" s="589">
        <v>1222.8700000000003</v>
      </c>
      <c r="F16" s="589">
        <v>1300</v>
      </c>
      <c r="G16" s="589">
        <v>0</v>
      </c>
      <c r="H16" s="589"/>
      <c r="I16" s="589">
        <f t="shared" si="0"/>
        <v>0</v>
      </c>
      <c r="J16" s="590"/>
    </row>
    <row r="17" spans="1:10" x14ac:dyDescent="0.2">
      <c r="A17" s="587" t="s">
        <v>1461</v>
      </c>
      <c r="B17" s="588" t="s">
        <v>1530</v>
      </c>
      <c r="C17" s="587" t="s">
        <v>929</v>
      </c>
      <c r="D17" s="587" t="s">
        <v>1531</v>
      </c>
      <c r="E17" s="589">
        <v>755.04000000000008</v>
      </c>
      <c r="F17" s="589">
        <v>0</v>
      </c>
      <c r="G17" s="589">
        <v>0</v>
      </c>
      <c r="H17" s="589"/>
      <c r="I17" s="589">
        <f t="shared" si="0"/>
        <v>0</v>
      </c>
      <c r="J17" s="590"/>
    </row>
    <row r="18" spans="1:10" x14ac:dyDescent="0.2">
      <c r="A18" s="587" t="s">
        <v>1461</v>
      </c>
      <c r="B18" s="588" t="s">
        <v>1530</v>
      </c>
      <c r="C18" s="587" t="s">
        <v>931</v>
      </c>
      <c r="D18" s="587" t="s">
        <v>1531</v>
      </c>
      <c r="E18" s="589">
        <v>22.880000000000003</v>
      </c>
      <c r="F18" s="589">
        <v>0</v>
      </c>
      <c r="G18" s="589">
        <v>0</v>
      </c>
      <c r="H18" s="589"/>
      <c r="I18" s="589">
        <f t="shared" si="0"/>
        <v>0</v>
      </c>
      <c r="J18" s="590"/>
    </row>
    <row r="19" spans="1:10" x14ac:dyDescent="0.2">
      <c r="A19" s="587" t="s">
        <v>1461</v>
      </c>
      <c r="B19" s="588" t="s">
        <v>1530</v>
      </c>
      <c r="C19" s="587" t="s">
        <v>933</v>
      </c>
      <c r="D19" s="587" t="s">
        <v>1531</v>
      </c>
      <c r="E19" s="589">
        <v>47.64</v>
      </c>
      <c r="F19" s="589">
        <v>0</v>
      </c>
      <c r="G19" s="589">
        <v>0</v>
      </c>
      <c r="H19" s="589"/>
      <c r="I19" s="589">
        <f t="shared" si="0"/>
        <v>0</v>
      </c>
      <c r="J19" s="590"/>
    </row>
    <row r="20" spans="1:10" x14ac:dyDescent="0.2">
      <c r="A20" s="587" t="s">
        <v>1461</v>
      </c>
      <c r="B20" s="588" t="s">
        <v>1530</v>
      </c>
      <c r="C20" s="587" t="s">
        <v>1002</v>
      </c>
      <c r="D20" s="587" t="s">
        <v>1531</v>
      </c>
      <c r="E20" s="589">
        <v>1268.4000000000001</v>
      </c>
      <c r="F20" s="589">
        <v>0</v>
      </c>
      <c r="G20" s="589">
        <v>0</v>
      </c>
      <c r="H20" s="589"/>
      <c r="I20" s="589">
        <f t="shared" si="0"/>
        <v>0</v>
      </c>
      <c r="J20" s="590"/>
    </row>
    <row r="21" spans="1:10" x14ac:dyDescent="0.2">
      <c r="A21" s="587" t="s">
        <v>1461</v>
      </c>
      <c r="B21" s="588" t="s">
        <v>1530</v>
      </c>
      <c r="C21" s="587" t="s">
        <v>936</v>
      </c>
      <c r="D21" s="587" t="s">
        <v>1531</v>
      </c>
      <c r="E21" s="589">
        <v>89</v>
      </c>
      <c r="F21" s="589">
        <v>0</v>
      </c>
      <c r="G21" s="589">
        <v>0</v>
      </c>
      <c r="H21" s="589"/>
      <c r="I21" s="589">
        <f t="shared" si="0"/>
        <v>0</v>
      </c>
      <c r="J21" s="590"/>
    </row>
    <row r="22" spans="1:10" x14ac:dyDescent="0.2">
      <c r="A22" s="587" t="s">
        <v>1461</v>
      </c>
      <c r="B22" s="588" t="s">
        <v>532</v>
      </c>
      <c r="C22" s="587" t="s">
        <v>935</v>
      </c>
      <c r="D22" s="587" t="s">
        <v>533</v>
      </c>
      <c r="E22" s="589">
        <v>5213.76</v>
      </c>
      <c r="F22" s="589">
        <v>18457</v>
      </c>
      <c r="G22" s="589">
        <v>12720</v>
      </c>
      <c r="H22" s="589"/>
      <c r="I22" s="589">
        <f t="shared" si="0"/>
        <v>12720</v>
      </c>
      <c r="J22" s="590"/>
    </row>
    <row r="23" spans="1:10" x14ac:dyDescent="0.2">
      <c r="A23" s="587" t="s">
        <v>1461</v>
      </c>
      <c r="B23" s="588" t="s">
        <v>1532</v>
      </c>
      <c r="C23" s="587" t="s">
        <v>935</v>
      </c>
      <c r="D23" s="587" t="s">
        <v>1533</v>
      </c>
      <c r="E23" s="589">
        <v>983.44</v>
      </c>
      <c r="F23" s="589">
        <v>414</v>
      </c>
      <c r="G23" s="589">
        <v>0</v>
      </c>
      <c r="H23" s="589"/>
      <c r="I23" s="589">
        <f t="shared" si="0"/>
        <v>0</v>
      </c>
      <c r="J23" s="590"/>
    </row>
    <row r="24" spans="1:10" x14ac:dyDescent="0.2">
      <c r="A24" s="591" t="s">
        <v>1479</v>
      </c>
      <c r="B24" s="591"/>
      <c r="C24" s="591"/>
      <c r="D24" s="591"/>
      <c r="E24" s="593">
        <f>SUM(E15:E23)</f>
        <v>10825.900000000001</v>
      </c>
      <c r="F24" s="593">
        <f t="shared" ref="F24:I24" si="4">SUM(F15:F23)</f>
        <v>20171</v>
      </c>
      <c r="G24" s="593">
        <f t="shared" si="4"/>
        <v>12720</v>
      </c>
      <c r="H24" s="593">
        <f t="shared" si="4"/>
        <v>0</v>
      </c>
      <c r="I24" s="593">
        <f t="shared" si="4"/>
        <v>12720</v>
      </c>
      <c r="J24" s="594"/>
    </row>
    <row r="25" spans="1:10" x14ac:dyDescent="0.2">
      <c r="A25" s="587" t="s">
        <v>1502</v>
      </c>
      <c r="B25" s="588" t="s">
        <v>1534</v>
      </c>
      <c r="C25" s="587" t="s">
        <v>972</v>
      </c>
      <c r="D25" s="587" t="s">
        <v>1535</v>
      </c>
      <c r="E25" s="589">
        <v>0</v>
      </c>
      <c r="F25" s="589">
        <v>2000</v>
      </c>
      <c r="G25" s="589">
        <v>0</v>
      </c>
      <c r="H25" s="589"/>
      <c r="I25" s="589">
        <f t="shared" si="0"/>
        <v>0</v>
      </c>
      <c r="J25" s="590"/>
    </row>
    <row r="26" spans="1:10" x14ac:dyDescent="0.2">
      <c r="A26" s="587" t="s">
        <v>1502</v>
      </c>
      <c r="B26" s="588" t="s">
        <v>1536</v>
      </c>
      <c r="C26" s="587" t="s">
        <v>935</v>
      </c>
      <c r="D26" s="587" t="s">
        <v>1537</v>
      </c>
      <c r="E26" s="589">
        <v>0</v>
      </c>
      <c r="F26" s="589">
        <v>10000</v>
      </c>
      <c r="G26" s="589">
        <v>0</v>
      </c>
      <c r="H26" s="589"/>
      <c r="I26" s="589">
        <f t="shared" si="0"/>
        <v>0</v>
      </c>
      <c r="J26" s="590"/>
    </row>
    <row r="27" spans="1:10" x14ac:dyDescent="0.2">
      <c r="A27" s="587" t="s">
        <v>1502</v>
      </c>
      <c r="B27" s="588" t="s">
        <v>1538</v>
      </c>
      <c r="C27" s="587" t="s">
        <v>905</v>
      </c>
      <c r="D27" s="587" t="s">
        <v>368</v>
      </c>
      <c r="E27" s="589">
        <v>0</v>
      </c>
      <c r="F27" s="589">
        <v>300</v>
      </c>
      <c r="G27" s="589">
        <v>0</v>
      </c>
      <c r="H27" s="589"/>
      <c r="I27" s="589">
        <f t="shared" si="0"/>
        <v>0</v>
      </c>
      <c r="J27" s="590"/>
    </row>
    <row r="28" spans="1:10" x14ac:dyDescent="0.2">
      <c r="A28" s="587" t="s">
        <v>1502</v>
      </c>
      <c r="B28" s="588" t="s">
        <v>1539</v>
      </c>
      <c r="C28" s="587" t="s">
        <v>892</v>
      </c>
      <c r="D28" s="587" t="s">
        <v>1540</v>
      </c>
      <c r="E28" s="589">
        <v>1569.6</v>
      </c>
      <c r="F28" s="589">
        <v>1570</v>
      </c>
      <c r="G28" s="589">
        <v>1570</v>
      </c>
      <c r="H28" s="589"/>
      <c r="I28" s="589">
        <f t="shared" si="0"/>
        <v>1570</v>
      </c>
      <c r="J28" s="590"/>
    </row>
    <row r="29" spans="1:10" x14ac:dyDescent="0.2">
      <c r="A29" s="587" t="s">
        <v>1502</v>
      </c>
      <c r="B29" s="588" t="s">
        <v>1539</v>
      </c>
      <c r="C29" s="587" t="s">
        <v>893</v>
      </c>
      <c r="D29" s="587" t="s">
        <v>1540</v>
      </c>
      <c r="E29" s="589">
        <v>920</v>
      </c>
      <c r="F29" s="589">
        <v>920</v>
      </c>
      <c r="G29" s="589">
        <v>920</v>
      </c>
      <c r="H29" s="589"/>
      <c r="I29" s="589">
        <f t="shared" si="0"/>
        <v>920</v>
      </c>
      <c r="J29" s="590"/>
    </row>
    <row r="30" spans="1:10" x14ac:dyDescent="0.2">
      <c r="A30" s="587" t="s">
        <v>1502</v>
      </c>
      <c r="B30" s="588" t="s">
        <v>1539</v>
      </c>
      <c r="C30" s="587" t="s">
        <v>972</v>
      </c>
      <c r="D30" s="587" t="s">
        <v>1540</v>
      </c>
      <c r="E30" s="589">
        <v>893.22</v>
      </c>
      <c r="F30" s="589">
        <v>2816</v>
      </c>
      <c r="G30" s="589">
        <v>2816</v>
      </c>
      <c r="H30" s="589"/>
      <c r="I30" s="589">
        <f t="shared" si="0"/>
        <v>2816</v>
      </c>
      <c r="J30" s="590"/>
    </row>
    <row r="31" spans="1:10" x14ac:dyDescent="0.2">
      <c r="A31" s="587" t="s">
        <v>1502</v>
      </c>
      <c r="B31" s="588" t="s">
        <v>1541</v>
      </c>
      <c r="C31" s="587" t="s">
        <v>905</v>
      </c>
      <c r="D31" s="587" t="s">
        <v>1540</v>
      </c>
      <c r="E31" s="589">
        <v>434.68</v>
      </c>
      <c r="F31" s="589">
        <v>0</v>
      </c>
      <c r="G31" s="589">
        <v>0</v>
      </c>
      <c r="H31" s="589"/>
      <c r="I31" s="589">
        <f t="shared" si="0"/>
        <v>0</v>
      </c>
      <c r="J31" s="590"/>
    </row>
    <row r="32" spans="1:10" x14ac:dyDescent="0.2">
      <c r="A32" s="587" t="s">
        <v>1502</v>
      </c>
      <c r="B32" s="588" t="s">
        <v>1542</v>
      </c>
      <c r="C32" s="587" t="s">
        <v>972</v>
      </c>
      <c r="D32" s="587" t="s">
        <v>1543</v>
      </c>
      <c r="E32" s="589">
        <v>3722.04</v>
      </c>
      <c r="F32" s="589">
        <v>2900</v>
      </c>
      <c r="G32" s="589">
        <v>2900</v>
      </c>
      <c r="H32" s="589"/>
      <c r="I32" s="589">
        <f t="shared" si="0"/>
        <v>2900</v>
      </c>
      <c r="J32" s="590"/>
    </row>
    <row r="33" spans="1:10" x14ac:dyDescent="0.2">
      <c r="A33" s="587" t="s">
        <v>1502</v>
      </c>
      <c r="B33" s="588" t="s">
        <v>1544</v>
      </c>
      <c r="C33" s="587" t="s">
        <v>972</v>
      </c>
      <c r="D33" s="587" t="s">
        <v>1545</v>
      </c>
      <c r="E33" s="589">
        <v>7467.1</v>
      </c>
      <c r="F33" s="589">
        <v>15000</v>
      </c>
      <c r="G33" s="589">
        <v>7680</v>
      </c>
      <c r="H33" s="589"/>
      <c r="I33" s="589">
        <f t="shared" si="0"/>
        <v>7680</v>
      </c>
      <c r="J33" s="590"/>
    </row>
    <row r="34" spans="1:10" x14ac:dyDescent="0.2">
      <c r="A34" s="587" t="s">
        <v>1502</v>
      </c>
      <c r="B34" s="588" t="s">
        <v>1546</v>
      </c>
      <c r="C34" s="587" t="s">
        <v>895</v>
      </c>
      <c r="D34" s="587" t="s">
        <v>1547</v>
      </c>
      <c r="E34" s="589">
        <v>330</v>
      </c>
      <c r="F34" s="589">
        <v>0</v>
      </c>
      <c r="G34" s="589">
        <v>0</v>
      </c>
      <c r="H34" s="589"/>
      <c r="I34" s="589">
        <f t="shared" si="0"/>
        <v>0</v>
      </c>
      <c r="J34" s="590"/>
    </row>
    <row r="35" spans="1:10" x14ac:dyDescent="0.2">
      <c r="A35" s="587" t="s">
        <v>1502</v>
      </c>
      <c r="B35" s="588" t="s">
        <v>1546</v>
      </c>
      <c r="C35" s="587" t="s">
        <v>929</v>
      </c>
      <c r="D35" s="587" t="s">
        <v>1548</v>
      </c>
      <c r="E35" s="589">
        <v>108.9</v>
      </c>
      <c r="F35" s="589">
        <v>0</v>
      </c>
      <c r="G35" s="589">
        <v>0</v>
      </c>
      <c r="H35" s="589"/>
      <c r="I35" s="589">
        <f t="shared" si="0"/>
        <v>0</v>
      </c>
      <c r="J35" s="590"/>
    </row>
    <row r="36" spans="1:10" x14ac:dyDescent="0.2">
      <c r="A36" s="587" t="s">
        <v>1502</v>
      </c>
      <c r="B36" s="588" t="s">
        <v>1546</v>
      </c>
      <c r="C36" s="587" t="s">
        <v>931</v>
      </c>
      <c r="D36" s="587" t="s">
        <v>1549</v>
      </c>
      <c r="E36" s="589">
        <v>3.3</v>
      </c>
      <c r="F36" s="589">
        <v>0</v>
      </c>
      <c r="G36" s="589">
        <v>0</v>
      </c>
      <c r="H36" s="589"/>
      <c r="I36" s="589">
        <f t="shared" si="0"/>
        <v>0</v>
      </c>
      <c r="J36" s="590"/>
    </row>
    <row r="37" spans="1:10" x14ac:dyDescent="0.2">
      <c r="A37" s="587" t="s">
        <v>1502</v>
      </c>
      <c r="B37" s="588" t="s">
        <v>1546</v>
      </c>
      <c r="C37" s="587" t="s">
        <v>972</v>
      </c>
      <c r="D37" s="587" t="s">
        <v>1550</v>
      </c>
      <c r="E37" s="589">
        <v>5487.0400000000009</v>
      </c>
      <c r="F37" s="589">
        <v>7680</v>
      </c>
      <c r="G37" s="589">
        <v>7680</v>
      </c>
      <c r="H37" s="589"/>
      <c r="I37" s="589">
        <f t="shared" si="0"/>
        <v>7680</v>
      </c>
      <c r="J37" s="590"/>
    </row>
    <row r="38" spans="1:10" x14ac:dyDescent="0.2">
      <c r="A38" s="587" t="s">
        <v>1502</v>
      </c>
      <c r="B38" s="588" t="s">
        <v>1551</v>
      </c>
      <c r="C38" s="587" t="s">
        <v>935</v>
      </c>
      <c r="D38" s="587" t="s">
        <v>1552</v>
      </c>
      <c r="E38" s="589">
        <v>906</v>
      </c>
      <c r="F38" s="589">
        <v>0</v>
      </c>
      <c r="G38" s="589">
        <v>0</v>
      </c>
      <c r="H38" s="589"/>
      <c r="I38" s="589">
        <f t="shared" si="0"/>
        <v>0</v>
      </c>
      <c r="J38" s="590"/>
    </row>
    <row r="39" spans="1:10" x14ac:dyDescent="0.2">
      <c r="A39" s="587" t="s">
        <v>1502</v>
      </c>
      <c r="B39" s="588" t="s">
        <v>1551</v>
      </c>
      <c r="C39" s="587" t="s">
        <v>972</v>
      </c>
      <c r="D39" s="587" t="s">
        <v>1552</v>
      </c>
      <c r="E39" s="589">
        <v>13889.66</v>
      </c>
      <c r="F39" s="589">
        <v>6000</v>
      </c>
      <c r="G39" s="589">
        <v>6000</v>
      </c>
      <c r="H39" s="589"/>
      <c r="I39" s="589">
        <f t="shared" si="0"/>
        <v>6000</v>
      </c>
      <c r="J39" s="590"/>
    </row>
    <row r="40" spans="1:10" x14ac:dyDescent="0.2">
      <c r="A40" s="587" t="s">
        <v>1502</v>
      </c>
      <c r="B40" s="588" t="s">
        <v>1553</v>
      </c>
      <c r="C40" s="587" t="s">
        <v>892</v>
      </c>
      <c r="D40" s="587" t="s">
        <v>1554</v>
      </c>
      <c r="E40" s="589">
        <v>0</v>
      </c>
      <c r="F40" s="589">
        <v>8000</v>
      </c>
      <c r="G40" s="589">
        <v>8000</v>
      </c>
      <c r="H40" s="589"/>
      <c r="I40" s="589">
        <f t="shared" si="0"/>
        <v>8000</v>
      </c>
      <c r="J40" s="590"/>
    </row>
    <row r="41" spans="1:10" x14ac:dyDescent="0.2">
      <c r="A41" s="587" t="s">
        <v>1502</v>
      </c>
      <c r="B41" s="588" t="s">
        <v>1553</v>
      </c>
      <c r="C41" s="587" t="s">
        <v>893</v>
      </c>
      <c r="D41" s="587" t="s">
        <v>1554</v>
      </c>
      <c r="E41" s="589">
        <v>14000</v>
      </c>
      <c r="F41" s="589">
        <v>8000</v>
      </c>
      <c r="G41" s="589">
        <v>8000</v>
      </c>
      <c r="H41" s="589"/>
      <c r="I41" s="589">
        <f>SUM(I3:I40)</f>
        <v>155180</v>
      </c>
      <c r="J41" s="590"/>
    </row>
    <row r="42" spans="1:10" x14ac:dyDescent="0.2">
      <c r="A42" s="591" t="s">
        <v>1508</v>
      </c>
      <c r="B42" s="591"/>
      <c r="C42" s="591"/>
      <c r="D42" s="591"/>
      <c r="E42" s="593">
        <f>SUM(E25:E41)</f>
        <v>49731.539999999994</v>
      </c>
      <c r="F42" s="593">
        <f t="shared" ref="F42:I42" si="5">SUM(F25:F41)</f>
        <v>65186</v>
      </c>
      <c r="G42" s="593">
        <f t="shared" si="5"/>
        <v>45566</v>
      </c>
      <c r="H42" s="593">
        <f t="shared" si="5"/>
        <v>0</v>
      </c>
      <c r="I42" s="593">
        <f t="shared" si="5"/>
        <v>192746</v>
      </c>
      <c r="J42" s="594"/>
    </row>
    <row r="44" spans="1:10" x14ac:dyDescent="0.2">
      <c r="A44" s="591" t="s">
        <v>1561</v>
      </c>
      <c r="B44" s="591"/>
      <c r="C44" s="591"/>
      <c r="D44" s="591"/>
      <c r="E44" s="593">
        <f>+E42+E24+E14+E10</f>
        <v>91367.03</v>
      </c>
      <c r="F44" s="593">
        <f t="shared" ref="F44:I44" si="6">+F42+F24+F14+F10</f>
        <v>112444</v>
      </c>
      <c r="G44" s="593">
        <f t="shared" si="6"/>
        <v>85373</v>
      </c>
      <c r="H44" s="593">
        <f t="shared" si="6"/>
        <v>0</v>
      </c>
      <c r="I44" s="593">
        <f t="shared" si="6"/>
        <v>232553</v>
      </c>
      <c r="J44" s="594"/>
    </row>
    <row r="45" spans="1:10" x14ac:dyDescent="0.2">
      <c r="A45" s="583"/>
      <c r="B45" s="583"/>
      <c r="C45" s="583"/>
      <c r="D45" s="582"/>
      <c r="E45" s="583"/>
      <c r="F45" s="582"/>
      <c r="G45" s="582"/>
      <c r="H45" s="582"/>
      <c r="I45" s="582"/>
      <c r="J45" s="581"/>
    </row>
    <row r="46" spans="1:10" x14ac:dyDescent="0.2">
      <c r="A46" s="583"/>
      <c r="B46" s="583"/>
      <c r="C46" s="583"/>
      <c r="D46" s="582"/>
      <c r="E46" s="583"/>
      <c r="F46" s="582"/>
      <c r="G46" s="582"/>
      <c r="H46" s="582"/>
      <c r="I46" s="582"/>
      <c r="J46" s="581"/>
    </row>
    <row r="47" spans="1:10" x14ac:dyDescent="0.2">
      <c r="A47" s="583"/>
      <c r="B47" s="583"/>
      <c r="C47" s="583"/>
      <c r="D47" s="582"/>
      <c r="E47" s="583"/>
      <c r="F47" s="582"/>
      <c r="G47" s="582"/>
      <c r="H47" s="582"/>
      <c r="I47" s="582"/>
      <c r="J47" s="581"/>
    </row>
    <row r="48" spans="1:10" x14ac:dyDescent="0.2">
      <c r="A48" s="583"/>
      <c r="B48" s="583"/>
      <c r="C48" s="583"/>
      <c r="D48" s="582"/>
      <c r="E48" s="583"/>
      <c r="F48" s="582"/>
      <c r="G48" s="582"/>
      <c r="H48" s="582"/>
      <c r="I48" s="582"/>
      <c r="J48" s="581"/>
    </row>
    <row r="49" spans="1:10" x14ac:dyDescent="0.2">
      <c r="A49" s="583"/>
      <c r="B49" s="583"/>
      <c r="C49" s="583"/>
      <c r="D49" s="582"/>
      <c r="E49" s="583"/>
      <c r="F49" s="582"/>
      <c r="G49" s="582"/>
      <c r="H49" s="582"/>
      <c r="I49" s="582"/>
      <c r="J49" s="581"/>
    </row>
    <row r="50" spans="1:10" x14ac:dyDescent="0.2">
      <c r="A50" s="583"/>
      <c r="B50" s="583"/>
      <c r="C50" s="583"/>
      <c r="D50" s="582"/>
      <c r="E50" s="583"/>
      <c r="F50" s="582"/>
      <c r="G50" s="582"/>
      <c r="H50" s="582"/>
      <c r="I50" s="582"/>
      <c r="J50" s="581"/>
    </row>
    <row r="51" spans="1:10" x14ac:dyDescent="0.2">
      <c r="A51" s="583"/>
      <c r="B51" s="583"/>
      <c r="C51" s="583"/>
      <c r="D51" s="582"/>
      <c r="E51" s="583"/>
      <c r="F51" s="582"/>
      <c r="G51" s="582"/>
      <c r="H51" s="582"/>
      <c r="I51" s="582"/>
      <c r="J51" s="581"/>
    </row>
    <row r="52" spans="1:10" x14ac:dyDescent="0.2">
      <c r="A52" s="583"/>
      <c r="B52" s="583"/>
      <c r="C52" s="583"/>
      <c r="D52" s="582"/>
      <c r="E52" s="583"/>
      <c r="F52" s="582"/>
      <c r="G52" s="582"/>
      <c r="H52" s="582"/>
      <c r="I52" s="582"/>
      <c r="J52" s="581"/>
    </row>
    <row r="53" spans="1:10" x14ac:dyDescent="0.2">
      <c r="A53" s="583"/>
      <c r="B53" s="583"/>
      <c r="C53" s="583"/>
      <c r="D53" s="582"/>
      <c r="E53" s="583"/>
      <c r="F53" s="582"/>
      <c r="G53" s="582"/>
      <c r="H53" s="582"/>
      <c r="I53" s="582"/>
      <c r="J53" s="581"/>
    </row>
    <row r="54" spans="1:10" x14ac:dyDescent="0.2">
      <c r="A54" s="583"/>
      <c r="B54" s="583"/>
      <c r="C54" s="583"/>
      <c r="D54" s="582"/>
      <c r="E54" s="583"/>
      <c r="F54" s="582"/>
      <c r="G54" s="582"/>
      <c r="H54" s="582"/>
      <c r="I54" s="582"/>
      <c r="J54" s="581"/>
    </row>
    <row r="55" spans="1:10" x14ac:dyDescent="0.2">
      <c r="A55" s="583"/>
      <c r="B55" s="583"/>
      <c r="C55" s="583"/>
      <c r="D55" s="582"/>
      <c r="E55" s="583"/>
      <c r="F55" s="582"/>
      <c r="G55" s="582"/>
      <c r="H55" s="582"/>
      <c r="I55" s="582"/>
      <c r="J55" s="581"/>
    </row>
    <row r="56" spans="1:10" x14ac:dyDescent="0.2">
      <c r="A56" s="583"/>
      <c r="B56" s="583"/>
      <c r="C56" s="583"/>
      <c r="D56" s="582"/>
      <c r="E56" s="583"/>
      <c r="F56" s="582"/>
      <c r="G56" s="582"/>
      <c r="H56" s="582"/>
      <c r="I56" s="582"/>
      <c r="J56" s="581"/>
    </row>
    <row r="57" spans="1:10" x14ac:dyDescent="0.2">
      <c r="A57" s="583"/>
      <c r="B57" s="583"/>
      <c r="C57" s="583"/>
      <c r="D57" s="582"/>
      <c r="E57" s="583"/>
      <c r="F57" s="582"/>
      <c r="G57" s="582"/>
      <c r="H57" s="582"/>
      <c r="I57" s="582"/>
      <c r="J57" s="581"/>
    </row>
    <row r="58" spans="1:10" x14ac:dyDescent="0.2">
      <c r="A58" s="583"/>
      <c r="B58" s="583"/>
      <c r="C58" s="583"/>
      <c r="D58" s="582"/>
      <c r="E58" s="583"/>
      <c r="F58" s="582"/>
      <c r="G58" s="582"/>
      <c r="H58" s="582"/>
      <c r="I58" s="582"/>
      <c r="J58" s="581"/>
    </row>
    <row r="59" spans="1:10" x14ac:dyDescent="0.2">
      <c r="A59" s="583"/>
      <c r="B59" s="583"/>
      <c r="C59" s="583"/>
      <c r="D59" s="582"/>
      <c r="E59" s="583"/>
      <c r="F59" s="582"/>
      <c r="G59" s="582"/>
      <c r="H59" s="582"/>
      <c r="I59" s="582"/>
      <c r="J59" s="581"/>
    </row>
    <row r="60" spans="1:10" x14ac:dyDescent="0.2">
      <c r="A60" s="583"/>
      <c r="B60" s="583"/>
      <c r="C60" s="583"/>
      <c r="D60" s="582"/>
      <c r="E60" s="583"/>
      <c r="F60" s="582"/>
      <c r="G60" s="582"/>
      <c r="H60" s="582"/>
      <c r="I60" s="582"/>
      <c r="J60" s="581"/>
    </row>
    <row r="61" spans="1:10" x14ac:dyDescent="0.2">
      <c r="A61" s="583"/>
      <c r="B61" s="583"/>
      <c r="C61" s="583"/>
      <c r="D61" s="582"/>
      <c r="E61" s="583"/>
      <c r="F61" s="582"/>
      <c r="G61" s="582"/>
      <c r="H61" s="582"/>
      <c r="I61" s="582"/>
      <c r="J61" s="581"/>
    </row>
    <row r="62" spans="1:10" x14ac:dyDescent="0.2">
      <c r="A62" s="583"/>
      <c r="B62" s="583"/>
      <c r="C62" s="583"/>
      <c r="D62" s="582"/>
      <c r="E62" s="583"/>
      <c r="F62" s="582"/>
      <c r="G62" s="582"/>
      <c r="H62" s="582"/>
      <c r="I62" s="582"/>
      <c r="J62" s="581"/>
    </row>
    <row r="63" spans="1:10" x14ac:dyDescent="0.2">
      <c r="A63" s="583"/>
      <c r="B63" s="583"/>
      <c r="C63" s="583"/>
      <c r="D63" s="582"/>
      <c r="E63" s="583"/>
      <c r="F63" s="582"/>
      <c r="G63" s="582"/>
      <c r="H63" s="582"/>
      <c r="I63" s="582"/>
      <c r="J63" s="581"/>
    </row>
    <row r="64" spans="1:10" x14ac:dyDescent="0.2">
      <c r="A64" s="583"/>
      <c r="B64" s="583"/>
      <c r="C64" s="583"/>
      <c r="D64" s="582"/>
      <c r="E64" s="583"/>
      <c r="F64" s="582"/>
      <c r="G64" s="582"/>
      <c r="H64" s="582"/>
      <c r="I64" s="582"/>
      <c r="J64" s="581"/>
    </row>
    <row r="65" spans="1:10" x14ac:dyDescent="0.2">
      <c r="A65" s="583"/>
      <c r="B65" s="583"/>
      <c r="C65" s="583"/>
      <c r="D65" s="582"/>
      <c r="E65" s="583"/>
      <c r="F65" s="582"/>
      <c r="G65" s="582"/>
      <c r="H65" s="582"/>
      <c r="I65" s="582"/>
      <c r="J65" s="581"/>
    </row>
    <row r="66" spans="1:10" x14ac:dyDescent="0.2">
      <c r="A66" s="583"/>
      <c r="B66" s="583"/>
      <c r="C66" s="583"/>
      <c r="D66" s="582"/>
      <c r="E66" s="583"/>
      <c r="F66" s="582"/>
      <c r="G66" s="582"/>
      <c r="H66" s="582"/>
      <c r="I66" s="582"/>
      <c r="J66" s="581"/>
    </row>
    <row r="67" spans="1:10" x14ac:dyDescent="0.2">
      <c r="A67" s="583"/>
      <c r="B67" s="583"/>
      <c r="C67" s="583"/>
      <c r="D67" s="582"/>
      <c r="E67" s="583"/>
      <c r="F67" s="582"/>
      <c r="G67" s="582"/>
      <c r="H67" s="582"/>
      <c r="I67" s="582"/>
      <c r="J67" s="581"/>
    </row>
    <row r="68" spans="1:10" x14ac:dyDescent="0.2">
      <c r="A68" s="583"/>
      <c r="B68" s="583"/>
      <c r="C68" s="583"/>
      <c r="D68" s="582"/>
      <c r="E68" s="583"/>
      <c r="F68" s="582"/>
      <c r="G68" s="582"/>
      <c r="H68" s="582"/>
      <c r="I68" s="582"/>
      <c r="J68" s="581"/>
    </row>
    <row r="69" spans="1:10" x14ac:dyDescent="0.2">
      <c r="A69" s="583"/>
      <c r="B69" s="583"/>
      <c r="C69" s="583"/>
      <c r="D69" s="582"/>
      <c r="E69" s="583"/>
      <c r="F69" s="582"/>
      <c r="G69" s="582"/>
      <c r="H69" s="582"/>
      <c r="I69" s="582"/>
      <c r="J69" s="581"/>
    </row>
    <row r="70" spans="1:10" x14ac:dyDescent="0.2">
      <c r="A70" s="583"/>
      <c r="B70" s="583"/>
      <c r="C70" s="583"/>
      <c r="D70" s="582"/>
      <c r="E70" s="583"/>
      <c r="F70" s="582"/>
      <c r="G70" s="582"/>
      <c r="H70" s="582"/>
      <c r="I70" s="582"/>
      <c r="J70" s="581"/>
    </row>
    <row r="71" spans="1:10" x14ac:dyDescent="0.2">
      <c r="A71" s="583"/>
      <c r="B71" s="583"/>
      <c r="C71" s="583"/>
      <c r="D71" s="582"/>
      <c r="E71" s="583"/>
      <c r="F71" s="582"/>
      <c r="G71" s="582"/>
      <c r="H71" s="582"/>
      <c r="I71" s="582"/>
      <c r="J71" s="581"/>
    </row>
    <row r="72" spans="1:10" x14ac:dyDescent="0.2">
      <c r="A72" s="583"/>
      <c r="B72" s="583"/>
      <c r="C72" s="583"/>
      <c r="D72" s="582"/>
      <c r="E72" s="583"/>
      <c r="F72" s="582"/>
      <c r="G72" s="582"/>
      <c r="H72" s="582"/>
      <c r="I72" s="582"/>
      <c r="J72" s="581"/>
    </row>
    <row r="73" spans="1:10" x14ac:dyDescent="0.2">
      <c r="A73" s="583"/>
      <c r="B73" s="583"/>
      <c r="C73" s="583"/>
      <c r="D73" s="582"/>
      <c r="E73" s="583"/>
      <c r="F73" s="582"/>
      <c r="G73" s="582"/>
      <c r="H73" s="582"/>
      <c r="I73" s="582"/>
      <c r="J73" s="581"/>
    </row>
    <row r="74" spans="1:10" x14ac:dyDescent="0.2">
      <c r="A74" s="583"/>
      <c r="B74" s="583"/>
      <c r="C74" s="583"/>
      <c r="D74" s="582"/>
      <c r="E74" s="583"/>
      <c r="F74" s="582"/>
      <c r="G74" s="582"/>
      <c r="H74" s="582"/>
      <c r="I74" s="582"/>
      <c r="J74" s="581"/>
    </row>
    <row r="75" spans="1:10" x14ac:dyDescent="0.2">
      <c r="A75" s="583"/>
      <c r="B75" s="583"/>
      <c r="C75" s="583"/>
      <c r="D75" s="582"/>
      <c r="E75" s="583"/>
      <c r="F75" s="582"/>
      <c r="G75" s="582"/>
      <c r="H75" s="582"/>
      <c r="I75" s="582"/>
      <c r="J75" s="581"/>
    </row>
    <row r="76" spans="1:10" x14ac:dyDescent="0.2">
      <c r="A76" s="583"/>
      <c r="B76" s="583"/>
      <c r="C76" s="583"/>
      <c r="D76" s="582"/>
      <c r="E76" s="583"/>
      <c r="F76" s="582"/>
      <c r="G76" s="582"/>
      <c r="H76" s="582"/>
      <c r="I76" s="582"/>
      <c r="J76" s="581"/>
    </row>
    <row r="77" spans="1:10" x14ac:dyDescent="0.2">
      <c r="A77" s="583"/>
      <c r="B77" s="583"/>
      <c r="C77" s="583"/>
      <c r="D77" s="582"/>
      <c r="E77" s="583"/>
      <c r="F77" s="582"/>
      <c r="G77" s="582"/>
      <c r="H77" s="582"/>
      <c r="I77" s="582"/>
      <c r="J77" s="581"/>
    </row>
    <row r="78" spans="1:10" x14ac:dyDescent="0.2">
      <c r="A78" s="583"/>
      <c r="B78" s="583"/>
      <c r="C78" s="583"/>
      <c r="D78" s="582"/>
      <c r="E78" s="583"/>
      <c r="F78" s="582"/>
      <c r="G78" s="582"/>
      <c r="H78" s="582"/>
      <c r="I78" s="582"/>
      <c r="J78" s="581"/>
    </row>
    <row r="79" spans="1:10" x14ac:dyDescent="0.2">
      <c r="A79" s="583"/>
      <c r="B79" s="583"/>
      <c r="C79" s="583"/>
      <c r="D79" s="582"/>
      <c r="E79" s="583"/>
      <c r="F79" s="582"/>
      <c r="G79" s="582"/>
      <c r="H79" s="582"/>
      <c r="I79" s="582"/>
      <c r="J79" s="581"/>
    </row>
    <row r="80" spans="1:10" x14ac:dyDescent="0.2">
      <c r="A80" s="583"/>
      <c r="B80" s="583"/>
      <c r="C80" s="583"/>
      <c r="D80" s="582"/>
      <c r="E80" s="583"/>
      <c r="F80" s="582"/>
      <c r="G80" s="582"/>
      <c r="H80" s="582"/>
      <c r="I80" s="582"/>
      <c r="J80" s="581"/>
    </row>
    <row r="81" spans="1:10" x14ac:dyDescent="0.2">
      <c r="A81" s="583"/>
      <c r="B81" s="583"/>
      <c r="C81" s="583"/>
      <c r="D81" s="582"/>
      <c r="E81" s="583"/>
      <c r="F81" s="582"/>
      <c r="G81" s="582"/>
      <c r="H81" s="582"/>
      <c r="I81" s="582"/>
      <c r="J81" s="581"/>
    </row>
    <row r="82" spans="1:10" x14ac:dyDescent="0.2">
      <c r="A82" s="583"/>
      <c r="B82" s="583"/>
      <c r="C82" s="583"/>
      <c r="D82" s="582"/>
      <c r="E82" s="583"/>
      <c r="F82" s="582"/>
      <c r="G82" s="582"/>
      <c r="H82" s="582"/>
      <c r="I82" s="582"/>
      <c r="J82" s="581"/>
    </row>
    <row r="83" spans="1:10" x14ac:dyDescent="0.2">
      <c r="A83" s="583"/>
      <c r="B83" s="583"/>
      <c r="C83" s="583"/>
      <c r="D83" s="582"/>
      <c r="E83" s="583"/>
      <c r="F83" s="582"/>
      <c r="G83" s="582"/>
      <c r="H83" s="582"/>
      <c r="I83" s="582"/>
      <c r="J83" s="581"/>
    </row>
    <row r="84" spans="1:10" x14ac:dyDescent="0.2">
      <c r="A84" s="583"/>
      <c r="B84" s="583"/>
      <c r="C84" s="583"/>
      <c r="D84" s="582"/>
      <c r="E84" s="583"/>
      <c r="F84" s="582"/>
      <c r="G84" s="582"/>
      <c r="H84" s="582"/>
      <c r="I84" s="582"/>
      <c r="J84" s="581"/>
    </row>
    <row r="85" spans="1:10" x14ac:dyDescent="0.2">
      <c r="A85" s="583"/>
      <c r="B85" s="583"/>
      <c r="C85" s="583"/>
      <c r="D85" s="582"/>
      <c r="E85" s="583"/>
      <c r="F85" s="582"/>
      <c r="G85" s="582"/>
      <c r="H85" s="582"/>
      <c r="I85" s="582"/>
      <c r="J85" s="581"/>
    </row>
    <row r="86" spans="1:10" x14ac:dyDescent="0.2">
      <c r="A86" s="583"/>
      <c r="B86" s="583"/>
      <c r="C86" s="583"/>
      <c r="D86" s="582"/>
      <c r="E86" s="583"/>
      <c r="F86" s="582"/>
      <c r="G86" s="582"/>
      <c r="H86" s="582"/>
      <c r="I86" s="582"/>
      <c r="J86" s="581"/>
    </row>
    <row r="87" spans="1:10" x14ac:dyDescent="0.2">
      <c r="A87" s="583"/>
      <c r="B87" s="583"/>
      <c r="C87" s="583"/>
      <c r="D87" s="582"/>
      <c r="E87" s="583"/>
      <c r="F87" s="582"/>
      <c r="G87" s="582"/>
      <c r="H87" s="582"/>
      <c r="I87" s="582"/>
      <c r="J87" s="581"/>
    </row>
    <row r="88" spans="1:10" x14ac:dyDescent="0.2">
      <c r="A88" s="583"/>
      <c r="B88" s="583"/>
      <c r="C88" s="583"/>
      <c r="D88" s="582"/>
      <c r="E88" s="583"/>
      <c r="F88" s="582"/>
      <c r="G88" s="582"/>
      <c r="H88" s="582"/>
      <c r="I88" s="582"/>
      <c r="J88" s="581"/>
    </row>
    <row r="89" spans="1:10" x14ac:dyDescent="0.2">
      <c r="A89" s="583"/>
      <c r="B89" s="583"/>
      <c r="C89" s="583"/>
      <c r="D89" s="582"/>
      <c r="E89" s="583"/>
      <c r="F89" s="582"/>
      <c r="G89" s="582"/>
      <c r="H89" s="582"/>
      <c r="I89" s="582"/>
      <c r="J89" s="581"/>
    </row>
    <row r="90" spans="1:10" x14ac:dyDescent="0.2">
      <c r="A90" s="583"/>
      <c r="B90" s="583"/>
      <c r="C90" s="583"/>
      <c r="D90" s="582"/>
      <c r="E90" s="583"/>
      <c r="F90" s="582"/>
      <c r="G90" s="582"/>
      <c r="H90" s="582"/>
      <c r="I90" s="582"/>
      <c r="J90" s="581"/>
    </row>
    <row r="91" spans="1:10" x14ac:dyDescent="0.2">
      <c r="A91" s="583"/>
      <c r="B91" s="583"/>
      <c r="C91" s="583"/>
      <c r="D91" s="582"/>
      <c r="E91" s="583"/>
      <c r="F91" s="582"/>
      <c r="G91" s="582"/>
      <c r="H91" s="582"/>
      <c r="I91" s="582"/>
      <c r="J91" s="581"/>
    </row>
    <row r="92" spans="1:10" x14ac:dyDescent="0.2">
      <c r="A92" s="583"/>
      <c r="B92" s="583"/>
      <c r="C92" s="583"/>
      <c r="D92" s="582"/>
      <c r="E92" s="583"/>
      <c r="F92" s="582"/>
      <c r="G92" s="582"/>
      <c r="H92" s="582"/>
      <c r="I92" s="582"/>
      <c r="J92" s="581"/>
    </row>
    <row r="93" spans="1:10" x14ac:dyDescent="0.2">
      <c r="A93" s="583"/>
      <c r="B93" s="583"/>
      <c r="C93" s="583"/>
      <c r="D93" s="582"/>
      <c r="E93" s="583"/>
      <c r="F93" s="582"/>
      <c r="G93" s="582"/>
      <c r="H93" s="582"/>
      <c r="I93" s="582"/>
      <c r="J93" s="581"/>
    </row>
    <row r="94" spans="1:10" x14ac:dyDescent="0.2">
      <c r="A94" s="583"/>
      <c r="B94" s="583"/>
      <c r="C94" s="583"/>
      <c r="D94" s="582"/>
      <c r="E94" s="583"/>
      <c r="F94" s="582"/>
      <c r="G94" s="582"/>
      <c r="H94" s="582"/>
      <c r="I94" s="582"/>
      <c r="J94" s="581"/>
    </row>
    <row r="95" spans="1:10" x14ac:dyDescent="0.2">
      <c r="A95" s="583"/>
      <c r="B95" s="583"/>
      <c r="C95" s="583"/>
      <c r="D95" s="582"/>
      <c r="E95" s="583"/>
      <c r="F95" s="582"/>
      <c r="G95" s="582"/>
      <c r="H95" s="582"/>
      <c r="I95" s="582"/>
      <c r="J95" s="581"/>
    </row>
    <row r="96" spans="1:10" x14ac:dyDescent="0.2">
      <c r="A96" s="583"/>
      <c r="B96" s="583"/>
      <c r="C96" s="583"/>
      <c r="D96" s="582"/>
      <c r="E96" s="583"/>
      <c r="F96" s="582"/>
      <c r="G96" s="582"/>
      <c r="H96" s="582"/>
      <c r="I96" s="582"/>
      <c r="J96" s="581"/>
    </row>
    <row r="97" spans="1:10" x14ac:dyDescent="0.2">
      <c r="A97" s="583"/>
      <c r="B97" s="583"/>
      <c r="C97" s="583"/>
      <c r="D97" s="582"/>
      <c r="E97" s="583"/>
      <c r="F97" s="582"/>
      <c r="G97" s="582"/>
      <c r="H97" s="582"/>
      <c r="I97" s="582"/>
      <c r="J97" s="581"/>
    </row>
    <row r="98" spans="1:10" x14ac:dyDescent="0.2">
      <c r="A98" s="583"/>
      <c r="B98" s="583"/>
      <c r="C98" s="583"/>
      <c r="D98" s="582"/>
      <c r="E98" s="583"/>
      <c r="F98" s="582"/>
      <c r="G98" s="582"/>
      <c r="H98" s="582"/>
      <c r="I98" s="582"/>
      <c r="J98" s="581"/>
    </row>
    <row r="99" spans="1:10" x14ac:dyDescent="0.2">
      <c r="A99" s="583"/>
      <c r="B99" s="583"/>
      <c r="C99" s="583"/>
      <c r="D99" s="582"/>
      <c r="E99" s="583"/>
      <c r="F99" s="582"/>
      <c r="G99" s="582"/>
      <c r="H99" s="582"/>
      <c r="I99" s="582"/>
      <c r="J99" s="581"/>
    </row>
    <row r="100" spans="1:10" x14ac:dyDescent="0.2">
      <c r="A100" s="583"/>
      <c r="B100" s="583"/>
      <c r="C100" s="583"/>
      <c r="D100" s="582"/>
      <c r="E100" s="583"/>
      <c r="F100" s="582"/>
      <c r="G100" s="582"/>
      <c r="H100" s="582"/>
      <c r="I100" s="582"/>
      <c r="J100" s="581"/>
    </row>
    <row r="101" spans="1:10" x14ac:dyDescent="0.2">
      <c r="A101" s="583"/>
      <c r="B101" s="583"/>
      <c r="C101" s="583"/>
      <c r="D101" s="582"/>
      <c r="E101" s="583"/>
      <c r="F101" s="582"/>
      <c r="G101" s="582"/>
      <c r="H101" s="582"/>
      <c r="I101" s="582"/>
      <c r="J101" s="581"/>
    </row>
    <row r="102" spans="1:10" x14ac:dyDescent="0.2">
      <c r="A102" s="583"/>
      <c r="B102" s="583"/>
      <c r="C102" s="583"/>
      <c r="D102" s="582"/>
      <c r="E102" s="583"/>
      <c r="F102" s="582"/>
      <c r="G102" s="582"/>
      <c r="H102" s="582"/>
      <c r="I102" s="582"/>
      <c r="J102" s="581"/>
    </row>
    <row r="103" spans="1:10" x14ac:dyDescent="0.2">
      <c r="A103" s="583"/>
      <c r="B103" s="583"/>
      <c r="C103" s="583"/>
      <c r="D103" s="582"/>
      <c r="E103" s="583"/>
      <c r="F103" s="582"/>
      <c r="G103" s="582"/>
      <c r="H103" s="582"/>
      <c r="I103" s="582"/>
      <c r="J103" s="581"/>
    </row>
    <row r="104" spans="1:10" x14ac:dyDescent="0.2">
      <c r="A104" s="583"/>
      <c r="B104" s="583"/>
      <c r="C104" s="583"/>
      <c r="D104" s="582"/>
      <c r="E104" s="583"/>
      <c r="F104" s="582"/>
      <c r="G104" s="582"/>
      <c r="H104" s="582"/>
      <c r="I104" s="582"/>
      <c r="J104" s="581"/>
    </row>
    <row r="105" spans="1:10" x14ac:dyDescent="0.2">
      <c r="A105" s="583"/>
      <c r="B105" s="583"/>
      <c r="C105" s="583"/>
      <c r="D105" s="582"/>
      <c r="E105" s="583"/>
      <c r="F105" s="582"/>
      <c r="G105" s="582"/>
      <c r="H105" s="582"/>
      <c r="I105" s="582"/>
      <c r="J105" s="581"/>
    </row>
    <row r="106" spans="1:10" x14ac:dyDescent="0.2">
      <c r="A106" s="583"/>
      <c r="B106" s="583"/>
      <c r="C106" s="583"/>
      <c r="D106" s="582"/>
      <c r="E106" s="583"/>
      <c r="F106" s="582"/>
      <c r="G106" s="582"/>
      <c r="H106" s="582"/>
      <c r="I106" s="582"/>
      <c r="J106" s="581"/>
    </row>
    <row r="107" spans="1:10" x14ac:dyDescent="0.2">
      <c r="A107" s="583"/>
      <c r="B107" s="583"/>
      <c r="C107" s="583"/>
      <c r="D107" s="582"/>
      <c r="E107" s="583"/>
      <c r="F107" s="582"/>
      <c r="G107" s="582"/>
      <c r="H107" s="582"/>
      <c r="I107" s="582"/>
      <c r="J107" s="581"/>
    </row>
    <row r="108" spans="1:10" x14ac:dyDescent="0.2">
      <c r="A108" s="583"/>
      <c r="B108" s="583"/>
      <c r="C108" s="583"/>
      <c r="D108" s="582"/>
      <c r="E108" s="583"/>
      <c r="F108" s="582"/>
      <c r="G108" s="582"/>
      <c r="H108" s="582"/>
      <c r="I108" s="582"/>
      <c r="J108" s="581"/>
    </row>
    <row r="109" spans="1:10" x14ac:dyDescent="0.2">
      <c r="A109" s="583"/>
      <c r="B109" s="583"/>
      <c r="C109" s="583"/>
      <c r="D109" s="582"/>
      <c r="E109" s="583"/>
      <c r="F109" s="582"/>
      <c r="G109" s="582"/>
      <c r="H109" s="582"/>
      <c r="I109" s="582"/>
      <c r="J109" s="581"/>
    </row>
    <row r="110" spans="1:10" x14ac:dyDescent="0.2">
      <c r="A110" s="583"/>
      <c r="B110" s="583"/>
      <c r="C110" s="583"/>
      <c r="D110" s="582"/>
      <c r="E110" s="583"/>
      <c r="F110" s="582"/>
      <c r="G110" s="582"/>
      <c r="H110" s="582"/>
      <c r="I110" s="582"/>
      <c r="J110" s="581"/>
    </row>
    <row r="111" spans="1:10" x14ac:dyDescent="0.2">
      <c r="A111" s="583"/>
      <c r="B111" s="583"/>
      <c r="C111" s="583"/>
      <c r="D111" s="582"/>
      <c r="E111" s="583"/>
      <c r="F111" s="582"/>
      <c r="G111" s="582"/>
      <c r="H111" s="582"/>
      <c r="I111" s="582"/>
      <c r="J111" s="581"/>
    </row>
    <row r="112" spans="1:10" x14ac:dyDescent="0.2">
      <c r="A112" s="583"/>
      <c r="B112" s="583"/>
      <c r="C112" s="583"/>
      <c r="D112" s="582"/>
      <c r="E112" s="583"/>
      <c r="F112" s="582"/>
      <c r="G112" s="582"/>
      <c r="H112" s="582"/>
      <c r="I112" s="582"/>
      <c r="J112" s="581"/>
    </row>
    <row r="113" spans="1:10" x14ac:dyDescent="0.2">
      <c r="A113" s="583"/>
      <c r="B113" s="583"/>
      <c r="C113" s="583"/>
      <c r="D113" s="582"/>
      <c r="E113" s="583"/>
      <c r="F113" s="582"/>
      <c r="G113" s="582"/>
      <c r="H113" s="582"/>
      <c r="I113" s="582"/>
      <c r="J113" s="581"/>
    </row>
    <row r="114" spans="1:10" x14ac:dyDescent="0.2">
      <c r="A114" s="583"/>
      <c r="B114" s="583"/>
      <c r="C114" s="583"/>
      <c r="D114" s="582"/>
      <c r="E114" s="583"/>
      <c r="F114" s="582"/>
      <c r="G114" s="582"/>
      <c r="H114" s="582"/>
      <c r="I114" s="582"/>
      <c r="J114" s="581"/>
    </row>
    <row r="115" spans="1:10" x14ac:dyDescent="0.2">
      <c r="A115" s="583"/>
      <c r="B115" s="583"/>
      <c r="C115" s="583"/>
      <c r="D115" s="582"/>
      <c r="E115" s="583"/>
      <c r="F115" s="582"/>
      <c r="G115" s="582"/>
      <c r="H115" s="582"/>
      <c r="I115" s="582"/>
      <c r="J115" s="581"/>
    </row>
    <row r="116" spans="1:10" x14ac:dyDescent="0.2">
      <c r="A116" s="583"/>
      <c r="B116" s="583"/>
      <c r="C116" s="583"/>
      <c r="D116" s="582"/>
      <c r="E116" s="583"/>
      <c r="F116" s="582"/>
      <c r="G116" s="582"/>
      <c r="H116" s="582"/>
      <c r="I116" s="582"/>
      <c r="J116" s="581"/>
    </row>
    <row r="117" spans="1:10" x14ac:dyDescent="0.2">
      <c r="A117" s="583"/>
      <c r="B117" s="583"/>
      <c r="C117" s="583"/>
      <c r="D117" s="582"/>
      <c r="E117" s="583"/>
      <c r="F117" s="582"/>
      <c r="G117" s="582"/>
      <c r="H117" s="582"/>
      <c r="I117" s="582"/>
      <c r="J117" s="581"/>
    </row>
    <row r="118" spans="1:10" x14ac:dyDescent="0.2">
      <c r="A118" s="583"/>
      <c r="B118" s="583"/>
      <c r="C118" s="583"/>
      <c r="D118" s="582"/>
      <c r="E118" s="583"/>
      <c r="F118" s="582"/>
      <c r="G118" s="582"/>
      <c r="H118" s="582"/>
      <c r="I118" s="582"/>
      <c r="J118" s="581"/>
    </row>
    <row r="119" spans="1:10" x14ac:dyDescent="0.2">
      <c r="A119" s="583"/>
      <c r="B119" s="583"/>
      <c r="C119" s="583"/>
      <c r="D119" s="582"/>
      <c r="E119" s="583"/>
      <c r="F119" s="582"/>
      <c r="G119" s="582"/>
      <c r="H119" s="582"/>
      <c r="I119" s="582"/>
      <c r="J119" s="581"/>
    </row>
    <row r="120" spans="1:10" x14ac:dyDescent="0.2">
      <c r="A120" s="583"/>
      <c r="B120" s="583"/>
      <c r="C120" s="583"/>
      <c r="D120" s="582"/>
      <c r="E120" s="583"/>
      <c r="F120" s="582"/>
      <c r="G120" s="582"/>
      <c r="H120" s="582"/>
      <c r="I120" s="582"/>
      <c r="J120" s="581"/>
    </row>
    <row r="121" spans="1:10" x14ac:dyDescent="0.2">
      <c r="A121" s="583"/>
      <c r="B121" s="583"/>
      <c r="C121" s="583"/>
      <c r="D121" s="582"/>
      <c r="E121" s="583"/>
      <c r="F121" s="582"/>
      <c r="G121" s="582"/>
      <c r="H121" s="582"/>
      <c r="I121" s="582"/>
      <c r="J121" s="581"/>
    </row>
    <row r="122" spans="1:10" x14ac:dyDescent="0.2">
      <c r="A122" s="583"/>
      <c r="B122" s="583"/>
      <c r="C122" s="583"/>
      <c r="D122" s="582"/>
      <c r="E122" s="583"/>
      <c r="F122" s="582"/>
      <c r="G122" s="582"/>
      <c r="H122" s="582"/>
      <c r="I122" s="582"/>
      <c r="J122" s="581"/>
    </row>
    <row r="123" spans="1:10" x14ac:dyDescent="0.2">
      <c r="A123" s="583"/>
      <c r="B123" s="583"/>
      <c r="C123" s="583"/>
      <c r="D123" s="582"/>
      <c r="E123" s="583"/>
      <c r="F123" s="582"/>
      <c r="G123" s="582"/>
      <c r="H123" s="582"/>
      <c r="I123" s="582"/>
      <c r="J123" s="581"/>
    </row>
    <row r="124" spans="1:10" x14ac:dyDescent="0.2">
      <c r="A124" s="583"/>
      <c r="B124" s="583"/>
      <c r="C124" s="583"/>
      <c r="D124" s="582"/>
      <c r="E124" s="583"/>
      <c r="F124" s="582"/>
      <c r="G124" s="582"/>
      <c r="H124" s="582"/>
      <c r="I124" s="582"/>
      <c r="J124" s="581"/>
    </row>
    <row r="125" spans="1:10" x14ac:dyDescent="0.2">
      <c r="A125" s="583"/>
      <c r="B125" s="583"/>
      <c r="C125" s="583"/>
      <c r="D125" s="582"/>
      <c r="E125" s="583"/>
      <c r="F125" s="582"/>
      <c r="G125" s="582"/>
      <c r="H125" s="582"/>
      <c r="I125" s="582"/>
      <c r="J125" s="581"/>
    </row>
    <row r="126" spans="1:10" x14ac:dyDescent="0.2">
      <c r="A126" s="583"/>
      <c r="B126" s="583"/>
      <c r="C126" s="583"/>
      <c r="D126" s="582"/>
      <c r="E126" s="583"/>
      <c r="F126" s="582"/>
      <c r="G126" s="582"/>
      <c r="H126" s="582"/>
      <c r="I126" s="582"/>
      <c r="J126" s="581"/>
    </row>
    <row r="127" spans="1:10" x14ac:dyDescent="0.2">
      <c r="A127" s="583"/>
      <c r="B127" s="583"/>
      <c r="C127" s="583"/>
      <c r="D127" s="582"/>
      <c r="E127" s="583"/>
      <c r="F127" s="582"/>
      <c r="G127" s="582"/>
      <c r="H127" s="582"/>
      <c r="I127" s="582"/>
      <c r="J127" s="581"/>
    </row>
    <row r="128" spans="1:10" x14ac:dyDescent="0.2">
      <c r="A128" s="583"/>
      <c r="B128" s="583"/>
      <c r="C128" s="583"/>
      <c r="D128" s="582"/>
      <c r="E128" s="583"/>
      <c r="F128" s="582"/>
      <c r="G128" s="582"/>
      <c r="H128" s="582"/>
      <c r="I128" s="582"/>
      <c r="J128" s="581"/>
    </row>
    <row r="129" spans="1:10" x14ac:dyDescent="0.2">
      <c r="A129" s="583"/>
      <c r="B129" s="583"/>
      <c r="C129" s="583"/>
      <c r="D129" s="582"/>
      <c r="E129" s="583"/>
      <c r="F129" s="582"/>
      <c r="G129" s="582"/>
      <c r="H129" s="582"/>
      <c r="I129" s="582"/>
      <c r="J129" s="581"/>
    </row>
    <row r="130" spans="1:10" x14ac:dyDescent="0.2">
      <c r="A130" s="583"/>
      <c r="B130" s="583"/>
      <c r="C130" s="583"/>
      <c r="D130" s="582"/>
      <c r="E130" s="583"/>
      <c r="F130" s="582"/>
      <c r="G130" s="582"/>
      <c r="H130" s="582"/>
      <c r="I130" s="582"/>
      <c r="J130" s="581"/>
    </row>
    <row r="131" spans="1:10" x14ac:dyDescent="0.2">
      <c r="A131" s="583"/>
      <c r="B131" s="583"/>
      <c r="C131" s="583"/>
      <c r="D131" s="582"/>
      <c r="E131" s="583"/>
      <c r="F131" s="582"/>
      <c r="G131" s="582"/>
      <c r="H131" s="582"/>
      <c r="I131" s="582"/>
      <c r="J131" s="581"/>
    </row>
    <row r="132" spans="1:10" x14ac:dyDescent="0.2">
      <c r="A132" s="583"/>
      <c r="B132" s="583"/>
      <c r="C132" s="583"/>
      <c r="D132" s="582"/>
      <c r="E132" s="583"/>
      <c r="F132" s="582"/>
      <c r="G132" s="582"/>
      <c r="H132" s="582"/>
      <c r="I132" s="582"/>
      <c r="J132" s="581"/>
    </row>
    <row r="133" spans="1:10" x14ac:dyDescent="0.2">
      <c r="A133" s="583"/>
      <c r="B133" s="583"/>
      <c r="C133" s="583"/>
      <c r="D133" s="582"/>
      <c r="E133" s="583"/>
      <c r="F133" s="582"/>
      <c r="G133" s="582"/>
      <c r="H133" s="582"/>
      <c r="I133" s="582"/>
      <c r="J133" s="581"/>
    </row>
    <row r="134" spans="1:10" x14ac:dyDescent="0.2">
      <c r="A134" s="583"/>
      <c r="B134" s="583"/>
      <c r="C134" s="583"/>
      <c r="D134" s="582"/>
      <c r="E134" s="583"/>
      <c r="F134" s="582"/>
      <c r="G134" s="582"/>
      <c r="H134" s="582"/>
      <c r="I134" s="582"/>
      <c r="J134" s="581"/>
    </row>
    <row r="135" spans="1:10" x14ac:dyDescent="0.2">
      <c r="A135" s="583"/>
      <c r="B135" s="583"/>
      <c r="C135" s="583"/>
      <c r="D135" s="582"/>
      <c r="E135" s="583"/>
      <c r="F135" s="582"/>
      <c r="G135" s="582"/>
      <c r="H135" s="582"/>
      <c r="I135" s="582"/>
      <c r="J135" s="581"/>
    </row>
    <row r="136" spans="1:10" x14ac:dyDescent="0.2">
      <c r="A136" s="583"/>
      <c r="B136" s="583"/>
      <c r="C136" s="583"/>
      <c r="D136" s="582"/>
      <c r="E136" s="583"/>
      <c r="F136" s="582"/>
      <c r="G136" s="582"/>
      <c r="H136" s="582"/>
      <c r="I136" s="582"/>
      <c r="J136" s="581"/>
    </row>
    <row r="137" spans="1:10" x14ac:dyDescent="0.2">
      <c r="A137" s="583"/>
      <c r="B137" s="583"/>
      <c r="C137" s="583"/>
      <c r="D137" s="582"/>
      <c r="E137" s="583"/>
      <c r="F137" s="582"/>
      <c r="G137" s="582"/>
      <c r="H137" s="582"/>
      <c r="I137" s="582"/>
      <c r="J137" s="581"/>
    </row>
    <row r="138" spans="1:10" x14ac:dyDescent="0.2">
      <c r="A138" s="583"/>
      <c r="B138" s="583"/>
      <c r="C138" s="583"/>
      <c r="D138" s="582"/>
      <c r="E138" s="583"/>
      <c r="F138" s="582"/>
      <c r="G138" s="582"/>
      <c r="H138" s="582"/>
      <c r="I138" s="582"/>
      <c r="J138" s="581"/>
    </row>
    <row r="139" spans="1:10" x14ac:dyDescent="0.2">
      <c r="A139" s="583"/>
      <c r="B139" s="583"/>
      <c r="C139" s="583"/>
      <c r="D139" s="582"/>
      <c r="E139" s="583"/>
      <c r="F139" s="582"/>
      <c r="G139" s="582"/>
      <c r="H139" s="582"/>
      <c r="I139" s="582"/>
      <c r="J139" s="581"/>
    </row>
    <row r="140" spans="1:10" x14ac:dyDescent="0.2">
      <c r="A140" s="583"/>
      <c r="B140" s="583"/>
      <c r="C140" s="583"/>
      <c r="D140" s="582"/>
      <c r="E140" s="583"/>
      <c r="F140" s="582"/>
      <c r="G140" s="582"/>
      <c r="H140" s="582"/>
      <c r="I140" s="582"/>
      <c r="J140" s="581"/>
    </row>
    <row r="141" spans="1:10" x14ac:dyDescent="0.2">
      <c r="A141" s="583"/>
      <c r="B141" s="583"/>
      <c r="C141" s="583"/>
      <c r="D141" s="582"/>
      <c r="E141" s="583"/>
      <c r="F141" s="582"/>
      <c r="G141" s="582"/>
      <c r="H141" s="582"/>
      <c r="I141" s="582"/>
      <c r="J141" s="581"/>
    </row>
    <row r="142" spans="1:10" x14ac:dyDescent="0.2">
      <c r="A142" s="583"/>
      <c r="B142" s="583"/>
      <c r="C142" s="583"/>
      <c r="D142" s="582"/>
      <c r="E142" s="583"/>
      <c r="F142" s="582"/>
      <c r="G142" s="582"/>
      <c r="H142" s="582"/>
      <c r="I142" s="582"/>
      <c r="J142" s="581"/>
    </row>
    <row r="143" spans="1:10" x14ac:dyDescent="0.2">
      <c r="A143" s="583"/>
      <c r="B143" s="583"/>
      <c r="C143" s="583"/>
      <c r="D143" s="582"/>
      <c r="E143" s="583"/>
      <c r="F143" s="582"/>
      <c r="G143" s="582"/>
      <c r="H143" s="582"/>
      <c r="I143" s="582"/>
      <c r="J143" s="581"/>
    </row>
    <row r="144" spans="1:10" x14ac:dyDescent="0.2">
      <c r="A144" s="583"/>
      <c r="B144" s="583"/>
      <c r="C144" s="583"/>
      <c r="D144" s="582"/>
      <c r="E144" s="583"/>
      <c r="F144" s="582"/>
      <c r="G144" s="582"/>
      <c r="H144" s="582"/>
      <c r="I144" s="582"/>
      <c r="J144" s="581"/>
    </row>
    <row r="145" spans="1:10" x14ac:dyDescent="0.2">
      <c r="A145" s="583"/>
      <c r="B145" s="583"/>
      <c r="C145" s="583"/>
      <c r="D145" s="582"/>
      <c r="E145" s="583"/>
      <c r="F145" s="582"/>
      <c r="G145" s="582"/>
      <c r="H145" s="582"/>
      <c r="I145" s="582"/>
      <c r="J145" s="581"/>
    </row>
    <row r="146" spans="1:10" x14ac:dyDescent="0.2">
      <c r="A146" s="583"/>
      <c r="B146" s="583"/>
      <c r="C146" s="583"/>
      <c r="D146" s="582"/>
      <c r="E146" s="583"/>
      <c r="F146" s="582"/>
      <c r="G146" s="582"/>
      <c r="H146" s="582"/>
      <c r="I146" s="582"/>
      <c r="J146" s="581"/>
    </row>
    <row r="147" spans="1:10" x14ac:dyDescent="0.2">
      <c r="A147" s="583"/>
      <c r="B147" s="583"/>
      <c r="C147" s="583"/>
      <c r="D147" s="582"/>
      <c r="E147" s="583"/>
      <c r="F147" s="582"/>
      <c r="G147" s="582"/>
      <c r="H147" s="582"/>
      <c r="I147" s="582"/>
      <c r="J147" s="581"/>
    </row>
    <row r="148" spans="1:10" x14ac:dyDescent="0.2">
      <c r="A148" s="583"/>
      <c r="B148" s="583"/>
      <c r="C148" s="583"/>
      <c r="D148" s="582"/>
      <c r="E148" s="583"/>
      <c r="F148" s="582"/>
      <c r="G148" s="582"/>
      <c r="H148" s="582"/>
      <c r="I148" s="582"/>
      <c r="J148" s="581"/>
    </row>
    <row r="149" spans="1:10" x14ac:dyDescent="0.2">
      <c r="A149" s="583"/>
      <c r="B149" s="583"/>
      <c r="C149" s="583"/>
      <c r="D149" s="582"/>
      <c r="E149" s="583"/>
      <c r="F149" s="582"/>
      <c r="G149" s="582"/>
      <c r="H149" s="582"/>
      <c r="I149" s="582"/>
      <c r="J149" s="581"/>
    </row>
    <row r="150" spans="1:10" x14ac:dyDescent="0.2">
      <c r="A150" s="583"/>
      <c r="B150" s="583"/>
      <c r="C150" s="583"/>
      <c r="D150" s="582"/>
      <c r="E150" s="583"/>
      <c r="F150" s="582"/>
      <c r="G150" s="582"/>
      <c r="H150" s="582"/>
      <c r="I150" s="582"/>
      <c r="J150" s="581"/>
    </row>
    <row r="151" spans="1:10" x14ac:dyDescent="0.2">
      <c r="A151" s="583"/>
      <c r="B151" s="583"/>
      <c r="C151" s="583"/>
      <c r="D151" s="582"/>
      <c r="E151" s="583"/>
      <c r="F151" s="582"/>
      <c r="G151" s="582"/>
      <c r="H151" s="582"/>
      <c r="I151" s="582"/>
      <c r="J151" s="581"/>
    </row>
    <row r="152" spans="1:10" x14ac:dyDescent="0.2">
      <c r="A152" s="583"/>
      <c r="B152" s="583"/>
      <c r="C152" s="583"/>
      <c r="D152" s="582"/>
      <c r="E152" s="583"/>
      <c r="F152" s="582"/>
      <c r="G152" s="582"/>
      <c r="H152" s="582"/>
      <c r="I152" s="582"/>
      <c r="J152" s="581"/>
    </row>
    <row r="153" spans="1:10" x14ac:dyDescent="0.2">
      <c r="A153" s="583"/>
      <c r="B153" s="583"/>
      <c r="C153" s="583"/>
      <c r="D153" s="582"/>
      <c r="E153" s="583"/>
      <c r="F153" s="582"/>
      <c r="G153" s="582"/>
      <c r="H153" s="582"/>
      <c r="I153" s="582"/>
      <c r="J153" s="581"/>
    </row>
    <row r="154" spans="1:10" x14ac:dyDescent="0.2">
      <c r="A154" s="583"/>
      <c r="B154" s="583"/>
      <c r="C154" s="583"/>
      <c r="D154" s="582"/>
      <c r="E154" s="583"/>
      <c r="F154" s="582"/>
      <c r="G154" s="582"/>
      <c r="H154" s="582"/>
      <c r="I154" s="582"/>
      <c r="J154" s="581"/>
    </row>
    <row r="155" spans="1:10" x14ac:dyDescent="0.2">
      <c r="A155" s="583"/>
      <c r="B155" s="583"/>
      <c r="C155" s="583"/>
      <c r="D155" s="582"/>
      <c r="E155" s="583"/>
      <c r="F155" s="582"/>
      <c r="G155" s="582"/>
      <c r="H155" s="582"/>
      <c r="I155" s="582"/>
      <c r="J155" s="581"/>
    </row>
    <row r="156" spans="1:10" x14ac:dyDescent="0.2">
      <c r="A156" s="583"/>
      <c r="B156" s="583"/>
      <c r="C156" s="583"/>
      <c r="D156" s="582"/>
      <c r="E156" s="583"/>
      <c r="F156" s="582"/>
      <c r="G156" s="582"/>
      <c r="H156" s="582"/>
      <c r="I156" s="582"/>
      <c r="J156" s="581"/>
    </row>
    <row r="157" spans="1:10" x14ac:dyDescent="0.2">
      <c r="A157" s="583"/>
      <c r="B157" s="583"/>
      <c r="C157" s="583"/>
      <c r="D157" s="582"/>
      <c r="E157" s="583"/>
      <c r="F157" s="582"/>
      <c r="G157" s="582"/>
      <c r="H157" s="582"/>
      <c r="I157" s="582"/>
      <c r="J157" s="581"/>
    </row>
    <row r="158" spans="1:10" x14ac:dyDescent="0.2">
      <c r="A158" s="583"/>
      <c r="B158" s="583"/>
      <c r="C158" s="583"/>
      <c r="D158" s="582"/>
      <c r="E158" s="583"/>
      <c r="F158" s="582"/>
      <c r="G158" s="582"/>
      <c r="H158" s="582"/>
      <c r="I158" s="582"/>
      <c r="J158" s="581"/>
    </row>
    <row r="159" spans="1:10" x14ac:dyDescent="0.2">
      <c r="A159" s="583"/>
      <c r="B159" s="583"/>
      <c r="C159" s="583"/>
      <c r="D159" s="582"/>
      <c r="E159" s="583"/>
      <c r="F159" s="582"/>
      <c r="G159" s="582"/>
      <c r="H159" s="582"/>
      <c r="I159" s="582"/>
      <c r="J159" s="581"/>
    </row>
    <row r="160" spans="1:10" x14ac:dyDescent="0.2">
      <c r="A160" s="583"/>
      <c r="B160" s="583"/>
      <c r="C160" s="583"/>
      <c r="D160" s="582"/>
      <c r="E160" s="583"/>
      <c r="F160" s="582"/>
      <c r="G160" s="582"/>
      <c r="H160" s="582"/>
      <c r="I160" s="582"/>
      <c r="J160" s="581"/>
    </row>
    <row r="161" spans="1:10" x14ac:dyDescent="0.2">
      <c r="A161" s="583"/>
      <c r="B161" s="583"/>
      <c r="C161" s="583"/>
      <c r="D161" s="582"/>
      <c r="E161" s="583"/>
      <c r="F161" s="582"/>
      <c r="G161" s="582"/>
      <c r="H161" s="582"/>
      <c r="I161" s="582"/>
      <c r="J161" s="581"/>
    </row>
    <row r="162" spans="1:10" x14ac:dyDescent="0.2">
      <c r="A162" s="583"/>
      <c r="B162" s="583"/>
      <c r="C162" s="583"/>
      <c r="D162" s="582"/>
      <c r="E162" s="583"/>
      <c r="F162" s="582"/>
      <c r="G162" s="582"/>
      <c r="H162" s="582"/>
      <c r="I162" s="582"/>
      <c r="J162" s="581"/>
    </row>
    <row r="163" spans="1:10" x14ac:dyDescent="0.2">
      <c r="A163" s="583"/>
      <c r="B163" s="583"/>
      <c r="C163" s="583"/>
      <c r="D163" s="582"/>
      <c r="E163" s="583"/>
      <c r="F163" s="582"/>
      <c r="G163" s="582"/>
      <c r="H163" s="582"/>
      <c r="I163" s="582"/>
      <c r="J163" s="581"/>
    </row>
    <row r="164" spans="1:10" x14ac:dyDescent="0.2">
      <c r="A164" s="583"/>
      <c r="B164" s="583"/>
      <c r="C164" s="583"/>
      <c r="D164" s="582"/>
      <c r="E164" s="583"/>
      <c r="F164" s="582"/>
      <c r="G164" s="582"/>
      <c r="H164" s="582"/>
      <c r="I164" s="582"/>
      <c r="J164" s="581"/>
    </row>
    <row r="165" spans="1:10" x14ac:dyDescent="0.2">
      <c r="A165" s="583"/>
      <c r="B165" s="583"/>
      <c r="C165" s="583"/>
      <c r="D165" s="582"/>
      <c r="E165" s="583"/>
      <c r="F165" s="582"/>
      <c r="G165" s="582"/>
      <c r="H165" s="582"/>
      <c r="I165" s="582"/>
      <c r="J165" s="581"/>
    </row>
    <row r="166" spans="1:10" x14ac:dyDescent="0.2">
      <c r="A166" s="583"/>
      <c r="B166" s="583"/>
      <c r="C166" s="583"/>
      <c r="D166" s="582"/>
      <c r="E166" s="583"/>
      <c r="F166" s="582"/>
      <c r="G166" s="582"/>
      <c r="H166" s="582"/>
      <c r="I166" s="582"/>
      <c r="J166" s="581"/>
    </row>
    <row r="167" spans="1:10" x14ac:dyDescent="0.2">
      <c r="A167" s="583"/>
      <c r="B167" s="583"/>
      <c r="C167" s="583"/>
      <c r="D167" s="582"/>
      <c r="E167" s="583"/>
      <c r="F167" s="582"/>
      <c r="G167" s="582"/>
      <c r="H167" s="582"/>
      <c r="I167" s="582"/>
      <c r="J167" s="581"/>
    </row>
    <row r="168" spans="1:10" x14ac:dyDescent="0.2">
      <c r="A168" s="583"/>
      <c r="B168" s="583"/>
      <c r="C168" s="583"/>
      <c r="D168" s="582"/>
      <c r="E168" s="583"/>
      <c r="F168" s="582"/>
      <c r="G168" s="582"/>
      <c r="H168" s="582"/>
      <c r="I168" s="582"/>
      <c r="J168" s="581"/>
    </row>
    <row r="169" spans="1:10" x14ac:dyDescent="0.2">
      <c r="A169" s="583"/>
      <c r="B169" s="583"/>
      <c r="C169" s="583"/>
      <c r="D169" s="582"/>
      <c r="E169" s="583"/>
      <c r="F169" s="582"/>
      <c r="G169" s="582"/>
      <c r="H169" s="582"/>
      <c r="I169" s="582"/>
      <c r="J169" s="581"/>
    </row>
    <row r="170" spans="1:10" x14ac:dyDescent="0.2">
      <c r="A170" s="583"/>
      <c r="B170" s="583"/>
      <c r="C170" s="583"/>
      <c r="D170" s="582"/>
      <c r="E170" s="583"/>
      <c r="F170" s="582"/>
      <c r="G170" s="582"/>
      <c r="H170" s="582"/>
      <c r="I170" s="582"/>
      <c r="J170" s="581"/>
    </row>
    <row r="171" spans="1:10" x14ac:dyDescent="0.2">
      <c r="A171" s="583"/>
      <c r="B171" s="583"/>
      <c r="C171" s="583"/>
      <c r="D171" s="582"/>
      <c r="E171" s="583"/>
      <c r="F171" s="582"/>
      <c r="G171" s="582"/>
      <c r="H171" s="582"/>
      <c r="I171" s="582"/>
      <c r="J171" s="581"/>
    </row>
    <row r="172" spans="1:10" x14ac:dyDescent="0.2">
      <c r="A172" s="583"/>
      <c r="B172" s="583"/>
      <c r="C172" s="583"/>
      <c r="D172" s="582"/>
      <c r="E172" s="583"/>
      <c r="F172" s="582"/>
      <c r="G172" s="582"/>
      <c r="H172" s="582"/>
      <c r="I172" s="582"/>
      <c r="J172" s="581"/>
    </row>
    <row r="173" spans="1:10" x14ac:dyDescent="0.2">
      <c r="A173" s="583"/>
      <c r="B173" s="583"/>
      <c r="C173" s="583"/>
      <c r="D173" s="582"/>
      <c r="E173" s="583"/>
      <c r="F173" s="582"/>
      <c r="G173" s="582"/>
      <c r="H173" s="582"/>
      <c r="I173" s="582"/>
      <c r="J173" s="581"/>
    </row>
    <row r="174" spans="1:10" x14ac:dyDescent="0.2">
      <c r="A174" s="583"/>
      <c r="B174" s="583"/>
      <c r="C174" s="583"/>
      <c r="D174" s="582"/>
      <c r="E174" s="583"/>
      <c r="F174" s="582"/>
      <c r="G174" s="582"/>
      <c r="H174" s="582"/>
      <c r="I174" s="582"/>
      <c r="J174" s="581"/>
    </row>
    <row r="175" spans="1:10" x14ac:dyDescent="0.2">
      <c r="A175" s="583"/>
      <c r="B175" s="583"/>
      <c r="C175" s="583"/>
      <c r="D175" s="582"/>
      <c r="E175" s="583"/>
      <c r="F175" s="582"/>
      <c r="G175" s="582"/>
      <c r="H175" s="582"/>
      <c r="I175" s="582"/>
      <c r="J175" s="581"/>
    </row>
    <row r="176" spans="1:10" x14ac:dyDescent="0.2">
      <c r="A176" s="583"/>
      <c r="B176" s="583"/>
      <c r="C176" s="583"/>
      <c r="D176" s="582"/>
      <c r="E176" s="583"/>
      <c r="F176" s="582"/>
      <c r="G176" s="582"/>
      <c r="H176" s="582"/>
      <c r="I176" s="582"/>
      <c r="J176" s="581"/>
    </row>
    <row r="177" spans="1:10" x14ac:dyDescent="0.2">
      <c r="A177" s="583"/>
      <c r="B177" s="583"/>
      <c r="C177" s="583"/>
      <c r="D177" s="582"/>
      <c r="E177" s="583"/>
      <c r="F177" s="582"/>
      <c r="G177" s="582"/>
      <c r="H177" s="582"/>
      <c r="I177" s="582"/>
      <c r="J177" s="581"/>
    </row>
    <row r="178" spans="1:10" x14ac:dyDescent="0.2">
      <c r="A178" s="583"/>
      <c r="B178" s="583"/>
      <c r="C178" s="583"/>
      <c r="D178" s="582"/>
      <c r="E178" s="583"/>
      <c r="F178" s="582"/>
      <c r="G178" s="582"/>
      <c r="H178" s="582"/>
      <c r="I178" s="582"/>
      <c r="J178" s="581"/>
    </row>
    <row r="179" spans="1:10" x14ac:dyDescent="0.2">
      <c r="A179" s="583"/>
      <c r="B179" s="583"/>
      <c r="C179" s="583"/>
      <c r="D179" s="582"/>
      <c r="E179" s="583"/>
      <c r="F179" s="582"/>
      <c r="G179" s="582"/>
      <c r="H179" s="582"/>
      <c r="I179" s="582"/>
      <c r="J179" s="581"/>
    </row>
    <row r="180" spans="1:10" x14ac:dyDescent="0.2">
      <c r="A180" s="583"/>
      <c r="B180" s="583"/>
      <c r="C180" s="583"/>
      <c r="D180" s="582"/>
      <c r="E180" s="583"/>
      <c r="F180" s="582"/>
      <c r="G180" s="582"/>
      <c r="H180" s="582"/>
      <c r="I180" s="582"/>
      <c r="J180" s="581"/>
    </row>
    <row r="181" spans="1:10" x14ac:dyDescent="0.2">
      <c r="A181" s="583"/>
      <c r="B181" s="583"/>
      <c r="C181" s="583"/>
      <c r="D181" s="582"/>
      <c r="E181" s="583"/>
      <c r="F181" s="582"/>
      <c r="G181" s="582"/>
      <c r="H181" s="582"/>
      <c r="I181" s="582"/>
      <c r="J181" s="581"/>
    </row>
    <row r="182" spans="1:10" x14ac:dyDescent="0.2">
      <c r="A182" s="583"/>
      <c r="B182" s="583"/>
      <c r="C182" s="583"/>
      <c r="D182" s="582"/>
      <c r="E182" s="583"/>
      <c r="F182" s="582"/>
      <c r="G182" s="582"/>
      <c r="H182" s="582"/>
      <c r="I182" s="582"/>
      <c r="J182" s="581"/>
    </row>
    <row r="183" spans="1:10" x14ac:dyDescent="0.2">
      <c r="A183" s="583"/>
      <c r="B183" s="583"/>
      <c r="C183" s="583"/>
      <c r="D183" s="582"/>
      <c r="E183" s="583"/>
      <c r="F183" s="582"/>
      <c r="G183" s="582"/>
      <c r="H183" s="582"/>
      <c r="I183" s="582"/>
      <c r="J183" s="581"/>
    </row>
    <row r="184" spans="1:10" x14ac:dyDescent="0.2">
      <c r="A184" s="583"/>
      <c r="B184" s="583"/>
      <c r="C184" s="583"/>
      <c r="D184" s="582"/>
      <c r="E184" s="583"/>
      <c r="F184" s="582"/>
      <c r="G184" s="582"/>
      <c r="H184" s="582"/>
      <c r="I184" s="582"/>
      <c r="J184" s="581"/>
    </row>
    <row r="185" spans="1:10" x14ac:dyDescent="0.2">
      <c r="A185" s="583"/>
      <c r="B185" s="583"/>
      <c r="C185" s="583"/>
      <c r="D185" s="582"/>
      <c r="E185" s="583"/>
      <c r="F185" s="582"/>
      <c r="G185" s="582"/>
      <c r="H185" s="582"/>
      <c r="I185" s="582"/>
      <c r="J185" s="581"/>
    </row>
    <row r="186" spans="1:10" x14ac:dyDescent="0.2">
      <c r="A186" s="583"/>
      <c r="B186" s="583"/>
      <c r="C186" s="583"/>
      <c r="D186" s="582"/>
      <c r="E186" s="583"/>
      <c r="F186" s="582"/>
      <c r="G186" s="582"/>
      <c r="H186" s="582"/>
      <c r="I186" s="582"/>
      <c r="J186" s="581"/>
    </row>
    <row r="187" spans="1:10" x14ac:dyDescent="0.2">
      <c r="A187" s="583"/>
      <c r="B187" s="583"/>
      <c r="C187" s="583"/>
      <c r="D187" s="582"/>
      <c r="E187" s="583"/>
      <c r="F187" s="582"/>
      <c r="G187" s="582"/>
      <c r="H187" s="582"/>
      <c r="I187" s="582"/>
      <c r="J187" s="581"/>
    </row>
    <row r="188" spans="1:10" x14ac:dyDescent="0.2">
      <c r="A188" s="583"/>
      <c r="B188" s="583"/>
      <c r="C188" s="583"/>
      <c r="D188" s="582"/>
      <c r="E188" s="583"/>
      <c r="F188" s="582"/>
      <c r="G188" s="582"/>
      <c r="H188" s="582"/>
      <c r="I188" s="582"/>
      <c r="J188" s="581"/>
    </row>
    <row r="189" spans="1:10" x14ac:dyDescent="0.2">
      <c r="A189" s="583"/>
      <c r="B189" s="583"/>
      <c r="C189" s="583"/>
      <c r="D189" s="582"/>
      <c r="E189" s="583"/>
      <c r="F189" s="582"/>
      <c r="G189" s="582"/>
      <c r="H189" s="582"/>
      <c r="I189" s="582"/>
      <c r="J189" s="581"/>
    </row>
    <row r="190" spans="1:10" x14ac:dyDescent="0.2">
      <c r="A190" s="583"/>
      <c r="B190" s="583"/>
      <c r="C190" s="583"/>
      <c r="D190" s="582"/>
      <c r="E190" s="583"/>
      <c r="F190" s="582"/>
      <c r="G190" s="582"/>
      <c r="H190" s="582"/>
      <c r="I190" s="582"/>
      <c r="J190" s="581"/>
    </row>
    <row r="191" spans="1:10" x14ac:dyDescent="0.2">
      <c r="A191" s="583"/>
      <c r="B191" s="583"/>
      <c r="C191" s="583"/>
      <c r="D191" s="582"/>
      <c r="E191" s="583"/>
      <c r="F191" s="582"/>
      <c r="G191" s="582"/>
      <c r="H191" s="582"/>
      <c r="I191" s="582"/>
      <c r="J191" s="581"/>
    </row>
    <row r="192" spans="1:10" x14ac:dyDescent="0.2">
      <c r="A192" s="583"/>
      <c r="B192" s="583"/>
      <c r="C192" s="583"/>
      <c r="D192" s="582"/>
      <c r="E192" s="583"/>
      <c r="F192" s="582"/>
      <c r="G192" s="582"/>
      <c r="H192" s="582"/>
      <c r="I192" s="582"/>
      <c r="J192" s="581"/>
    </row>
    <row r="193" spans="1:10" x14ac:dyDescent="0.2">
      <c r="A193" s="583"/>
      <c r="B193" s="583"/>
      <c r="C193" s="583"/>
      <c r="D193" s="582"/>
      <c r="E193" s="583"/>
      <c r="F193" s="582"/>
      <c r="G193" s="582"/>
      <c r="H193" s="582"/>
      <c r="I193" s="582"/>
      <c r="J193" s="581"/>
    </row>
    <row r="194" spans="1:10" x14ac:dyDescent="0.2">
      <c r="A194" s="583"/>
      <c r="B194" s="583"/>
      <c r="C194" s="583"/>
      <c r="D194" s="582"/>
      <c r="E194" s="583"/>
      <c r="F194" s="582"/>
      <c r="G194" s="582"/>
      <c r="H194" s="582"/>
      <c r="I194" s="582"/>
      <c r="J194" s="581"/>
    </row>
    <row r="195" spans="1:10" x14ac:dyDescent="0.2">
      <c r="A195" s="583"/>
      <c r="B195" s="583"/>
      <c r="C195" s="583"/>
      <c r="D195" s="582"/>
      <c r="E195" s="583"/>
      <c r="F195" s="582"/>
      <c r="G195" s="582"/>
      <c r="H195" s="582"/>
      <c r="I195" s="582"/>
      <c r="J195" s="581"/>
    </row>
    <row r="196" spans="1:10" x14ac:dyDescent="0.2">
      <c r="A196" s="583"/>
      <c r="B196" s="583"/>
      <c r="C196" s="583"/>
      <c r="D196" s="582"/>
      <c r="E196" s="583"/>
      <c r="F196" s="582"/>
      <c r="G196" s="582"/>
      <c r="H196" s="582"/>
      <c r="I196" s="582"/>
      <c r="J196" s="581"/>
    </row>
    <row r="197" spans="1:10" x14ac:dyDescent="0.2">
      <c r="A197" s="583"/>
      <c r="B197" s="583"/>
      <c r="C197" s="583"/>
      <c r="D197" s="582"/>
      <c r="E197" s="583"/>
      <c r="F197" s="582"/>
      <c r="G197" s="582"/>
      <c r="H197" s="582"/>
      <c r="I197" s="582"/>
      <c r="J197" s="581"/>
    </row>
    <row r="198" spans="1:10" x14ac:dyDescent="0.2">
      <c r="A198" s="583"/>
      <c r="B198" s="583"/>
      <c r="C198" s="583"/>
      <c r="D198" s="582"/>
      <c r="E198" s="583"/>
      <c r="F198" s="582"/>
      <c r="G198" s="582"/>
      <c r="H198" s="582"/>
      <c r="I198" s="582"/>
      <c r="J198" s="581"/>
    </row>
    <row r="199" spans="1:10" x14ac:dyDescent="0.2">
      <c r="A199" s="583"/>
      <c r="B199" s="583"/>
      <c r="C199" s="583"/>
      <c r="D199" s="582"/>
      <c r="E199" s="583"/>
      <c r="F199" s="582"/>
      <c r="G199" s="582"/>
      <c r="H199" s="582"/>
      <c r="I199" s="582"/>
      <c r="J199" s="581"/>
    </row>
    <row r="200" spans="1:10" x14ac:dyDescent="0.2">
      <c r="A200" s="583"/>
      <c r="B200" s="583"/>
      <c r="C200" s="583"/>
      <c r="D200" s="582"/>
      <c r="E200" s="583"/>
      <c r="F200" s="582"/>
      <c r="G200" s="582"/>
      <c r="H200" s="582"/>
      <c r="I200" s="582"/>
      <c r="J200" s="581"/>
    </row>
    <row r="201" spans="1:10" x14ac:dyDescent="0.2">
      <c r="A201" s="583"/>
      <c r="B201" s="583"/>
      <c r="C201" s="583"/>
      <c r="D201" s="582"/>
      <c r="E201" s="583"/>
      <c r="F201" s="582"/>
      <c r="G201" s="582"/>
      <c r="H201" s="582"/>
      <c r="I201" s="582"/>
      <c r="J201" s="581"/>
    </row>
    <row r="202" spans="1:10" x14ac:dyDescent="0.2">
      <c r="A202" s="583"/>
      <c r="B202" s="583"/>
      <c r="C202" s="583"/>
      <c r="D202" s="582"/>
      <c r="E202" s="583"/>
      <c r="F202" s="582"/>
      <c r="G202" s="582"/>
      <c r="H202" s="582"/>
      <c r="I202" s="582"/>
      <c r="J202" s="581"/>
    </row>
    <row r="203" spans="1:10" x14ac:dyDescent="0.2">
      <c r="A203" s="583"/>
      <c r="B203" s="583"/>
      <c r="C203" s="583"/>
      <c r="D203" s="582"/>
      <c r="E203" s="583"/>
      <c r="F203" s="582"/>
      <c r="G203" s="582"/>
      <c r="H203" s="582"/>
      <c r="I203" s="582"/>
      <c r="J203" s="581"/>
    </row>
    <row r="204" spans="1:10" x14ac:dyDescent="0.2">
      <c r="A204" s="583"/>
      <c r="B204" s="583"/>
      <c r="C204" s="583"/>
      <c r="D204" s="582"/>
      <c r="E204" s="583"/>
      <c r="F204" s="582"/>
      <c r="G204" s="582"/>
      <c r="H204" s="582"/>
      <c r="I204" s="582"/>
      <c r="J204" s="581"/>
    </row>
    <row r="205" spans="1:10" x14ac:dyDescent="0.2">
      <c r="A205" s="583"/>
      <c r="B205" s="583"/>
      <c r="C205" s="583"/>
      <c r="D205" s="582"/>
      <c r="E205" s="583"/>
      <c r="F205" s="582"/>
      <c r="G205" s="582"/>
      <c r="H205" s="582"/>
      <c r="I205" s="582"/>
      <c r="J205" s="581"/>
    </row>
    <row r="206" spans="1:10" x14ac:dyDescent="0.2">
      <c r="A206" s="583"/>
      <c r="B206" s="583"/>
      <c r="C206" s="583"/>
      <c r="D206" s="582"/>
      <c r="E206" s="583"/>
      <c r="F206" s="582"/>
      <c r="G206" s="582"/>
      <c r="H206" s="582"/>
      <c r="I206" s="582"/>
      <c r="J206" s="581"/>
    </row>
    <row r="207" spans="1:10" x14ac:dyDescent="0.2">
      <c r="A207" s="583"/>
      <c r="B207" s="583"/>
      <c r="C207" s="583"/>
      <c r="D207" s="582"/>
      <c r="E207" s="583"/>
      <c r="F207" s="582"/>
      <c r="G207" s="582"/>
      <c r="H207" s="582"/>
      <c r="I207" s="582"/>
      <c r="J207" s="581"/>
    </row>
    <row r="208" spans="1:10" x14ac:dyDescent="0.2">
      <c r="A208" s="583"/>
      <c r="B208" s="583"/>
      <c r="C208" s="583"/>
      <c r="D208" s="582"/>
      <c r="E208" s="583"/>
      <c r="F208" s="582"/>
      <c r="G208" s="582"/>
      <c r="H208" s="582"/>
      <c r="I208" s="582"/>
      <c r="J208" s="581"/>
    </row>
    <row r="209" spans="1:10" x14ac:dyDescent="0.2">
      <c r="A209" s="583"/>
      <c r="B209" s="583"/>
      <c r="C209" s="583"/>
      <c r="D209" s="582"/>
      <c r="E209" s="583"/>
      <c r="F209" s="582"/>
      <c r="G209" s="582"/>
      <c r="H209" s="582"/>
      <c r="I209" s="582"/>
      <c r="J209" s="581"/>
    </row>
    <row r="210" spans="1:10" x14ac:dyDescent="0.2">
      <c r="A210" s="583"/>
      <c r="B210" s="583"/>
      <c r="C210" s="583"/>
      <c r="D210" s="582"/>
      <c r="E210" s="583"/>
      <c r="F210" s="582"/>
      <c r="G210" s="582"/>
      <c r="H210" s="582"/>
      <c r="I210" s="582"/>
      <c r="J210" s="581"/>
    </row>
    <row r="211" spans="1:10" x14ac:dyDescent="0.2">
      <c r="A211" s="583"/>
      <c r="B211" s="583"/>
      <c r="C211" s="583"/>
      <c r="D211" s="582"/>
      <c r="E211" s="583"/>
      <c r="F211" s="582"/>
      <c r="G211" s="582"/>
      <c r="H211" s="582"/>
      <c r="I211" s="582"/>
      <c r="J211" s="581"/>
    </row>
    <row r="212" spans="1:10" x14ac:dyDescent="0.2">
      <c r="A212" s="583"/>
      <c r="B212" s="583"/>
      <c r="C212" s="583"/>
      <c r="D212" s="582"/>
      <c r="E212" s="583"/>
      <c r="F212" s="582"/>
      <c r="G212" s="582"/>
      <c r="H212" s="582"/>
      <c r="I212" s="582"/>
      <c r="J212" s="581"/>
    </row>
    <row r="213" spans="1:10" x14ac:dyDescent="0.2">
      <c r="A213" s="583"/>
      <c r="B213" s="583"/>
      <c r="C213" s="583"/>
      <c r="D213" s="582"/>
      <c r="E213" s="583"/>
      <c r="F213" s="582"/>
      <c r="G213" s="582"/>
      <c r="H213" s="582"/>
      <c r="I213" s="582"/>
      <c r="J213" s="581"/>
    </row>
    <row r="214" spans="1:10" x14ac:dyDescent="0.2">
      <c r="A214" s="583"/>
      <c r="B214" s="583"/>
      <c r="C214" s="583"/>
      <c r="D214" s="582"/>
      <c r="E214" s="583"/>
      <c r="F214" s="582"/>
      <c r="G214" s="582"/>
      <c r="H214" s="582"/>
      <c r="I214" s="582"/>
      <c r="J214" s="581"/>
    </row>
    <row r="215" spans="1:10" x14ac:dyDescent="0.2">
      <c r="A215" s="583"/>
      <c r="B215" s="583"/>
      <c r="C215" s="583"/>
      <c r="D215" s="582"/>
      <c r="E215" s="583"/>
      <c r="F215" s="582"/>
      <c r="G215" s="582"/>
      <c r="H215" s="582"/>
      <c r="I215" s="582"/>
      <c r="J215" s="581"/>
    </row>
    <row r="216" spans="1:10" x14ac:dyDescent="0.2">
      <c r="A216" s="583"/>
      <c r="B216" s="583"/>
      <c r="C216" s="583"/>
      <c r="D216" s="582"/>
      <c r="E216" s="583"/>
      <c r="F216" s="582"/>
      <c r="G216" s="582"/>
      <c r="H216" s="582"/>
      <c r="I216" s="582"/>
      <c r="J216" s="581"/>
    </row>
    <row r="217" spans="1:10" x14ac:dyDescent="0.2">
      <c r="A217" s="583"/>
      <c r="B217" s="583"/>
      <c r="C217" s="583"/>
      <c r="D217" s="582"/>
      <c r="E217" s="583"/>
      <c r="F217" s="582"/>
      <c r="G217" s="582"/>
      <c r="H217" s="582"/>
      <c r="I217" s="582"/>
      <c r="J217" s="581"/>
    </row>
    <row r="218" spans="1:10" x14ac:dyDescent="0.2">
      <c r="A218" s="583"/>
      <c r="B218" s="583"/>
      <c r="C218" s="583"/>
      <c r="D218" s="582"/>
      <c r="E218" s="583"/>
      <c r="F218" s="582"/>
      <c r="G218" s="582"/>
      <c r="H218" s="582"/>
      <c r="I218" s="582"/>
      <c r="J218" s="581"/>
    </row>
    <row r="219" spans="1:10" x14ac:dyDescent="0.2">
      <c r="A219" s="583"/>
      <c r="B219" s="583"/>
      <c r="C219" s="583"/>
      <c r="D219" s="582"/>
      <c r="E219" s="583"/>
      <c r="F219" s="582"/>
      <c r="G219" s="582"/>
      <c r="H219" s="582"/>
      <c r="I219" s="582"/>
      <c r="J219" s="581"/>
    </row>
    <row r="220" spans="1:10" x14ac:dyDescent="0.2">
      <c r="A220" s="583"/>
      <c r="B220" s="583"/>
      <c r="C220" s="583"/>
      <c r="D220" s="582"/>
      <c r="E220" s="583"/>
      <c r="F220" s="582"/>
      <c r="G220" s="582"/>
      <c r="H220" s="582"/>
      <c r="I220" s="582"/>
      <c r="J220" s="581"/>
    </row>
    <row r="221" spans="1:10" x14ac:dyDescent="0.2">
      <c r="A221" s="583"/>
      <c r="B221" s="583"/>
      <c r="C221" s="583"/>
      <c r="D221" s="582"/>
      <c r="E221" s="583"/>
      <c r="F221" s="582"/>
      <c r="G221" s="582"/>
      <c r="H221" s="582"/>
      <c r="I221" s="582"/>
      <c r="J221" s="581"/>
    </row>
    <row r="222" spans="1:10" x14ac:dyDescent="0.2">
      <c r="A222" s="583"/>
      <c r="B222" s="583"/>
      <c r="C222" s="583"/>
      <c r="D222" s="582"/>
      <c r="E222" s="583"/>
      <c r="F222" s="582"/>
      <c r="G222" s="582"/>
      <c r="H222" s="582"/>
      <c r="I222" s="582"/>
      <c r="J222" s="581"/>
    </row>
    <row r="223" spans="1:10" x14ac:dyDescent="0.2">
      <c r="A223" s="583"/>
      <c r="B223" s="583"/>
      <c r="C223" s="583"/>
      <c r="D223" s="582"/>
      <c r="E223" s="583"/>
      <c r="F223" s="582"/>
      <c r="G223" s="582"/>
      <c r="H223" s="582"/>
      <c r="I223" s="582"/>
      <c r="J223" s="581"/>
    </row>
    <row r="224" spans="1:10" x14ac:dyDescent="0.2">
      <c r="A224" s="583"/>
      <c r="B224" s="583"/>
      <c r="C224" s="583"/>
      <c r="D224" s="582"/>
      <c r="E224" s="583"/>
      <c r="F224" s="582"/>
      <c r="G224" s="582"/>
      <c r="H224" s="582"/>
      <c r="I224" s="582"/>
      <c r="J224" s="581"/>
    </row>
    <row r="225" spans="1:10" x14ac:dyDescent="0.2">
      <c r="A225" s="583"/>
      <c r="B225" s="583"/>
      <c r="C225" s="583"/>
      <c r="D225" s="582"/>
      <c r="E225" s="583"/>
      <c r="F225" s="582"/>
      <c r="G225" s="582"/>
      <c r="H225" s="582"/>
      <c r="I225" s="582"/>
      <c r="J225" s="581"/>
    </row>
    <row r="226" spans="1:10" x14ac:dyDescent="0.2">
      <c r="A226" s="583"/>
      <c r="B226" s="583"/>
      <c r="C226" s="583"/>
      <c r="D226" s="582"/>
      <c r="E226" s="583"/>
      <c r="F226" s="582"/>
      <c r="G226" s="582"/>
      <c r="H226" s="582"/>
      <c r="I226" s="582"/>
      <c r="J226" s="581"/>
    </row>
    <row r="227" spans="1:10" x14ac:dyDescent="0.2">
      <c r="A227" s="583"/>
      <c r="B227" s="583"/>
      <c r="C227" s="583"/>
      <c r="D227" s="582"/>
      <c r="E227" s="583"/>
      <c r="F227" s="582"/>
      <c r="G227" s="582"/>
      <c r="H227" s="582"/>
      <c r="I227" s="582"/>
      <c r="J227" s="581"/>
    </row>
    <row r="228" spans="1:10" x14ac:dyDescent="0.2">
      <c r="A228" s="583"/>
      <c r="B228" s="583"/>
      <c r="C228" s="583"/>
      <c r="D228" s="582"/>
      <c r="E228" s="583"/>
      <c r="F228" s="582"/>
      <c r="G228" s="582"/>
      <c r="H228" s="582"/>
      <c r="I228" s="582"/>
      <c r="J228" s="581"/>
    </row>
    <row r="229" spans="1:10" x14ac:dyDescent="0.2">
      <c r="A229" s="583"/>
      <c r="B229" s="583"/>
      <c r="C229" s="583"/>
      <c r="D229" s="582"/>
      <c r="E229" s="583"/>
      <c r="F229" s="582"/>
      <c r="G229" s="582"/>
      <c r="H229" s="582"/>
      <c r="I229" s="582"/>
      <c r="J229" s="581"/>
    </row>
    <row r="230" spans="1:10" x14ac:dyDescent="0.2">
      <c r="A230" s="583"/>
      <c r="B230" s="583"/>
      <c r="C230" s="583"/>
      <c r="D230" s="582"/>
      <c r="E230" s="583"/>
      <c r="F230" s="582"/>
      <c r="G230" s="582"/>
      <c r="H230" s="582"/>
      <c r="I230" s="582"/>
      <c r="J230" s="581"/>
    </row>
    <row r="231" spans="1:10" x14ac:dyDescent="0.2">
      <c r="A231" s="583"/>
      <c r="B231" s="583"/>
      <c r="C231" s="583"/>
      <c r="D231" s="582"/>
      <c r="E231" s="583"/>
      <c r="F231" s="582"/>
      <c r="G231" s="582"/>
      <c r="H231" s="582"/>
      <c r="I231" s="582"/>
      <c r="J231" s="581"/>
    </row>
    <row r="232" spans="1:10" x14ac:dyDescent="0.2">
      <c r="A232" s="583"/>
      <c r="B232" s="583"/>
      <c r="C232" s="583"/>
      <c r="D232" s="582"/>
      <c r="E232" s="583"/>
      <c r="F232" s="582"/>
      <c r="G232" s="582"/>
      <c r="H232" s="582"/>
      <c r="I232" s="582"/>
      <c r="J232" s="581"/>
    </row>
    <row r="233" spans="1:10" x14ac:dyDescent="0.2">
      <c r="A233" s="583"/>
      <c r="B233" s="583"/>
      <c r="C233" s="583"/>
      <c r="D233" s="582"/>
      <c r="E233" s="583"/>
      <c r="F233" s="582"/>
      <c r="G233" s="582"/>
      <c r="H233" s="582"/>
      <c r="I233" s="582"/>
      <c r="J233" s="581"/>
    </row>
    <row r="234" spans="1:10" x14ac:dyDescent="0.2">
      <c r="A234" s="583"/>
      <c r="B234" s="583"/>
      <c r="C234" s="583"/>
      <c r="D234" s="582"/>
      <c r="E234" s="583"/>
      <c r="F234" s="582"/>
      <c r="G234" s="582"/>
      <c r="H234" s="582"/>
      <c r="I234" s="582"/>
      <c r="J234" s="581"/>
    </row>
    <row r="235" spans="1:10" x14ac:dyDescent="0.2">
      <c r="A235" s="583"/>
      <c r="B235" s="583"/>
      <c r="C235" s="583"/>
      <c r="D235" s="582"/>
      <c r="E235" s="583"/>
      <c r="F235" s="582"/>
      <c r="G235" s="582"/>
      <c r="H235" s="582"/>
      <c r="I235" s="582"/>
      <c r="J235" s="581"/>
    </row>
    <row r="236" spans="1:10" x14ac:dyDescent="0.2">
      <c r="A236" s="583"/>
      <c r="B236" s="583"/>
      <c r="C236" s="583"/>
      <c r="D236" s="582"/>
      <c r="E236" s="583"/>
      <c r="F236" s="582"/>
      <c r="G236" s="582"/>
      <c r="H236" s="582"/>
      <c r="I236" s="582"/>
      <c r="J236" s="581"/>
    </row>
    <row r="237" spans="1:10" x14ac:dyDescent="0.2">
      <c r="A237" s="583"/>
      <c r="B237" s="583"/>
      <c r="C237" s="583"/>
      <c r="D237" s="582"/>
      <c r="E237" s="583"/>
      <c r="F237" s="582"/>
      <c r="G237" s="582"/>
      <c r="H237" s="582"/>
      <c r="I237" s="582"/>
      <c r="J237" s="581"/>
    </row>
    <row r="238" spans="1:10" x14ac:dyDescent="0.2">
      <c r="A238" s="583"/>
      <c r="B238" s="583"/>
      <c r="C238" s="583"/>
      <c r="D238" s="582"/>
      <c r="E238" s="583"/>
      <c r="F238" s="582"/>
      <c r="G238" s="582"/>
      <c r="H238" s="582"/>
      <c r="I238" s="582"/>
      <c r="J238" s="581"/>
    </row>
    <row r="239" spans="1:10" x14ac:dyDescent="0.2">
      <c r="A239" s="583"/>
      <c r="B239" s="583"/>
      <c r="C239" s="583"/>
      <c r="D239" s="582"/>
      <c r="E239" s="583"/>
      <c r="F239" s="582"/>
      <c r="G239" s="582"/>
      <c r="H239" s="582"/>
      <c r="I239" s="582"/>
      <c r="J239" s="581"/>
    </row>
    <row r="240" spans="1:10" x14ac:dyDescent="0.2">
      <c r="A240" s="583"/>
      <c r="B240" s="583"/>
      <c r="C240" s="583"/>
      <c r="D240" s="582"/>
      <c r="E240" s="583"/>
      <c r="F240" s="582"/>
      <c r="G240" s="582"/>
      <c r="H240" s="582"/>
      <c r="I240" s="582"/>
      <c r="J240" s="581"/>
    </row>
    <row r="241" spans="1:10" x14ac:dyDescent="0.2">
      <c r="A241" s="583"/>
      <c r="B241" s="583"/>
      <c r="C241" s="583"/>
      <c r="D241" s="582"/>
      <c r="E241" s="583"/>
      <c r="F241" s="582"/>
      <c r="G241" s="582"/>
      <c r="H241" s="582"/>
      <c r="I241" s="582"/>
      <c r="J241" s="581"/>
    </row>
    <row r="242" spans="1:10" x14ac:dyDescent="0.2">
      <c r="A242" s="583"/>
      <c r="B242" s="583"/>
      <c r="C242" s="583"/>
      <c r="D242" s="582"/>
      <c r="E242" s="583"/>
      <c r="F242" s="582"/>
      <c r="G242" s="582"/>
      <c r="H242" s="582"/>
      <c r="I242" s="582"/>
      <c r="J242" s="581"/>
    </row>
    <row r="243" spans="1:10" x14ac:dyDescent="0.2">
      <c r="A243" s="583"/>
      <c r="B243" s="583"/>
      <c r="C243" s="583"/>
      <c r="D243" s="582"/>
      <c r="E243" s="583"/>
      <c r="F243" s="582"/>
      <c r="G243" s="582"/>
      <c r="H243" s="582"/>
      <c r="I243" s="582"/>
      <c r="J243" s="581"/>
    </row>
    <row r="244" spans="1:10" x14ac:dyDescent="0.2">
      <c r="A244" s="583"/>
      <c r="B244" s="583"/>
      <c r="C244" s="583"/>
      <c r="D244" s="582"/>
      <c r="E244" s="583"/>
      <c r="F244" s="582"/>
      <c r="G244" s="582"/>
      <c r="H244" s="582"/>
      <c r="I244" s="582"/>
      <c r="J244" s="581"/>
    </row>
    <row r="245" spans="1:10" x14ac:dyDescent="0.2">
      <c r="A245" s="583"/>
      <c r="B245" s="583"/>
      <c r="C245" s="583"/>
      <c r="D245" s="582"/>
      <c r="E245" s="583"/>
      <c r="F245" s="582"/>
      <c r="G245" s="582"/>
      <c r="H245" s="582"/>
      <c r="I245" s="582"/>
      <c r="J245" s="581"/>
    </row>
    <row r="246" spans="1:10" x14ac:dyDescent="0.2">
      <c r="A246" s="583"/>
      <c r="B246" s="583"/>
      <c r="C246" s="583"/>
      <c r="D246" s="582"/>
      <c r="E246" s="583"/>
      <c r="F246" s="582"/>
      <c r="G246" s="582"/>
      <c r="H246" s="582"/>
      <c r="I246" s="582"/>
      <c r="J246" s="581"/>
    </row>
    <row r="247" spans="1:10" x14ac:dyDescent="0.2">
      <c r="A247" s="583"/>
      <c r="B247" s="583"/>
      <c r="C247" s="583"/>
      <c r="D247" s="582"/>
      <c r="E247" s="583"/>
      <c r="F247" s="582"/>
      <c r="G247" s="582"/>
      <c r="H247" s="582"/>
      <c r="I247" s="582"/>
      <c r="J247" s="581"/>
    </row>
    <row r="248" spans="1:10" x14ac:dyDescent="0.2">
      <c r="A248" s="583"/>
      <c r="B248" s="583"/>
      <c r="C248" s="583"/>
      <c r="D248" s="582"/>
      <c r="E248" s="583"/>
      <c r="F248" s="582"/>
      <c r="G248" s="582"/>
      <c r="H248" s="582"/>
      <c r="I248" s="582"/>
      <c r="J248" s="581"/>
    </row>
    <row r="249" spans="1:10" x14ac:dyDescent="0.2">
      <c r="A249" s="583"/>
      <c r="B249" s="583"/>
      <c r="C249" s="583"/>
      <c r="D249" s="582"/>
      <c r="E249" s="583"/>
      <c r="F249" s="582"/>
      <c r="G249" s="582"/>
      <c r="H249" s="582"/>
      <c r="I249" s="582"/>
      <c r="J249" s="581"/>
    </row>
    <row r="250" spans="1:10" x14ac:dyDescent="0.2">
      <c r="A250" s="583"/>
      <c r="B250" s="583"/>
      <c r="C250" s="583"/>
      <c r="D250" s="582"/>
      <c r="E250" s="583"/>
      <c r="F250" s="582"/>
      <c r="G250" s="582"/>
      <c r="H250" s="582"/>
      <c r="I250" s="582"/>
      <c r="J250" s="581"/>
    </row>
    <row r="251" spans="1:10" x14ac:dyDescent="0.2">
      <c r="A251" s="583"/>
      <c r="B251" s="583"/>
      <c r="C251" s="583"/>
      <c r="D251" s="582"/>
      <c r="E251" s="583"/>
      <c r="F251" s="582"/>
      <c r="G251" s="582"/>
      <c r="H251" s="582"/>
      <c r="I251" s="582"/>
      <c r="J251" s="581"/>
    </row>
    <row r="252" spans="1:10" x14ac:dyDescent="0.2">
      <c r="A252" s="583"/>
      <c r="B252" s="583"/>
      <c r="C252" s="583"/>
      <c r="D252" s="582"/>
      <c r="E252" s="583"/>
      <c r="F252" s="582"/>
      <c r="G252" s="582"/>
      <c r="H252" s="582"/>
      <c r="I252" s="582"/>
      <c r="J252" s="581"/>
    </row>
    <row r="253" spans="1:10" x14ac:dyDescent="0.2">
      <c r="A253" s="583"/>
      <c r="B253" s="583"/>
      <c r="C253" s="583"/>
      <c r="D253" s="582"/>
      <c r="E253" s="583"/>
      <c r="F253" s="582"/>
      <c r="G253" s="582"/>
      <c r="H253" s="582"/>
      <c r="I253" s="582"/>
      <c r="J253" s="581"/>
    </row>
    <row r="254" spans="1:10" x14ac:dyDescent="0.2">
      <c r="A254" s="583"/>
      <c r="B254" s="583"/>
      <c r="C254" s="583"/>
      <c r="D254" s="582"/>
      <c r="E254" s="583"/>
      <c r="F254" s="582"/>
      <c r="G254" s="582"/>
      <c r="H254" s="582"/>
      <c r="I254" s="582"/>
      <c r="J254" s="581"/>
    </row>
    <row r="255" spans="1:10" x14ac:dyDescent="0.2">
      <c r="A255" s="583"/>
      <c r="B255" s="583"/>
      <c r="C255" s="583"/>
      <c r="D255" s="582"/>
      <c r="E255" s="583"/>
      <c r="F255" s="582"/>
      <c r="G255" s="582"/>
      <c r="H255" s="582"/>
      <c r="I255" s="582"/>
      <c r="J255" s="581"/>
    </row>
    <row r="256" spans="1:10" x14ac:dyDescent="0.2">
      <c r="A256" s="583"/>
      <c r="B256" s="583"/>
      <c r="C256" s="583"/>
      <c r="D256" s="582"/>
      <c r="E256" s="583"/>
      <c r="F256" s="582"/>
      <c r="G256" s="582"/>
      <c r="H256" s="582"/>
      <c r="I256" s="582"/>
      <c r="J256" s="581"/>
    </row>
    <row r="257" spans="1:10" x14ac:dyDescent="0.2">
      <c r="A257" s="583"/>
      <c r="B257" s="583"/>
      <c r="C257" s="583"/>
      <c r="D257" s="582"/>
      <c r="E257" s="583"/>
      <c r="F257" s="582"/>
      <c r="G257" s="582"/>
      <c r="H257" s="582"/>
      <c r="I257" s="582"/>
      <c r="J257" s="581"/>
    </row>
    <row r="258" spans="1:10" x14ac:dyDescent="0.2">
      <c r="A258" s="583"/>
      <c r="B258" s="583"/>
      <c r="C258" s="583"/>
      <c r="D258" s="582"/>
      <c r="E258" s="583"/>
      <c r="F258" s="582"/>
      <c r="G258" s="582"/>
      <c r="H258" s="582"/>
      <c r="I258" s="582"/>
      <c r="J258" s="581"/>
    </row>
    <row r="259" spans="1:10" x14ac:dyDescent="0.2">
      <c r="A259" s="583"/>
      <c r="B259" s="583"/>
      <c r="C259" s="583"/>
      <c r="D259" s="582"/>
      <c r="E259" s="583"/>
      <c r="F259" s="582"/>
      <c r="G259" s="582"/>
      <c r="H259" s="582"/>
      <c r="I259" s="582"/>
      <c r="J259" s="581"/>
    </row>
    <row r="260" spans="1:10" x14ac:dyDescent="0.2">
      <c r="A260" s="583"/>
      <c r="B260" s="583"/>
      <c r="C260" s="583"/>
      <c r="D260" s="582"/>
      <c r="E260" s="583"/>
      <c r="F260" s="582"/>
      <c r="G260" s="582"/>
      <c r="H260" s="582"/>
      <c r="I260" s="582"/>
      <c r="J260" s="581"/>
    </row>
    <row r="261" spans="1:10" x14ac:dyDescent="0.2">
      <c r="A261" s="583"/>
      <c r="B261" s="583"/>
      <c r="C261" s="583"/>
      <c r="D261" s="582"/>
      <c r="E261" s="583"/>
      <c r="F261" s="582"/>
      <c r="G261" s="582"/>
      <c r="H261" s="582"/>
      <c r="I261" s="582"/>
      <c r="J261" s="581"/>
    </row>
    <row r="262" spans="1:10" x14ac:dyDescent="0.2">
      <c r="A262" s="583"/>
      <c r="B262" s="583"/>
      <c r="C262" s="583"/>
      <c r="D262" s="582"/>
      <c r="E262" s="583"/>
      <c r="F262" s="582"/>
      <c r="G262" s="582"/>
      <c r="H262" s="582"/>
      <c r="I262" s="582"/>
      <c r="J262" s="581"/>
    </row>
    <row r="263" spans="1:10" x14ac:dyDescent="0.2">
      <c r="A263" s="583"/>
      <c r="B263" s="583"/>
      <c r="C263" s="583"/>
      <c r="D263" s="582"/>
      <c r="E263" s="583"/>
      <c r="F263" s="582"/>
      <c r="G263" s="582"/>
      <c r="H263" s="582"/>
      <c r="I263" s="582"/>
      <c r="J263" s="581"/>
    </row>
    <row r="264" spans="1:10" x14ac:dyDescent="0.2">
      <c r="A264" s="583"/>
      <c r="B264" s="583"/>
      <c r="C264" s="583"/>
      <c r="D264" s="582"/>
      <c r="E264" s="583"/>
      <c r="F264" s="582"/>
      <c r="G264" s="582"/>
      <c r="H264" s="582"/>
      <c r="I264" s="582"/>
      <c r="J264" s="581"/>
    </row>
    <row r="265" spans="1:10" x14ac:dyDescent="0.2">
      <c r="A265" s="583"/>
      <c r="B265" s="583"/>
      <c r="C265" s="583"/>
      <c r="D265" s="582"/>
      <c r="E265" s="583"/>
      <c r="F265" s="582"/>
      <c r="G265" s="582"/>
      <c r="H265" s="582"/>
      <c r="I265" s="582"/>
      <c r="J265" s="581"/>
    </row>
    <row r="266" spans="1:10" x14ac:dyDescent="0.2">
      <c r="A266" s="583"/>
      <c r="B266" s="583"/>
      <c r="C266" s="583"/>
      <c r="D266" s="582"/>
      <c r="E266" s="583"/>
      <c r="F266" s="582"/>
      <c r="G266" s="582"/>
      <c r="H266" s="582"/>
      <c r="I266" s="582"/>
      <c r="J266" s="581"/>
    </row>
    <row r="267" spans="1:10" x14ac:dyDescent="0.2">
      <c r="A267" s="583"/>
      <c r="B267" s="583"/>
      <c r="C267" s="583"/>
      <c r="D267" s="582"/>
      <c r="E267" s="583"/>
      <c r="F267" s="582"/>
      <c r="G267" s="582"/>
      <c r="H267" s="582"/>
      <c r="I267" s="582"/>
      <c r="J267" s="581"/>
    </row>
    <row r="268" spans="1:10" x14ac:dyDescent="0.2">
      <c r="A268" s="583"/>
      <c r="B268" s="583"/>
      <c r="C268" s="583"/>
      <c r="D268" s="582"/>
      <c r="E268" s="583"/>
      <c r="F268" s="582"/>
      <c r="G268" s="582"/>
      <c r="H268" s="582"/>
      <c r="I268" s="582"/>
      <c r="J268" s="581"/>
    </row>
    <row r="269" spans="1:10" x14ac:dyDescent="0.2">
      <c r="A269" s="583"/>
      <c r="B269" s="583"/>
      <c r="C269" s="583"/>
      <c r="D269" s="582"/>
      <c r="E269" s="583"/>
      <c r="F269" s="582"/>
      <c r="G269" s="582"/>
      <c r="H269" s="582"/>
      <c r="I269" s="582"/>
      <c r="J269" s="581"/>
    </row>
    <row r="270" spans="1:10" x14ac:dyDescent="0.2">
      <c r="A270" s="583"/>
      <c r="B270" s="583"/>
      <c r="C270" s="583"/>
      <c r="D270" s="582"/>
      <c r="E270" s="583"/>
      <c r="F270" s="582"/>
      <c r="G270" s="582"/>
      <c r="H270" s="582"/>
      <c r="I270" s="582"/>
      <c r="J270" s="581"/>
    </row>
    <row r="271" spans="1:10" x14ac:dyDescent="0.2">
      <c r="A271" s="583"/>
      <c r="B271" s="583"/>
      <c r="C271" s="583"/>
      <c r="D271" s="582"/>
      <c r="E271" s="583"/>
      <c r="F271" s="582"/>
      <c r="G271" s="582"/>
      <c r="H271" s="582"/>
      <c r="I271" s="582"/>
      <c r="J271" s="581"/>
    </row>
    <row r="272" spans="1:10" x14ac:dyDescent="0.2">
      <c r="A272" s="583"/>
      <c r="B272" s="583"/>
      <c r="C272" s="583"/>
      <c r="D272" s="582"/>
      <c r="E272" s="583"/>
      <c r="F272" s="582"/>
      <c r="G272" s="582"/>
      <c r="H272" s="582"/>
      <c r="I272" s="582"/>
      <c r="J272" s="581"/>
    </row>
    <row r="273" spans="1:10" x14ac:dyDescent="0.2">
      <c r="A273" s="583"/>
      <c r="B273" s="583"/>
      <c r="C273" s="583"/>
      <c r="D273" s="582"/>
      <c r="E273" s="583"/>
      <c r="F273" s="582"/>
      <c r="G273" s="582"/>
      <c r="H273" s="582"/>
      <c r="I273" s="582"/>
      <c r="J273" s="581"/>
    </row>
    <row r="274" spans="1:10" x14ac:dyDescent="0.2">
      <c r="A274" s="583"/>
      <c r="B274" s="583"/>
      <c r="C274" s="583"/>
      <c r="D274" s="582"/>
      <c r="E274" s="583"/>
      <c r="F274" s="582"/>
      <c r="G274" s="582"/>
      <c r="H274" s="582"/>
      <c r="I274" s="582"/>
      <c r="J274" s="581"/>
    </row>
    <row r="275" spans="1:10" x14ac:dyDescent="0.2">
      <c r="A275" s="583"/>
      <c r="B275" s="583"/>
      <c r="C275" s="583"/>
      <c r="D275" s="582"/>
      <c r="E275" s="583"/>
      <c r="F275" s="582"/>
      <c r="G275" s="582"/>
      <c r="H275" s="582"/>
      <c r="I275" s="582"/>
      <c r="J275" s="581"/>
    </row>
    <row r="276" spans="1:10" x14ac:dyDescent="0.2">
      <c r="A276" s="583"/>
      <c r="B276" s="583"/>
      <c r="C276" s="583"/>
      <c r="D276" s="582"/>
      <c r="E276" s="583"/>
      <c r="F276" s="582"/>
      <c r="G276" s="582"/>
      <c r="H276" s="582"/>
      <c r="I276" s="582"/>
      <c r="J276" s="581"/>
    </row>
    <row r="277" spans="1:10" x14ac:dyDescent="0.2">
      <c r="A277" s="583"/>
      <c r="B277" s="583"/>
      <c r="C277" s="583"/>
      <c r="D277" s="582"/>
      <c r="E277" s="583"/>
      <c r="F277" s="582"/>
      <c r="G277" s="582"/>
      <c r="H277" s="582"/>
      <c r="I277" s="582"/>
      <c r="J277" s="581"/>
    </row>
    <row r="278" spans="1:10" x14ac:dyDescent="0.2">
      <c r="A278" s="583"/>
      <c r="B278" s="583"/>
      <c r="C278" s="583"/>
      <c r="D278" s="582"/>
      <c r="E278" s="583"/>
      <c r="F278" s="582"/>
      <c r="G278" s="582"/>
      <c r="H278" s="582"/>
      <c r="I278" s="582"/>
      <c r="J278" s="581"/>
    </row>
    <row r="279" spans="1:10" x14ac:dyDescent="0.2">
      <c r="A279" s="583"/>
      <c r="B279" s="583"/>
      <c r="C279" s="583"/>
      <c r="D279" s="582"/>
      <c r="E279" s="583"/>
      <c r="F279" s="582"/>
      <c r="G279" s="582"/>
      <c r="H279" s="582"/>
      <c r="I279" s="582"/>
      <c r="J279" s="581"/>
    </row>
    <row r="280" spans="1:10" x14ac:dyDescent="0.2">
      <c r="A280" s="583"/>
      <c r="B280" s="583"/>
      <c r="C280" s="583"/>
      <c r="D280" s="582"/>
      <c r="E280" s="583"/>
      <c r="F280" s="582"/>
      <c r="G280" s="582"/>
      <c r="H280" s="582"/>
      <c r="I280" s="582"/>
      <c r="J280" s="581"/>
    </row>
    <row r="281" spans="1:10" x14ac:dyDescent="0.2">
      <c r="A281" s="583"/>
      <c r="B281" s="583"/>
      <c r="C281" s="583"/>
      <c r="D281" s="582"/>
      <c r="E281" s="583"/>
      <c r="F281" s="582"/>
      <c r="G281" s="582"/>
      <c r="H281" s="582"/>
      <c r="I281" s="582"/>
      <c r="J281" s="581"/>
    </row>
    <row r="282" spans="1:10" x14ac:dyDescent="0.2">
      <c r="A282" s="583"/>
      <c r="B282" s="583"/>
      <c r="C282" s="583"/>
      <c r="D282" s="582"/>
      <c r="E282" s="583"/>
      <c r="F282" s="582"/>
      <c r="G282" s="582"/>
      <c r="H282" s="582"/>
      <c r="I282" s="582"/>
      <c r="J282" s="581"/>
    </row>
    <row r="283" spans="1:10" x14ac:dyDescent="0.2">
      <c r="A283" s="583"/>
      <c r="B283" s="583"/>
      <c r="C283" s="583"/>
      <c r="D283" s="582"/>
      <c r="E283" s="583"/>
      <c r="F283" s="582"/>
      <c r="G283" s="582"/>
      <c r="H283" s="582"/>
      <c r="I283" s="582"/>
      <c r="J283" s="581"/>
    </row>
    <row r="284" spans="1:10" x14ac:dyDescent="0.2">
      <c r="A284" s="583"/>
      <c r="B284" s="583"/>
      <c r="C284" s="583"/>
      <c r="D284" s="582"/>
      <c r="E284" s="583"/>
      <c r="F284" s="582"/>
      <c r="G284" s="582"/>
      <c r="H284" s="582"/>
      <c r="I284" s="582"/>
      <c r="J284" s="581"/>
    </row>
    <row r="285" spans="1:10" x14ac:dyDescent="0.2">
      <c r="A285" s="583"/>
      <c r="B285" s="583"/>
      <c r="C285" s="583"/>
      <c r="D285" s="582"/>
      <c r="E285" s="583"/>
      <c r="F285" s="582"/>
      <c r="G285" s="582"/>
      <c r="H285" s="582"/>
      <c r="I285" s="582"/>
      <c r="J285" s="581"/>
    </row>
    <row r="286" spans="1:10" x14ac:dyDescent="0.2">
      <c r="A286" s="583"/>
      <c r="B286" s="583"/>
      <c r="C286" s="583"/>
      <c r="D286" s="582"/>
      <c r="E286" s="583"/>
      <c r="F286" s="582"/>
      <c r="G286" s="582"/>
      <c r="H286" s="582"/>
      <c r="I286" s="582"/>
      <c r="J286" s="581"/>
    </row>
    <row r="287" spans="1:10" x14ac:dyDescent="0.2">
      <c r="A287" s="583"/>
      <c r="B287" s="583"/>
      <c r="C287" s="583"/>
      <c r="D287" s="582"/>
      <c r="E287" s="583"/>
      <c r="F287" s="582"/>
      <c r="G287" s="582"/>
      <c r="H287" s="582"/>
      <c r="I287" s="582"/>
      <c r="J287" s="581"/>
    </row>
    <row r="288" spans="1:10" x14ac:dyDescent="0.2">
      <c r="A288" s="583"/>
      <c r="B288" s="583"/>
      <c r="C288" s="583"/>
      <c r="D288" s="582"/>
      <c r="E288" s="583"/>
      <c r="F288" s="582"/>
      <c r="G288" s="582"/>
      <c r="H288" s="582"/>
      <c r="I288" s="582"/>
      <c r="J288" s="581"/>
    </row>
    <row r="289" spans="1:10" x14ac:dyDescent="0.2">
      <c r="A289" s="583"/>
      <c r="B289" s="583"/>
      <c r="C289" s="583"/>
      <c r="D289" s="582"/>
      <c r="E289" s="583"/>
      <c r="F289" s="582"/>
      <c r="G289" s="582"/>
      <c r="H289" s="582"/>
      <c r="I289" s="582"/>
      <c r="J289" s="581"/>
    </row>
    <row r="290" spans="1:10" x14ac:dyDescent="0.2">
      <c r="A290" s="583"/>
      <c r="B290" s="583"/>
      <c r="C290" s="583"/>
      <c r="D290" s="582"/>
      <c r="E290" s="583"/>
      <c r="F290" s="582"/>
      <c r="G290" s="582"/>
      <c r="H290" s="582"/>
      <c r="I290" s="582"/>
      <c r="J290" s="581"/>
    </row>
    <row r="291" spans="1:10" x14ac:dyDescent="0.2">
      <c r="A291" s="583"/>
      <c r="B291" s="583"/>
      <c r="C291" s="583"/>
      <c r="D291" s="582"/>
      <c r="E291" s="583"/>
      <c r="F291" s="582"/>
      <c r="G291" s="582"/>
      <c r="H291" s="582"/>
      <c r="I291" s="582"/>
      <c r="J291" s="581"/>
    </row>
    <row r="292" spans="1:10" x14ac:dyDescent="0.2">
      <c r="A292" s="583"/>
      <c r="B292" s="583"/>
      <c r="C292" s="583"/>
      <c r="D292" s="582"/>
      <c r="E292" s="583"/>
      <c r="F292" s="582"/>
      <c r="G292" s="582"/>
      <c r="H292" s="582"/>
      <c r="I292" s="582"/>
      <c r="J292" s="581"/>
    </row>
    <row r="293" spans="1:10" x14ac:dyDescent="0.2">
      <c r="A293" s="583"/>
      <c r="B293" s="583"/>
      <c r="C293" s="583"/>
      <c r="D293" s="582"/>
      <c r="E293" s="583"/>
      <c r="F293" s="582"/>
      <c r="G293" s="582"/>
      <c r="H293" s="582"/>
      <c r="I293" s="582"/>
      <c r="J293" s="581"/>
    </row>
    <row r="294" spans="1:10" x14ac:dyDescent="0.2">
      <c r="A294" s="583"/>
      <c r="B294" s="583"/>
      <c r="C294" s="583"/>
      <c r="D294" s="582"/>
      <c r="E294" s="583"/>
      <c r="F294" s="582"/>
      <c r="G294" s="582"/>
      <c r="H294" s="582"/>
      <c r="I294" s="582"/>
      <c r="J294" s="581"/>
    </row>
    <row r="295" spans="1:10" x14ac:dyDescent="0.2">
      <c r="A295" s="583"/>
      <c r="B295" s="583"/>
      <c r="C295" s="583"/>
      <c r="D295" s="582"/>
      <c r="E295" s="583"/>
      <c r="F295" s="582"/>
      <c r="G295" s="582"/>
      <c r="H295" s="582"/>
      <c r="I295" s="582"/>
      <c r="J295" s="581"/>
    </row>
    <row r="296" spans="1:10" x14ac:dyDescent="0.2">
      <c r="A296" s="583"/>
      <c r="B296" s="583"/>
      <c r="C296" s="583"/>
      <c r="D296" s="582"/>
      <c r="E296" s="583"/>
      <c r="F296" s="582"/>
      <c r="G296" s="582"/>
      <c r="H296" s="582"/>
      <c r="I296" s="582"/>
      <c r="J296" s="581"/>
    </row>
    <row r="297" spans="1:10" x14ac:dyDescent="0.2">
      <c r="A297" s="583"/>
      <c r="B297" s="583"/>
      <c r="C297" s="583"/>
      <c r="D297" s="582"/>
      <c r="E297" s="583"/>
      <c r="F297" s="582"/>
      <c r="G297" s="582"/>
      <c r="H297" s="582"/>
      <c r="I297" s="582"/>
      <c r="J297" s="581"/>
    </row>
    <row r="298" spans="1:10" x14ac:dyDescent="0.2">
      <c r="A298" s="583"/>
      <c r="B298" s="583"/>
      <c r="C298" s="583"/>
      <c r="D298" s="582"/>
      <c r="E298" s="583"/>
      <c r="F298" s="582"/>
      <c r="G298" s="582"/>
      <c r="H298" s="582"/>
      <c r="I298" s="582"/>
      <c r="J298" s="581"/>
    </row>
    <row r="299" spans="1:10" x14ac:dyDescent="0.2">
      <c r="A299" s="583"/>
      <c r="B299" s="583"/>
      <c r="C299" s="583"/>
      <c r="D299" s="582"/>
      <c r="E299" s="583"/>
      <c r="F299" s="582"/>
      <c r="G299" s="582"/>
      <c r="H299" s="582"/>
      <c r="I299" s="582"/>
      <c r="J299" s="581"/>
    </row>
    <row r="300" spans="1:10" x14ac:dyDescent="0.2">
      <c r="A300" s="583"/>
      <c r="B300" s="583"/>
      <c r="C300" s="583"/>
      <c r="D300" s="582"/>
      <c r="E300" s="583"/>
      <c r="F300" s="582"/>
      <c r="G300" s="582"/>
      <c r="H300" s="582"/>
      <c r="I300" s="582"/>
      <c r="J300" s="581"/>
    </row>
    <row r="301" spans="1:10" x14ac:dyDescent="0.2">
      <c r="A301" s="583"/>
      <c r="B301" s="583"/>
      <c r="C301" s="583"/>
      <c r="D301" s="582"/>
      <c r="E301" s="583"/>
      <c r="F301" s="582"/>
      <c r="G301" s="582"/>
      <c r="H301" s="582"/>
      <c r="I301" s="582"/>
      <c r="J301" s="581"/>
    </row>
    <row r="302" spans="1:10" x14ac:dyDescent="0.2">
      <c r="A302" s="583"/>
      <c r="B302" s="583"/>
      <c r="C302" s="583"/>
      <c r="D302" s="582"/>
      <c r="E302" s="583"/>
      <c r="F302" s="582"/>
      <c r="G302" s="582"/>
      <c r="H302" s="582"/>
      <c r="I302" s="582"/>
      <c r="J302" s="581"/>
    </row>
    <row r="303" spans="1:10" x14ac:dyDescent="0.2">
      <c r="A303" s="583"/>
      <c r="B303" s="583"/>
      <c r="C303" s="583"/>
      <c r="D303" s="582"/>
      <c r="E303" s="583"/>
      <c r="F303" s="582"/>
      <c r="G303" s="582"/>
      <c r="H303" s="582"/>
      <c r="I303" s="582"/>
      <c r="J303" s="581"/>
    </row>
    <row r="304" spans="1:10" x14ac:dyDescent="0.2">
      <c r="A304" s="583"/>
      <c r="B304" s="583"/>
      <c r="C304" s="583"/>
      <c r="D304" s="582"/>
      <c r="E304" s="583"/>
      <c r="F304" s="582"/>
      <c r="G304" s="582"/>
      <c r="H304" s="582"/>
      <c r="I304" s="582"/>
      <c r="J304" s="581"/>
    </row>
    <row r="305" spans="1:10" x14ac:dyDescent="0.2">
      <c r="A305" s="583"/>
      <c r="B305" s="583"/>
      <c r="C305" s="583"/>
      <c r="D305" s="582"/>
      <c r="E305" s="583"/>
      <c r="F305" s="582"/>
      <c r="G305" s="582"/>
      <c r="H305" s="582"/>
      <c r="I305" s="582"/>
      <c r="J305" s="581"/>
    </row>
    <row r="306" spans="1:10" x14ac:dyDescent="0.2">
      <c r="A306" s="583"/>
      <c r="B306" s="583"/>
      <c r="C306" s="583"/>
      <c r="D306" s="582"/>
      <c r="E306" s="583"/>
      <c r="F306" s="582"/>
      <c r="G306" s="582"/>
      <c r="H306" s="582"/>
      <c r="I306" s="582"/>
      <c r="J306" s="581"/>
    </row>
    <row r="307" spans="1:10" x14ac:dyDescent="0.2">
      <c r="A307" s="583"/>
      <c r="B307" s="583"/>
      <c r="C307" s="583"/>
      <c r="D307" s="582"/>
      <c r="E307" s="583"/>
      <c r="F307" s="582"/>
      <c r="G307" s="582"/>
      <c r="H307" s="582"/>
      <c r="I307" s="582"/>
      <c r="J307" s="581"/>
    </row>
    <row r="308" spans="1:10" x14ac:dyDescent="0.2">
      <c r="A308" s="583"/>
      <c r="B308" s="583"/>
      <c r="C308" s="583"/>
      <c r="D308" s="582"/>
      <c r="E308" s="583"/>
      <c r="F308" s="582"/>
      <c r="G308" s="582"/>
      <c r="H308" s="582"/>
      <c r="I308" s="582"/>
      <c r="J308" s="581"/>
    </row>
    <row r="309" spans="1:10" x14ac:dyDescent="0.2">
      <c r="A309" s="583"/>
      <c r="B309" s="583"/>
      <c r="C309" s="583"/>
      <c r="D309" s="582"/>
      <c r="E309" s="583"/>
      <c r="F309" s="582"/>
      <c r="G309" s="582"/>
      <c r="H309" s="582"/>
      <c r="I309" s="582"/>
      <c r="J309" s="581"/>
    </row>
    <row r="310" spans="1:10" x14ac:dyDescent="0.2">
      <c r="A310" s="583"/>
      <c r="B310" s="583"/>
      <c r="C310" s="583"/>
      <c r="D310" s="582"/>
      <c r="E310" s="583"/>
      <c r="F310" s="582"/>
      <c r="G310" s="582"/>
      <c r="H310" s="582"/>
      <c r="I310" s="582"/>
      <c r="J310" s="581"/>
    </row>
    <row r="311" spans="1:10" x14ac:dyDescent="0.2">
      <c r="A311" s="583"/>
      <c r="B311" s="583"/>
      <c r="C311" s="583"/>
      <c r="D311" s="582"/>
      <c r="E311" s="583"/>
      <c r="F311" s="582"/>
      <c r="G311" s="582"/>
      <c r="H311" s="582"/>
      <c r="I311" s="582"/>
      <c r="J311" s="581"/>
    </row>
    <row r="312" spans="1:10" x14ac:dyDescent="0.2">
      <c r="A312" s="583"/>
      <c r="B312" s="583"/>
      <c r="C312" s="583"/>
      <c r="D312" s="582"/>
      <c r="E312" s="583"/>
      <c r="F312" s="582"/>
      <c r="G312" s="582"/>
      <c r="H312" s="582"/>
      <c r="I312" s="582"/>
      <c r="J312" s="581"/>
    </row>
    <row r="313" spans="1:10" x14ac:dyDescent="0.2">
      <c r="A313" s="583"/>
      <c r="B313" s="583"/>
      <c r="C313" s="583"/>
      <c r="D313" s="582"/>
      <c r="E313" s="583"/>
      <c r="F313" s="582"/>
      <c r="G313" s="582"/>
      <c r="H313" s="582"/>
      <c r="I313" s="582"/>
      <c r="J313" s="581"/>
    </row>
    <row r="314" spans="1:10" x14ac:dyDescent="0.2">
      <c r="A314" s="583"/>
      <c r="B314" s="583"/>
      <c r="C314" s="583"/>
      <c r="D314" s="582"/>
      <c r="E314" s="583"/>
      <c r="F314" s="582"/>
      <c r="G314" s="582"/>
      <c r="H314" s="582"/>
      <c r="I314" s="582"/>
      <c r="J314" s="581"/>
    </row>
    <row r="315" spans="1:10" x14ac:dyDescent="0.2">
      <c r="A315" s="583"/>
      <c r="B315" s="583"/>
      <c r="C315" s="583"/>
      <c r="D315" s="582"/>
      <c r="E315" s="583"/>
      <c r="F315" s="582"/>
      <c r="G315" s="582"/>
      <c r="H315" s="582"/>
      <c r="I315" s="582"/>
      <c r="J315" s="581"/>
    </row>
    <row r="316" spans="1:10" x14ac:dyDescent="0.2">
      <c r="A316" s="583"/>
      <c r="B316" s="583"/>
      <c r="C316" s="583"/>
      <c r="D316" s="582"/>
      <c r="E316" s="583"/>
      <c r="F316" s="582"/>
      <c r="G316" s="582"/>
      <c r="H316" s="582"/>
      <c r="I316" s="582"/>
      <c r="J316" s="581"/>
    </row>
    <row r="317" spans="1:10" x14ac:dyDescent="0.2">
      <c r="A317" s="583"/>
      <c r="B317" s="583"/>
      <c r="C317" s="583"/>
      <c r="D317" s="582"/>
      <c r="E317" s="583"/>
      <c r="F317" s="582"/>
      <c r="G317" s="582"/>
      <c r="H317" s="582"/>
      <c r="I317" s="582"/>
      <c r="J317" s="581"/>
    </row>
    <row r="318" spans="1:10" x14ac:dyDescent="0.2">
      <c r="A318" s="583"/>
      <c r="B318" s="583"/>
      <c r="C318" s="583"/>
      <c r="D318" s="582"/>
      <c r="E318" s="583"/>
      <c r="F318" s="582"/>
      <c r="G318" s="582"/>
      <c r="H318" s="582"/>
      <c r="I318" s="582"/>
      <c r="J318" s="581"/>
    </row>
    <row r="319" spans="1:10" x14ac:dyDescent="0.2">
      <c r="A319" s="583"/>
      <c r="B319" s="583"/>
      <c r="C319" s="583"/>
      <c r="D319" s="582"/>
      <c r="E319" s="583"/>
      <c r="F319" s="582"/>
      <c r="G319" s="582"/>
      <c r="H319" s="582"/>
      <c r="I319" s="582"/>
      <c r="J319" s="581"/>
    </row>
    <row r="320" spans="1:10" x14ac:dyDescent="0.2">
      <c r="A320" s="583"/>
      <c r="B320" s="583"/>
      <c r="C320" s="583"/>
      <c r="D320" s="582"/>
      <c r="E320" s="583"/>
      <c r="F320" s="582"/>
      <c r="G320" s="582"/>
      <c r="H320" s="582"/>
      <c r="I320" s="582"/>
      <c r="J320" s="581"/>
    </row>
    <row r="321" spans="1:10" x14ac:dyDescent="0.2">
      <c r="A321" s="583"/>
      <c r="B321" s="583"/>
      <c r="C321" s="583"/>
      <c r="D321" s="582"/>
      <c r="E321" s="583"/>
      <c r="F321" s="582"/>
      <c r="G321" s="582"/>
      <c r="H321" s="582"/>
      <c r="I321" s="582"/>
      <c r="J321" s="581"/>
    </row>
    <row r="322" spans="1:10" x14ac:dyDescent="0.2">
      <c r="A322" s="583"/>
      <c r="B322" s="583"/>
      <c r="C322" s="583"/>
      <c r="D322" s="582"/>
      <c r="E322" s="583"/>
      <c r="F322" s="582"/>
      <c r="G322" s="582"/>
      <c r="H322" s="582"/>
      <c r="I322" s="582"/>
      <c r="J322" s="581"/>
    </row>
    <row r="323" spans="1:10" x14ac:dyDescent="0.2">
      <c r="A323" s="583"/>
      <c r="B323" s="583"/>
      <c r="C323" s="583"/>
      <c r="D323" s="582"/>
      <c r="E323" s="583"/>
      <c r="F323" s="582"/>
      <c r="G323" s="582"/>
      <c r="H323" s="582"/>
      <c r="I323" s="582"/>
      <c r="J323" s="581"/>
    </row>
    <row r="324" spans="1:10" x14ac:dyDescent="0.2">
      <c r="A324" s="583"/>
      <c r="B324" s="583"/>
      <c r="C324" s="583"/>
      <c r="D324" s="582"/>
      <c r="E324" s="583"/>
      <c r="F324" s="582"/>
      <c r="G324" s="582"/>
      <c r="H324" s="582"/>
      <c r="I324" s="582"/>
      <c r="J324" s="581"/>
    </row>
    <row r="325" spans="1:10" x14ac:dyDescent="0.2">
      <c r="A325" s="583"/>
      <c r="B325" s="583"/>
      <c r="C325" s="583"/>
      <c r="D325" s="582"/>
      <c r="E325" s="583"/>
      <c r="F325" s="582"/>
      <c r="G325" s="582"/>
      <c r="H325" s="582"/>
      <c r="I325" s="582"/>
      <c r="J325" s="581"/>
    </row>
    <row r="326" spans="1:10" x14ac:dyDescent="0.2">
      <c r="A326" s="583"/>
      <c r="B326" s="583"/>
      <c r="C326" s="583"/>
      <c r="D326" s="582"/>
      <c r="E326" s="583"/>
      <c r="F326" s="582"/>
      <c r="G326" s="582"/>
      <c r="H326" s="582"/>
      <c r="I326" s="582"/>
      <c r="J326" s="581"/>
    </row>
    <row r="327" spans="1:10" x14ac:dyDescent="0.2">
      <c r="A327" s="583"/>
      <c r="B327" s="583"/>
      <c r="C327" s="583"/>
      <c r="D327" s="582"/>
      <c r="E327" s="583"/>
      <c r="F327" s="582"/>
      <c r="G327" s="582"/>
      <c r="H327" s="582"/>
      <c r="I327" s="582"/>
      <c r="J327" s="581"/>
    </row>
    <row r="328" spans="1:10" x14ac:dyDescent="0.2">
      <c r="A328" s="583"/>
      <c r="B328" s="583"/>
      <c r="C328" s="583"/>
      <c r="D328" s="582"/>
      <c r="E328" s="583"/>
      <c r="F328" s="582"/>
      <c r="G328" s="582"/>
      <c r="H328" s="582"/>
      <c r="I328" s="582"/>
      <c r="J328" s="581"/>
    </row>
    <row r="329" spans="1:10" x14ac:dyDescent="0.2">
      <c r="A329" s="583"/>
      <c r="B329" s="583"/>
      <c r="C329" s="583"/>
      <c r="D329" s="582"/>
      <c r="E329" s="583"/>
      <c r="F329" s="582"/>
      <c r="G329" s="582"/>
      <c r="H329" s="582"/>
      <c r="I329" s="582"/>
      <c r="J329" s="581"/>
    </row>
    <row r="330" spans="1:10" x14ac:dyDescent="0.2">
      <c r="A330" s="583"/>
      <c r="B330" s="583"/>
      <c r="C330" s="583"/>
      <c r="D330" s="582"/>
      <c r="E330" s="583"/>
      <c r="F330" s="582"/>
      <c r="G330" s="582"/>
      <c r="H330" s="582"/>
      <c r="I330" s="582"/>
      <c r="J330" s="581"/>
    </row>
    <row r="331" spans="1:10" x14ac:dyDescent="0.2">
      <c r="A331" s="583"/>
      <c r="B331" s="583"/>
      <c r="C331" s="583"/>
      <c r="D331" s="582"/>
      <c r="E331" s="583"/>
      <c r="F331" s="582"/>
      <c r="G331" s="582"/>
      <c r="H331" s="582"/>
      <c r="I331" s="582"/>
      <c r="J331" s="581"/>
    </row>
    <row r="332" spans="1:10" x14ac:dyDescent="0.2">
      <c r="A332" s="583"/>
      <c r="B332" s="583"/>
      <c r="C332" s="583"/>
      <c r="D332" s="582"/>
      <c r="E332" s="583"/>
      <c r="F332" s="582"/>
      <c r="G332" s="582"/>
      <c r="H332" s="582"/>
      <c r="I332" s="582"/>
      <c r="J332" s="581"/>
    </row>
    <row r="333" spans="1:10" x14ac:dyDescent="0.2">
      <c r="A333" s="583"/>
      <c r="B333" s="583"/>
      <c r="C333" s="583"/>
      <c r="D333" s="582"/>
      <c r="E333" s="583"/>
      <c r="F333" s="582"/>
      <c r="G333" s="582"/>
      <c r="H333" s="582"/>
      <c r="I333" s="582"/>
      <c r="J333" s="581"/>
    </row>
    <row r="334" spans="1:10" x14ac:dyDescent="0.2">
      <c r="A334" s="583"/>
      <c r="B334" s="583"/>
      <c r="C334" s="583"/>
      <c r="D334" s="582"/>
      <c r="E334" s="583"/>
      <c r="F334" s="582"/>
      <c r="G334" s="582"/>
      <c r="H334" s="582"/>
      <c r="I334" s="582"/>
      <c r="J334" s="581"/>
    </row>
    <row r="335" spans="1:10" x14ac:dyDescent="0.2">
      <c r="A335" s="583"/>
      <c r="B335" s="583"/>
      <c r="C335" s="583"/>
      <c r="D335" s="582"/>
      <c r="E335" s="583"/>
      <c r="F335" s="582"/>
      <c r="G335" s="582"/>
      <c r="H335" s="582"/>
      <c r="I335" s="582"/>
      <c r="J335" s="581"/>
    </row>
    <row r="336" spans="1:10" x14ac:dyDescent="0.2">
      <c r="A336" s="583"/>
      <c r="B336" s="583"/>
      <c r="C336" s="583"/>
      <c r="D336" s="582"/>
      <c r="E336" s="583"/>
      <c r="F336" s="582"/>
      <c r="G336" s="582"/>
      <c r="H336" s="582"/>
      <c r="I336" s="582"/>
      <c r="J336" s="581"/>
    </row>
    <row r="337" spans="1:10" x14ac:dyDescent="0.2">
      <c r="A337" s="583"/>
      <c r="B337" s="583"/>
      <c r="C337" s="583"/>
      <c r="D337" s="582"/>
      <c r="E337" s="583"/>
      <c r="F337" s="582"/>
      <c r="G337" s="582"/>
      <c r="H337" s="582"/>
      <c r="I337" s="582"/>
      <c r="J337" s="581"/>
    </row>
    <row r="338" spans="1:10" x14ac:dyDescent="0.2">
      <c r="A338" s="583"/>
      <c r="B338" s="583"/>
      <c r="C338" s="583"/>
      <c r="D338" s="582"/>
      <c r="E338" s="583"/>
      <c r="F338" s="582"/>
      <c r="G338" s="582"/>
      <c r="H338" s="582"/>
      <c r="I338" s="582"/>
      <c r="J338" s="581"/>
    </row>
    <row r="339" spans="1:10" x14ac:dyDescent="0.2">
      <c r="A339" s="583"/>
      <c r="B339" s="583"/>
      <c r="C339" s="583"/>
      <c r="D339" s="582"/>
      <c r="E339" s="583"/>
      <c r="F339" s="582"/>
      <c r="G339" s="582"/>
      <c r="H339" s="582"/>
      <c r="I339" s="582"/>
      <c r="J339" s="581"/>
    </row>
    <row r="340" spans="1:10" x14ac:dyDescent="0.2">
      <c r="A340" s="583"/>
      <c r="B340" s="583"/>
      <c r="C340" s="583"/>
      <c r="D340" s="582"/>
      <c r="E340" s="583"/>
      <c r="F340" s="582"/>
      <c r="G340" s="582"/>
      <c r="H340" s="582"/>
      <c r="I340" s="582"/>
      <c r="J340" s="581"/>
    </row>
    <row r="341" spans="1:10" x14ac:dyDescent="0.2">
      <c r="A341" s="583"/>
      <c r="B341" s="583"/>
      <c r="C341" s="583"/>
      <c r="D341" s="582"/>
      <c r="E341" s="583"/>
      <c r="F341" s="582"/>
      <c r="G341" s="582"/>
      <c r="H341" s="582"/>
      <c r="I341" s="582"/>
      <c r="J341" s="581"/>
    </row>
    <row r="342" spans="1:10" x14ac:dyDescent="0.2">
      <c r="A342" s="583"/>
      <c r="B342" s="583"/>
      <c r="C342" s="583"/>
      <c r="D342" s="582"/>
      <c r="E342" s="583"/>
      <c r="F342" s="582"/>
      <c r="G342" s="582"/>
      <c r="H342" s="582"/>
      <c r="I342" s="582"/>
      <c r="J342" s="581"/>
    </row>
    <row r="343" spans="1:10" x14ac:dyDescent="0.2">
      <c r="A343" s="583"/>
      <c r="B343" s="583"/>
      <c r="C343" s="583"/>
      <c r="D343" s="582"/>
      <c r="E343" s="583"/>
      <c r="F343" s="582"/>
      <c r="G343" s="582"/>
      <c r="H343" s="582"/>
      <c r="I343" s="582"/>
      <c r="J343" s="581"/>
    </row>
    <row r="344" spans="1:10" x14ac:dyDescent="0.2">
      <c r="A344" s="583"/>
      <c r="B344" s="583"/>
      <c r="C344" s="583"/>
      <c r="D344" s="582"/>
      <c r="E344" s="583"/>
      <c r="F344" s="582"/>
      <c r="G344" s="582"/>
      <c r="H344" s="582"/>
      <c r="I344" s="582"/>
      <c r="J344" s="581"/>
    </row>
    <row r="345" spans="1:10" x14ac:dyDescent="0.2">
      <c r="A345" s="583"/>
      <c r="B345" s="583"/>
      <c r="C345" s="583"/>
      <c r="D345" s="582"/>
      <c r="E345" s="583"/>
      <c r="F345" s="582"/>
      <c r="G345" s="582"/>
      <c r="H345" s="582"/>
      <c r="I345" s="582"/>
      <c r="J345" s="581"/>
    </row>
    <row r="346" spans="1:10" x14ac:dyDescent="0.2">
      <c r="A346" s="583"/>
      <c r="B346" s="583"/>
      <c r="C346" s="583"/>
      <c r="D346" s="582"/>
      <c r="E346" s="583"/>
      <c r="F346" s="582"/>
      <c r="G346" s="582"/>
      <c r="H346" s="582"/>
      <c r="I346" s="582"/>
      <c r="J346" s="581"/>
    </row>
    <row r="347" spans="1:10" x14ac:dyDescent="0.2">
      <c r="A347" s="583"/>
      <c r="B347" s="583"/>
      <c r="C347" s="583"/>
      <c r="D347" s="582"/>
      <c r="E347" s="583"/>
      <c r="F347" s="582"/>
      <c r="G347" s="582"/>
      <c r="H347" s="582"/>
      <c r="I347" s="582"/>
      <c r="J347" s="581"/>
    </row>
    <row r="348" spans="1:10" x14ac:dyDescent="0.2">
      <c r="A348" s="583"/>
      <c r="B348" s="583"/>
      <c r="C348" s="583"/>
      <c r="D348" s="582"/>
      <c r="E348" s="583"/>
      <c r="F348" s="582"/>
      <c r="G348" s="582"/>
      <c r="H348" s="582"/>
      <c r="I348" s="582"/>
      <c r="J348" s="581"/>
    </row>
    <row r="349" spans="1:10" x14ac:dyDescent="0.2">
      <c r="A349" s="583"/>
      <c r="B349" s="583"/>
      <c r="C349" s="583"/>
      <c r="D349" s="582"/>
      <c r="E349" s="583"/>
      <c r="F349" s="582"/>
      <c r="G349" s="582"/>
      <c r="H349" s="582"/>
      <c r="I349" s="582"/>
      <c r="J349" s="581"/>
    </row>
    <row r="350" spans="1:10" x14ac:dyDescent="0.2">
      <c r="A350" s="583"/>
      <c r="B350" s="583"/>
      <c r="C350" s="583"/>
      <c r="D350" s="582"/>
      <c r="E350" s="583"/>
      <c r="F350" s="582"/>
      <c r="G350" s="582"/>
      <c r="H350" s="582"/>
      <c r="I350" s="582"/>
      <c r="J350" s="581"/>
    </row>
    <row r="351" spans="1:10" x14ac:dyDescent="0.2">
      <c r="A351" s="583"/>
      <c r="B351" s="583"/>
      <c r="C351" s="583"/>
      <c r="D351" s="582"/>
      <c r="E351" s="583"/>
      <c r="F351" s="582"/>
      <c r="G351" s="582"/>
      <c r="H351" s="582"/>
      <c r="I351" s="582"/>
      <c r="J351" s="581"/>
    </row>
    <row r="352" spans="1:10" x14ac:dyDescent="0.2">
      <c r="A352" s="583"/>
      <c r="B352" s="583"/>
      <c r="C352" s="583"/>
      <c r="D352" s="582"/>
      <c r="E352" s="583"/>
      <c r="F352" s="582"/>
      <c r="G352" s="582"/>
      <c r="H352" s="582"/>
      <c r="I352" s="582"/>
      <c r="J352" s="581"/>
    </row>
    <row r="353" spans="1:10" x14ac:dyDescent="0.2">
      <c r="A353" s="583"/>
      <c r="B353" s="583"/>
      <c r="C353" s="583"/>
      <c r="D353" s="582"/>
      <c r="E353" s="583"/>
      <c r="F353" s="582"/>
      <c r="G353" s="582"/>
      <c r="H353" s="582"/>
      <c r="I353" s="582"/>
      <c r="J353" s="581"/>
    </row>
    <row r="354" spans="1:10" x14ac:dyDescent="0.2">
      <c r="A354" s="583"/>
      <c r="B354" s="583"/>
      <c r="C354" s="583"/>
      <c r="D354" s="582"/>
      <c r="E354" s="583"/>
      <c r="F354" s="582"/>
      <c r="G354" s="582"/>
      <c r="H354" s="582"/>
      <c r="I354" s="582"/>
      <c r="J354" s="581"/>
    </row>
    <row r="355" spans="1:10" x14ac:dyDescent="0.2">
      <c r="A355" s="583"/>
      <c r="B355" s="583"/>
      <c r="C355" s="583"/>
      <c r="D355" s="582"/>
      <c r="E355" s="583"/>
      <c r="F355" s="582"/>
      <c r="G355" s="582"/>
      <c r="H355" s="582"/>
      <c r="I355" s="582"/>
      <c r="J355" s="581"/>
    </row>
    <row r="356" spans="1:10" x14ac:dyDescent="0.2">
      <c r="A356" s="583"/>
      <c r="B356" s="583"/>
      <c r="C356" s="583"/>
      <c r="D356" s="582"/>
      <c r="E356" s="583"/>
      <c r="F356" s="582"/>
      <c r="G356" s="582"/>
      <c r="H356" s="582"/>
      <c r="I356" s="582"/>
      <c r="J356" s="581"/>
    </row>
    <row r="357" spans="1:10" x14ac:dyDescent="0.2">
      <c r="A357" s="583"/>
      <c r="B357" s="583"/>
      <c r="C357" s="583"/>
      <c r="D357" s="582"/>
      <c r="E357" s="583"/>
      <c r="F357" s="582"/>
      <c r="G357" s="582"/>
      <c r="H357" s="582"/>
      <c r="I357" s="582"/>
      <c r="J357" s="581"/>
    </row>
    <row r="358" spans="1:10" x14ac:dyDescent="0.2">
      <c r="A358" s="583"/>
      <c r="B358" s="583"/>
      <c r="C358" s="583"/>
      <c r="D358" s="582"/>
      <c r="E358" s="583"/>
      <c r="F358" s="582"/>
      <c r="G358" s="582"/>
      <c r="H358" s="582"/>
      <c r="I358" s="582"/>
      <c r="J358" s="581"/>
    </row>
    <row r="359" spans="1:10" x14ac:dyDescent="0.2">
      <c r="A359" s="583"/>
      <c r="B359" s="583"/>
      <c r="C359" s="583"/>
      <c r="D359" s="582"/>
      <c r="E359" s="583"/>
      <c r="F359" s="582"/>
      <c r="G359" s="582"/>
      <c r="H359" s="582"/>
      <c r="I359" s="582"/>
      <c r="J359" s="581"/>
    </row>
    <row r="360" spans="1:10" x14ac:dyDescent="0.2">
      <c r="A360" s="583"/>
      <c r="B360" s="583"/>
      <c r="C360" s="583"/>
      <c r="D360" s="582"/>
      <c r="E360" s="583"/>
      <c r="F360" s="582"/>
      <c r="G360" s="582"/>
      <c r="H360" s="582"/>
      <c r="I360" s="582"/>
      <c r="J360" s="581"/>
    </row>
    <row r="361" spans="1:10" x14ac:dyDescent="0.2">
      <c r="A361" s="583"/>
      <c r="B361" s="583"/>
      <c r="C361" s="583"/>
      <c r="D361" s="582"/>
      <c r="E361" s="583"/>
      <c r="F361" s="582"/>
      <c r="G361" s="582"/>
      <c r="H361" s="582"/>
      <c r="I361" s="582"/>
      <c r="J361" s="581"/>
    </row>
    <row r="362" spans="1:10" x14ac:dyDescent="0.2">
      <c r="A362" s="583"/>
      <c r="B362" s="583"/>
      <c r="C362" s="583"/>
      <c r="D362" s="582"/>
      <c r="E362" s="583"/>
      <c r="F362" s="582"/>
      <c r="G362" s="582"/>
      <c r="H362" s="582"/>
      <c r="I362" s="582"/>
      <c r="J362" s="581"/>
    </row>
    <row r="363" spans="1:10" x14ac:dyDescent="0.2">
      <c r="A363" s="583"/>
      <c r="B363" s="583"/>
      <c r="C363" s="583"/>
      <c r="D363" s="582"/>
      <c r="E363" s="583"/>
      <c r="F363" s="582"/>
      <c r="G363" s="582"/>
      <c r="H363" s="582"/>
      <c r="I363" s="582"/>
      <c r="J363" s="581"/>
    </row>
    <row r="364" spans="1:10" x14ac:dyDescent="0.2">
      <c r="A364" s="583"/>
      <c r="B364" s="583"/>
      <c r="C364" s="583"/>
      <c r="D364" s="582"/>
      <c r="E364" s="583"/>
      <c r="F364" s="582"/>
      <c r="G364" s="582"/>
      <c r="H364" s="582"/>
      <c r="I364" s="582"/>
      <c r="J364" s="581"/>
    </row>
    <row r="365" spans="1:10" x14ac:dyDescent="0.2">
      <c r="A365" s="583"/>
      <c r="B365" s="583"/>
      <c r="C365" s="583"/>
      <c r="D365" s="582"/>
      <c r="E365" s="583"/>
      <c r="F365" s="582"/>
      <c r="G365" s="582"/>
      <c r="H365" s="582"/>
      <c r="I365" s="582"/>
      <c r="J365" s="581"/>
    </row>
    <row r="366" spans="1:10" x14ac:dyDescent="0.2">
      <c r="A366" s="583"/>
      <c r="B366" s="583"/>
      <c r="C366" s="583"/>
      <c r="D366" s="582"/>
      <c r="E366" s="583"/>
      <c r="F366" s="582"/>
      <c r="G366" s="582"/>
      <c r="H366" s="582"/>
      <c r="I366" s="582"/>
      <c r="J366" s="581"/>
    </row>
    <row r="367" spans="1:10" x14ac:dyDescent="0.2">
      <c r="A367" s="583"/>
      <c r="B367" s="583"/>
      <c r="C367" s="583"/>
      <c r="D367" s="582"/>
      <c r="E367" s="583"/>
      <c r="F367" s="582"/>
      <c r="G367" s="582"/>
      <c r="H367" s="582"/>
      <c r="I367" s="582"/>
      <c r="J367" s="581"/>
    </row>
    <row r="368" spans="1:10" x14ac:dyDescent="0.2">
      <c r="A368" s="583"/>
      <c r="B368" s="583"/>
      <c r="C368" s="583"/>
      <c r="D368" s="582"/>
      <c r="E368" s="583"/>
      <c r="F368" s="582"/>
      <c r="G368" s="582"/>
      <c r="H368" s="582"/>
      <c r="I368" s="582"/>
      <c r="J368" s="581"/>
    </row>
    <row r="369" spans="1:10" x14ac:dyDescent="0.2">
      <c r="A369" s="583"/>
      <c r="B369" s="583"/>
      <c r="C369" s="583"/>
      <c r="D369" s="582"/>
      <c r="E369" s="583"/>
      <c r="F369" s="582"/>
      <c r="G369" s="582"/>
      <c r="H369" s="582"/>
      <c r="I369" s="582"/>
      <c r="J369" s="581"/>
    </row>
    <row r="370" spans="1:10" x14ac:dyDescent="0.2">
      <c r="A370" s="583"/>
      <c r="B370" s="583"/>
      <c r="C370" s="583"/>
      <c r="D370" s="582"/>
      <c r="E370" s="583"/>
      <c r="F370" s="582"/>
      <c r="G370" s="582"/>
      <c r="H370" s="582"/>
      <c r="I370" s="582"/>
      <c r="J370" s="581"/>
    </row>
    <row r="371" spans="1:10" x14ac:dyDescent="0.2">
      <c r="A371" s="583"/>
      <c r="B371" s="583"/>
      <c r="C371" s="583"/>
      <c r="D371" s="582"/>
      <c r="E371" s="583"/>
      <c r="F371" s="582"/>
      <c r="G371" s="582"/>
      <c r="H371" s="582"/>
      <c r="I371" s="582"/>
      <c r="J371" s="581"/>
    </row>
    <row r="372" spans="1:10" x14ac:dyDescent="0.2">
      <c r="A372" s="583"/>
      <c r="B372" s="583"/>
      <c r="C372" s="583"/>
      <c r="D372" s="582"/>
      <c r="E372" s="583"/>
      <c r="F372" s="582"/>
      <c r="G372" s="582"/>
      <c r="H372" s="582"/>
      <c r="I372" s="582"/>
      <c r="J372" s="581"/>
    </row>
    <row r="373" spans="1:10" x14ac:dyDescent="0.2">
      <c r="A373" s="583"/>
      <c r="B373" s="583"/>
      <c r="C373" s="583"/>
      <c r="D373" s="582"/>
      <c r="E373" s="583"/>
      <c r="F373" s="582"/>
      <c r="G373" s="582"/>
      <c r="H373" s="582"/>
      <c r="I373" s="582"/>
      <c r="J373" s="581"/>
    </row>
    <row r="374" spans="1:10" x14ac:dyDescent="0.2">
      <c r="A374" s="583"/>
      <c r="B374" s="583"/>
      <c r="C374" s="583"/>
      <c r="D374" s="582"/>
      <c r="E374" s="583"/>
      <c r="F374" s="582"/>
      <c r="G374" s="582"/>
      <c r="H374" s="582"/>
      <c r="I374" s="582"/>
      <c r="J374" s="581"/>
    </row>
    <row r="375" spans="1:10" x14ac:dyDescent="0.2">
      <c r="A375" s="583"/>
      <c r="B375" s="583"/>
      <c r="C375" s="583"/>
      <c r="D375" s="582"/>
      <c r="E375" s="583"/>
      <c r="F375" s="582"/>
      <c r="G375" s="582"/>
      <c r="H375" s="582"/>
      <c r="I375" s="582"/>
      <c r="J375" s="581"/>
    </row>
    <row r="376" spans="1:10" x14ac:dyDescent="0.2">
      <c r="A376" s="583"/>
      <c r="B376" s="583"/>
      <c r="C376" s="583"/>
      <c r="D376" s="582"/>
      <c r="E376" s="583"/>
      <c r="F376" s="582"/>
      <c r="G376" s="582"/>
      <c r="H376" s="582"/>
      <c r="I376" s="582"/>
      <c r="J376" s="581"/>
    </row>
    <row r="377" spans="1:10" x14ac:dyDescent="0.2">
      <c r="A377" s="583"/>
      <c r="B377" s="583"/>
      <c r="C377" s="583"/>
      <c r="D377" s="582"/>
      <c r="E377" s="583"/>
      <c r="F377" s="582"/>
      <c r="G377" s="582"/>
      <c r="H377" s="582"/>
      <c r="I377" s="582"/>
      <c r="J377" s="581"/>
    </row>
    <row r="378" spans="1:10" x14ac:dyDescent="0.2">
      <c r="A378" s="583"/>
      <c r="B378" s="583"/>
      <c r="C378" s="583"/>
      <c r="D378" s="582"/>
      <c r="E378" s="583"/>
      <c r="F378" s="582"/>
      <c r="G378" s="582"/>
      <c r="H378" s="582"/>
      <c r="I378" s="582"/>
      <c r="J378" s="581"/>
    </row>
    <row r="379" spans="1:10" x14ac:dyDescent="0.2">
      <c r="A379" s="583"/>
      <c r="B379" s="583"/>
      <c r="C379" s="583"/>
      <c r="D379" s="582"/>
      <c r="E379" s="583"/>
      <c r="F379" s="582"/>
      <c r="G379" s="582"/>
      <c r="H379" s="582"/>
      <c r="I379" s="582"/>
      <c r="J379" s="581"/>
    </row>
    <row r="380" spans="1:10" x14ac:dyDescent="0.2">
      <c r="A380" s="583"/>
      <c r="B380" s="583"/>
      <c r="C380" s="583"/>
      <c r="D380" s="582"/>
      <c r="E380" s="583"/>
      <c r="F380" s="582"/>
      <c r="G380" s="582"/>
      <c r="H380" s="582"/>
      <c r="I380" s="582"/>
      <c r="J380" s="581"/>
    </row>
    <row r="381" spans="1:10" x14ac:dyDescent="0.2">
      <c r="A381" s="583"/>
      <c r="B381" s="583"/>
      <c r="C381" s="583"/>
      <c r="D381" s="582"/>
      <c r="E381" s="583"/>
      <c r="F381" s="582"/>
      <c r="G381" s="582"/>
      <c r="H381" s="582"/>
      <c r="I381" s="582"/>
      <c r="J381" s="581"/>
    </row>
    <row r="382" spans="1:10" x14ac:dyDescent="0.2">
      <c r="A382" s="583"/>
      <c r="B382" s="583"/>
      <c r="C382" s="583"/>
      <c r="D382" s="582"/>
      <c r="E382" s="583"/>
      <c r="F382" s="582"/>
      <c r="G382" s="582"/>
      <c r="H382" s="582"/>
      <c r="I382" s="582"/>
      <c r="J382" s="581"/>
    </row>
    <row r="383" spans="1:10" x14ac:dyDescent="0.2">
      <c r="A383" s="583"/>
      <c r="B383" s="583"/>
      <c r="C383" s="583"/>
      <c r="D383" s="582"/>
      <c r="E383" s="583"/>
      <c r="F383" s="582"/>
      <c r="G383" s="582"/>
      <c r="H383" s="582"/>
      <c r="I383" s="582"/>
      <c r="J383" s="581"/>
    </row>
    <row r="384" spans="1:10" x14ac:dyDescent="0.2">
      <c r="A384" s="583"/>
      <c r="B384" s="583"/>
      <c r="C384" s="583"/>
      <c r="D384" s="582"/>
      <c r="E384" s="583"/>
      <c r="F384" s="582"/>
      <c r="G384" s="582"/>
      <c r="H384" s="582"/>
      <c r="I384" s="582"/>
      <c r="J384" s="581"/>
    </row>
    <row r="385" spans="1:10" x14ac:dyDescent="0.2">
      <c r="A385" s="583"/>
      <c r="B385" s="583"/>
      <c r="C385" s="583"/>
      <c r="D385" s="582"/>
      <c r="E385" s="583"/>
      <c r="F385" s="582"/>
      <c r="G385" s="582"/>
      <c r="H385" s="582"/>
      <c r="I385" s="582"/>
      <c r="J385" s="581"/>
    </row>
    <row r="386" spans="1:10" x14ac:dyDescent="0.2">
      <c r="A386" s="583"/>
      <c r="B386" s="583"/>
      <c r="C386" s="583"/>
      <c r="D386" s="582"/>
      <c r="E386" s="583"/>
      <c r="F386" s="582"/>
      <c r="G386" s="582"/>
      <c r="H386" s="582"/>
      <c r="I386" s="582"/>
      <c r="J386" s="581"/>
    </row>
    <row r="387" spans="1:10" x14ac:dyDescent="0.2">
      <c r="A387" s="583"/>
      <c r="B387" s="583"/>
      <c r="C387" s="583"/>
      <c r="D387" s="582"/>
      <c r="E387" s="583"/>
      <c r="F387" s="582"/>
      <c r="G387" s="582"/>
      <c r="H387" s="582"/>
      <c r="I387" s="582"/>
      <c r="J387" s="581"/>
    </row>
    <row r="388" spans="1:10" x14ac:dyDescent="0.2">
      <c r="A388" s="583"/>
      <c r="B388" s="583"/>
      <c r="C388" s="583"/>
      <c r="D388" s="582"/>
      <c r="E388" s="583"/>
      <c r="F388" s="582"/>
      <c r="G388" s="582"/>
      <c r="H388" s="582"/>
      <c r="I388" s="582"/>
      <c r="J388" s="581"/>
    </row>
    <row r="389" spans="1:10" x14ac:dyDescent="0.2">
      <c r="A389" s="583"/>
      <c r="B389" s="583"/>
      <c r="C389" s="583"/>
      <c r="D389" s="582"/>
      <c r="E389" s="583"/>
      <c r="F389" s="582"/>
      <c r="G389" s="582"/>
      <c r="H389" s="582"/>
      <c r="I389" s="582"/>
      <c r="J389" s="581"/>
    </row>
    <row r="390" spans="1:10" x14ac:dyDescent="0.2">
      <c r="A390" s="583"/>
      <c r="B390" s="583"/>
      <c r="C390" s="583"/>
      <c r="D390" s="582"/>
      <c r="E390" s="583"/>
      <c r="F390" s="582"/>
      <c r="G390" s="582"/>
      <c r="H390" s="582"/>
      <c r="I390" s="582"/>
      <c r="J390" s="581"/>
    </row>
    <row r="391" spans="1:10" x14ac:dyDescent="0.2">
      <c r="A391" s="583"/>
      <c r="B391" s="583"/>
      <c r="C391" s="583"/>
      <c r="D391" s="582"/>
      <c r="E391" s="583"/>
      <c r="F391" s="582"/>
      <c r="G391" s="582"/>
      <c r="H391" s="582"/>
      <c r="I391" s="582"/>
      <c r="J391" s="581"/>
    </row>
    <row r="392" spans="1:10" x14ac:dyDescent="0.2">
      <c r="A392" s="583"/>
      <c r="B392" s="583"/>
      <c r="C392" s="583"/>
      <c r="D392" s="582"/>
      <c r="E392" s="583"/>
      <c r="F392" s="582"/>
      <c r="G392" s="582"/>
      <c r="H392" s="582"/>
      <c r="I392" s="582"/>
      <c r="J392" s="581"/>
    </row>
    <row r="393" spans="1:10" x14ac:dyDescent="0.2">
      <c r="A393" s="583"/>
      <c r="B393" s="583"/>
      <c r="C393" s="583"/>
      <c r="D393" s="582"/>
      <c r="E393" s="583"/>
      <c r="F393" s="582"/>
      <c r="G393" s="582"/>
      <c r="H393" s="582"/>
      <c r="I393" s="582"/>
      <c r="J393" s="581"/>
    </row>
    <row r="394" spans="1:10" x14ac:dyDescent="0.2">
      <c r="A394" s="583"/>
      <c r="B394" s="583"/>
      <c r="C394" s="583"/>
      <c r="D394" s="582"/>
      <c r="E394" s="583"/>
      <c r="F394" s="582"/>
      <c r="G394" s="582"/>
      <c r="H394" s="582"/>
      <c r="I394" s="582"/>
      <c r="J394" s="581"/>
    </row>
    <row r="395" spans="1:10" x14ac:dyDescent="0.2">
      <c r="A395" s="583"/>
      <c r="B395" s="583"/>
      <c r="C395" s="583"/>
      <c r="D395" s="582"/>
      <c r="E395" s="583"/>
      <c r="F395" s="582"/>
      <c r="G395" s="582"/>
      <c r="H395" s="582"/>
      <c r="I395" s="582"/>
      <c r="J395" s="581"/>
    </row>
    <row r="396" spans="1:10" x14ac:dyDescent="0.2">
      <c r="A396" s="583"/>
      <c r="B396" s="583"/>
      <c r="C396" s="583"/>
      <c r="D396" s="582"/>
      <c r="E396" s="583"/>
      <c r="F396" s="582"/>
      <c r="G396" s="582"/>
      <c r="H396" s="582"/>
      <c r="I396" s="582"/>
      <c r="J396" s="581"/>
    </row>
    <row r="397" spans="1:10" x14ac:dyDescent="0.2">
      <c r="A397" s="583"/>
      <c r="B397" s="583"/>
      <c r="C397" s="583"/>
      <c r="D397" s="582"/>
      <c r="E397" s="583"/>
      <c r="F397" s="582"/>
      <c r="G397" s="582"/>
      <c r="H397" s="582"/>
      <c r="I397" s="582"/>
      <c r="J397" s="581"/>
    </row>
    <row r="398" spans="1:10" x14ac:dyDescent="0.2">
      <c r="A398" s="583"/>
      <c r="B398" s="583"/>
      <c r="C398" s="583"/>
      <c r="D398" s="582"/>
      <c r="E398" s="583"/>
      <c r="F398" s="582"/>
      <c r="G398" s="582"/>
      <c r="H398" s="582"/>
      <c r="I398" s="582"/>
      <c r="J398" s="581"/>
    </row>
    <row r="399" spans="1:10" x14ac:dyDescent="0.2">
      <c r="A399" s="583"/>
      <c r="B399" s="583"/>
      <c r="C399" s="583"/>
      <c r="D399" s="582"/>
      <c r="E399" s="583"/>
      <c r="F399" s="582"/>
      <c r="G399" s="582"/>
      <c r="H399" s="582"/>
      <c r="I399" s="582"/>
      <c r="J399" s="581"/>
    </row>
    <row r="400" spans="1:10" x14ac:dyDescent="0.2">
      <c r="A400" s="583"/>
      <c r="B400" s="583"/>
      <c r="C400" s="583"/>
      <c r="D400" s="582"/>
      <c r="E400" s="583"/>
      <c r="F400" s="582"/>
      <c r="G400" s="582"/>
      <c r="H400" s="582"/>
      <c r="I400" s="582"/>
      <c r="J400" s="581"/>
    </row>
    <row r="401" spans="1:10" x14ac:dyDescent="0.2">
      <c r="A401" s="583"/>
      <c r="B401" s="583"/>
      <c r="C401" s="583"/>
      <c r="D401" s="582"/>
      <c r="E401" s="583"/>
      <c r="F401" s="582"/>
      <c r="G401" s="582"/>
      <c r="H401" s="582"/>
      <c r="I401" s="582"/>
      <c r="J401" s="581"/>
    </row>
    <row r="402" spans="1:10" x14ac:dyDescent="0.2">
      <c r="A402" s="583"/>
      <c r="B402" s="583"/>
      <c r="C402" s="583"/>
      <c r="D402" s="582"/>
      <c r="E402" s="583"/>
      <c r="F402" s="582"/>
      <c r="G402" s="582"/>
      <c r="H402" s="582"/>
      <c r="I402" s="582"/>
      <c r="J402" s="581"/>
    </row>
    <row r="403" spans="1:10" x14ac:dyDescent="0.2">
      <c r="A403" s="583"/>
      <c r="B403" s="583"/>
      <c r="C403" s="583"/>
      <c r="D403" s="582"/>
      <c r="E403" s="583"/>
      <c r="F403" s="582"/>
      <c r="G403" s="582"/>
      <c r="H403" s="582"/>
      <c r="I403" s="582"/>
      <c r="J403" s="581"/>
    </row>
    <row r="404" spans="1:10" x14ac:dyDescent="0.2">
      <c r="A404" s="583"/>
      <c r="B404" s="583"/>
      <c r="C404" s="583"/>
      <c r="D404" s="582"/>
      <c r="E404" s="583"/>
      <c r="F404" s="582"/>
      <c r="G404" s="582"/>
      <c r="H404" s="582"/>
      <c r="I404" s="582"/>
      <c r="J404" s="581"/>
    </row>
    <row r="405" spans="1:10" x14ac:dyDescent="0.2">
      <c r="A405" s="583"/>
      <c r="B405" s="583"/>
      <c r="C405" s="583"/>
      <c r="D405" s="582"/>
      <c r="E405" s="583"/>
      <c r="F405" s="582"/>
      <c r="G405" s="582"/>
      <c r="H405" s="582"/>
      <c r="I405" s="582"/>
      <c r="J405" s="581"/>
    </row>
    <row r="406" spans="1:10" x14ac:dyDescent="0.2">
      <c r="A406" s="583"/>
      <c r="B406" s="583"/>
      <c r="C406" s="583"/>
      <c r="D406" s="582"/>
      <c r="E406" s="583"/>
      <c r="F406" s="582"/>
      <c r="G406" s="582"/>
      <c r="H406" s="582"/>
      <c r="I406" s="582"/>
      <c r="J406" s="581"/>
    </row>
    <row r="407" spans="1:10" x14ac:dyDescent="0.2">
      <c r="A407" s="583"/>
      <c r="B407" s="583"/>
      <c r="C407" s="583"/>
      <c r="D407" s="582"/>
      <c r="E407" s="583"/>
      <c r="F407" s="582"/>
      <c r="G407" s="582"/>
      <c r="H407" s="582"/>
      <c r="I407" s="582"/>
      <c r="J407" s="581"/>
    </row>
    <row r="408" spans="1:10" x14ac:dyDescent="0.2">
      <c r="A408" s="583"/>
      <c r="B408" s="583"/>
      <c r="C408" s="583"/>
      <c r="D408" s="582"/>
      <c r="E408" s="583"/>
      <c r="F408" s="582"/>
      <c r="G408" s="582"/>
      <c r="H408" s="582"/>
      <c r="I408" s="582"/>
      <c r="J408" s="581"/>
    </row>
    <row r="409" spans="1:10" x14ac:dyDescent="0.2">
      <c r="A409" s="583"/>
      <c r="B409" s="583"/>
      <c r="C409" s="583"/>
      <c r="D409" s="582"/>
      <c r="E409" s="583"/>
      <c r="F409" s="582"/>
      <c r="G409" s="582"/>
      <c r="H409" s="582"/>
      <c r="I409" s="582"/>
      <c r="J409" s="581"/>
    </row>
    <row r="410" spans="1:10" x14ac:dyDescent="0.2">
      <c r="A410" s="583"/>
      <c r="B410" s="583"/>
      <c r="C410" s="583"/>
      <c r="D410" s="582"/>
      <c r="E410" s="583"/>
      <c r="F410" s="582"/>
      <c r="G410" s="582"/>
      <c r="H410" s="582"/>
      <c r="I410" s="582"/>
      <c r="J410" s="581"/>
    </row>
    <row r="411" spans="1:10" x14ac:dyDescent="0.2">
      <c r="A411" s="583"/>
      <c r="B411" s="583"/>
      <c r="C411" s="583"/>
      <c r="D411" s="582"/>
      <c r="E411" s="583"/>
      <c r="F411" s="582"/>
      <c r="G411" s="582"/>
      <c r="H411" s="582"/>
      <c r="I411" s="582"/>
      <c r="J411" s="581"/>
    </row>
    <row r="412" spans="1:10" x14ac:dyDescent="0.2">
      <c r="A412" s="583"/>
      <c r="B412" s="583"/>
      <c r="C412" s="583"/>
      <c r="D412" s="582"/>
      <c r="E412" s="583"/>
      <c r="F412" s="582"/>
      <c r="G412" s="582"/>
      <c r="H412" s="582"/>
      <c r="I412" s="582"/>
      <c r="J412" s="581"/>
    </row>
    <row r="413" spans="1:10" x14ac:dyDescent="0.2">
      <c r="A413" s="583"/>
      <c r="B413" s="583"/>
      <c r="C413" s="583"/>
      <c r="D413" s="582"/>
      <c r="E413" s="583"/>
      <c r="F413" s="582"/>
      <c r="G413" s="582"/>
      <c r="H413" s="582"/>
      <c r="I413" s="582"/>
      <c r="J413" s="581"/>
    </row>
    <row r="414" spans="1:10" x14ac:dyDescent="0.2">
      <c r="A414" s="583"/>
      <c r="B414" s="583"/>
      <c r="C414" s="583"/>
      <c r="D414" s="582"/>
      <c r="E414" s="583"/>
      <c r="F414" s="582"/>
      <c r="G414" s="582"/>
      <c r="H414" s="582"/>
      <c r="I414" s="582"/>
      <c r="J414" s="581"/>
    </row>
    <row r="415" spans="1:10" x14ac:dyDescent="0.2">
      <c r="A415" s="583"/>
      <c r="B415" s="583"/>
      <c r="C415" s="583"/>
      <c r="D415" s="582"/>
      <c r="E415" s="583"/>
      <c r="F415" s="582"/>
      <c r="G415" s="582"/>
      <c r="H415" s="582"/>
      <c r="I415" s="582"/>
      <c r="J415" s="581"/>
    </row>
    <row r="416" spans="1:10" x14ac:dyDescent="0.2">
      <c r="A416" s="583"/>
      <c r="B416" s="583"/>
      <c r="C416" s="583"/>
      <c r="D416" s="582"/>
      <c r="E416" s="583"/>
      <c r="F416" s="582"/>
      <c r="G416" s="582"/>
      <c r="H416" s="582"/>
      <c r="I416" s="582"/>
      <c r="J416" s="581"/>
    </row>
    <row r="417" spans="1:10" x14ac:dyDescent="0.2">
      <c r="A417" s="583"/>
      <c r="B417" s="583"/>
      <c r="C417" s="583"/>
      <c r="D417" s="582"/>
      <c r="E417" s="583"/>
      <c r="F417" s="582"/>
      <c r="G417" s="582"/>
      <c r="H417" s="582"/>
      <c r="I417" s="582"/>
      <c r="J417" s="581"/>
    </row>
    <row r="418" spans="1:10" x14ac:dyDescent="0.2">
      <c r="A418" s="583"/>
      <c r="B418" s="583"/>
      <c r="C418" s="583"/>
      <c r="D418" s="582"/>
      <c r="E418" s="583"/>
      <c r="F418" s="582"/>
      <c r="G418" s="582"/>
      <c r="H418" s="582"/>
      <c r="I418" s="582"/>
      <c r="J418" s="581"/>
    </row>
    <row r="419" spans="1:10" x14ac:dyDescent="0.2">
      <c r="A419" s="583"/>
      <c r="B419" s="583"/>
      <c r="C419" s="583"/>
      <c r="D419" s="582"/>
      <c r="E419" s="583"/>
      <c r="F419" s="582"/>
      <c r="G419" s="582"/>
      <c r="H419" s="582"/>
      <c r="I419" s="582"/>
      <c r="J419" s="581"/>
    </row>
    <row r="420" spans="1:10" x14ac:dyDescent="0.2">
      <c r="A420" s="583"/>
      <c r="B420" s="583"/>
      <c r="C420" s="583"/>
      <c r="D420" s="582"/>
      <c r="E420" s="583"/>
      <c r="F420" s="582"/>
      <c r="G420" s="582"/>
      <c r="H420" s="582"/>
      <c r="I420" s="582"/>
      <c r="J420" s="581"/>
    </row>
    <row r="421" spans="1:10" x14ac:dyDescent="0.2">
      <c r="A421" s="583"/>
      <c r="B421" s="583"/>
      <c r="C421" s="583"/>
      <c r="D421" s="582"/>
      <c r="E421" s="583"/>
      <c r="F421" s="582"/>
      <c r="G421" s="582"/>
      <c r="H421" s="582"/>
      <c r="I421" s="582"/>
      <c r="J421" s="581"/>
    </row>
    <row r="422" spans="1:10" x14ac:dyDescent="0.2">
      <c r="A422" s="583"/>
      <c r="B422" s="583"/>
      <c r="C422" s="583"/>
      <c r="D422" s="582"/>
      <c r="E422" s="583"/>
      <c r="F422" s="582"/>
      <c r="G422" s="582"/>
      <c r="H422" s="582"/>
      <c r="I422" s="582"/>
      <c r="J422" s="581"/>
    </row>
    <row r="423" spans="1:10" x14ac:dyDescent="0.2">
      <c r="A423" s="583"/>
      <c r="B423" s="583"/>
      <c r="C423" s="583"/>
      <c r="D423" s="582"/>
      <c r="E423" s="583"/>
      <c r="F423" s="582"/>
      <c r="G423" s="582"/>
      <c r="H423" s="582"/>
      <c r="I423" s="582"/>
      <c r="J423" s="581"/>
    </row>
    <row r="424" spans="1:10" x14ac:dyDescent="0.2">
      <c r="A424" s="583"/>
      <c r="B424" s="583"/>
      <c r="C424" s="583"/>
      <c r="D424" s="582"/>
      <c r="E424" s="583"/>
      <c r="F424" s="582"/>
      <c r="G424" s="582"/>
      <c r="H424" s="582"/>
      <c r="I424" s="582"/>
      <c r="J424" s="581"/>
    </row>
    <row r="425" spans="1:10" x14ac:dyDescent="0.2">
      <c r="A425" s="583"/>
      <c r="B425" s="583"/>
      <c r="C425" s="583"/>
      <c r="D425" s="582"/>
      <c r="E425" s="583"/>
      <c r="F425" s="582"/>
      <c r="G425" s="582"/>
      <c r="H425" s="582"/>
      <c r="I425" s="582"/>
      <c r="J425" s="581"/>
    </row>
    <row r="426" spans="1:10" x14ac:dyDescent="0.2">
      <c r="A426" s="583"/>
      <c r="B426" s="583"/>
      <c r="C426" s="583"/>
      <c r="D426" s="582"/>
      <c r="E426" s="583"/>
      <c r="F426" s="582"/>
      <c r="G426" s="582"/>
      <c r="H426" s="582"/>
      <c r="I426" s="582"/>
      <c r="J426" s="581"/>
    </row>
    <row r="427" spans="1:10" x14ac:dyDescent="0.2">
      <c r="A427" s="583"/>
      <c r="B427" s="583"/>
      <c r="C427" s="583"/>
      <c r="D427" s="582"/>
      <c r="E427" s="583"/>
      <c r="F427" s="582"/>
      <c r="G427" s="582"/>
      <c r="H427" s="582"/>
      <c r="I427" s="582"/>
      <c r="J427" s="581"/>
    </row>
    <row r="428" spans="1:10" x14ac:dyDescent="0.2">
      <c r="A428" s="583"/>
      <c r="B428" s="583"/>
      <c r="C428" s="583"/>
      <c r="D428" s="582"/>
      <c r="E428" s="583"/>
      <c r="F428" s="582"/>
      <c r="G428" s="582"/>
      <c r="H428" s="582"/>
      <c r="I428" s="582"/>
      <c r="J428" s="581"/>
    </row>
    <row r="429" spans="1:10" x14ac:dyDescent="0.2">
      <c r="A429" s="583"/>
      <c r="B429" s="583"/>
      <c r="C429" s="583"/>
      <c r="D429" s="582"/>
      <c r="E429" s="583"/>
      <c r="F429" s="582"/>
      <c r="G429" s="582"/>
      <c r="H429" s="582"/>
      <c r="I429" s="582"/>
      <c r="J429" s="581"/>
    </row>
    <row r="430" spans="1:10" x14ac:dyDescent="0.2">
      <c r="A430" s="583"/>
      <c r="B430" s="583"/>
      <c r="C430" s="583"/>
      <c r="D430" s="582"/>
      <c r="E430" s="583"/>
      <c r="F430" s="582"/>
      <c r="G430" s="582"/>
      <c r="H430" s="582"/>
      <c r="I430" s="582"/>
      <c r="J430" s="581"/>
    </row>
    <row r="431" spans="1:10" x14ac:dyDescent="0.2">
      <c r="A431" s="583"/>
      <c r="B431" s="583"/>
      <c r="C431" s="583"/>
      <c r="D431" s="582"/>
      <c r="E431" s="583"/>
      <c r="F431" s="582"/>
      <c r="G431" s="582"/>
      <c r="H431" s="582"/>
      <c r="I431" s="582"/>
      <c r="J431" s="581"/>
    </row>
    <row r="432" spans="1:10" x14ac:dyDescent="0.2">
      <c r="A432" s="583"/>
      <c r="B432" s="583"/>
      <c r="C432" s="583"/>
      <c r="D432" s="582"/>
      <c r="E432" s="583"/>
      <c r="F432" s="582"/>
      <c r="G432" s="582"/>
      <c r="H432" s="582"/>
      <c r="I432" s="582"/>
      <c r="J432" s="581"/>
    </row>
    <row r="433" spans="1:10" x14ac:dyDescent="0.2">
      <c r="A433" s="583"/>
      <c r="B433" s="583"/>
      <c r="C433" s="583"/>
      <c r="D433" s="582"/>
      <c r="E433" s="583"/>
      <c r="F433" s="582"/>
      <c r="G433" s="582"/>
      <c r="H433" s="582"/>
      <c r="I433" s="582"/>
      <c r="J433" s="581"/>
    </row>
    <row r="434" spans="1:10" x14ac:dyDescent="0.2">
      <c r="A434" s="583"/>
      <c r="B434" s="583"/>
      <c r="C434" s="583"/>
      <c r="D434" s="582"/>
      <c r="E434" s="583"/>
      <c r="F434" s="582"/>
      <c r="G434" s="582"/>
      <c r="H434" s="582"/>
      <c r="I434" s="582"/>
      <c r="J434" s="581"/>
    </row>
    <row r="435" spans="1:10" x14ac:dyDescent="0.2">
      <c r="A435" s="583"/>
      <c r="B435" s="583"/>
      <c r="C435" s="583"/>
      <c r="D435" s="582"/>
      <c r="E435" s="583"/>
      <c r="F435" s="582"/>
      <c r="G435" s="582"/>
      <c r="H435" s="582"/>
      <c r="I435" s="582"/>
      <c r="J435" s="581"/>
    </row>
    <row r="436" spans="1:10" x14ac:dyDescent="0.2">
      <c r="A436" s="583"/>
      <c r="B436" s="583"/>
      <c r="C436" s="583"/>
      <c r="D436" s="582"/>
      <c r="E436" s="583"/>
      <c r="F436" s="582"/>
      <c r="G436" s="582"/>
      <c r="H436" s="582"/>
      <c r="I436" s="582"/>
      <c r="J436" s="581"/>
    </row>
    <row r="437" spans="1:10" x14ac:dyDescent="0.2">
      <c r="A437" s="583"/>
      <c r="B437" s="583"/>
      <c r="C437" s="583"/>
      <c r="D437" s="582"/>
      <c r="E437" s="583"/>
      <c r="F437" s="582"/>
      <c r="G437" s="582"/>
      <c r="H437" s="582"/>
      <c r="I437" s="582"/>
      <c r="J437" s="581"/>
    </row>
    <row r="438" spans="1:10" x14ac:dyDescent="0.2">
      <c r="A438" s="583"/>
      <c r="B438" s="583"/>
      <c r="C438" s="583"/>
      <c r="D438" s="582"/>
      <c r="E438" s="583"/>
      <c r="F438" s="582"/>
      <c r="G438" s="582"/>
      <c r="H438" s="582"/>
      <c r="I438" s="582"/>
      <c r="J438" s="581"/>
    </row>
    <row r="439" spans="1:10" x14ac:dyDescent="0.2">
      <c r="A439" s="583"/>
      <c r="B439" s="583"/>
      <c r="C439" s="583"/>
      <c r="D439" s="582"/>
      <c r="E439" s="583"/>
      <c r="F439" s="582"/>
      <c r="G439" s="582"/>
      <c r="H439" s="582"/>
      <c r="I439" s="582"/>
      <c r="J439" s="581"/>
    </row>
    <row r="440" spans="1:10" x14ac:dyDescent="0.2">
      <c r="A440" s="583"/>
      <c r="B440" s="583"/>
      <c r="C440" s="583"/>
      <c r="D440" s="582"/>
      <c r="E440" s="583"/>
      <c r="F440" s="582"/>
      <c r="G440" s="582"/>
      <c r="H440" s="582"/>
      <c r="I440" s="582"/>
      <c r="J440" s="581"/>
    </row>
    <row r="441" spans="1:10" x14ac:dyDescent="0.2">
      <c r="A441" s="583"/>
      <c r="B441" s="583"/>
      <c r="C441" s="583"/>
      <c r="D441" s="582"/>
      <c r="E441" s="583"/>
      <c r="F441" s="582"/>
      <c r="G441" s="582"/>
      <c r="H441" s="582"/>
      <c r="I441" s="582"/>
      <c r="J441" s="581"/>
    </row>
    <row r="442" spans="1:10" x14ac:dyDescent="0.2">
      <c r="A442" s="583"/>
      <c r="B442" s="583"/>
      <c r="C442" s="583"/>
      <c r="D442" s="582"/>
      <c r="E442" s="583"/>
      <c r="F442" s="582"/>
      <c r="G442" s="582"/>
      <c r="H442" s="582"/>
      <c r="I442" s="582"/>
      <c r="J442" s="581"/>
    </row>
    <row r="443" spans="1:10" x14ac:dyDescent="0.2">
      <c r="A443" s="583"/>
      <c r="B443" s="583"/>
      <c r="C443" s="583"/>
      <c r="D443" s="582"/>
      <c r="E443" s="583"/>
      <c r="F443" s="582"/>
      <c r="G443" s="582"/>
      <c r="H443" s="582"/>
      <c r="I443" s="582"/>
      <c r="J443" s="581"/>
    </row>
    <row r="444" spans="1:10" x14ac:dyDescent="0.2">
      <c r="A444" s="583"/>
      <c r="B444" s="583"/>
      <c r="C444" s="583"/>
      <c r="D444" s="582"/>
      <c r="E444" s="583"/>
      <c r="F444" s="582"/>
      <c r="G444" s="582"/>
      <c r="H444" s="582"/>
      <c r="I444" s="582"/>
      <c r="J444" s="581"/>
    </row>
    <row r="445" spans="1:10" x14ac:dyDescent="0.2">
      <c r="A445" s="583"/>
      <c r="B445" s="583"/>
      <c r="C445" s="583"/>
      <c r="D445" s="582"/>
      <c r="E445" s="583"/>
      <c r="F445" s="582"/>
      <c r="G445" s="582"/>
      <c r="H445" s="582"/>
      <c r="I445" s="582"/>
      <c r="J445" s="581"/>
    </row>
    <row r="446" spans="1:10" x14ac:dyDescent="0.2">
      <c r="A446" s="583"/>
      <c r="B446" s="583"/>
      <c r="C446" s="583"/>
      <c r="D446" s="582"/>
      <c r="E446" s="583"/>
      <c r="F446" s="582"/>
      <c r="G446" s="582"/>
      <c r="H446" s="582"/>
      <c r="I446" s="582"/>
      <c r="J446" s="581"/>
    </row>
    <row r="447" spans="1:10" x14ac:dyDescent="0.2">
      <c r="A447" s="583"/>
      <c r="B447" s="583"/>
      <c r="C447" s="583"/>
      <c r="D447" s="582"/>
      <c r="E447" s="583"/>
      <c r="F447" s="582"/>
      <c r="G447" s="582"/>
      <c r="H447" s="582"/>
      <c r="I447" s="582"/>
      <c r="J447" s="581"/>
    </row>
    <row r="448" spans="1:10" x14ac:dyDescent="0.2">
      <c r="A448" s="583"/>
      <c r="B448" s="583"/>
      <c r="C448" s="583"/>
      <c r="D448" s="582"/>
      <c r="E448" s="583"/>
      <c r="F448" s="582"/>
      <c r="G448" s="582"/>
      <c r="H448" s="582"/>
      <c r="I448" s="582"/>
      <c r="J448" s="581"/>
    </row>
    <row r="449" spans="1:10" x14ac:dyDescent="0.2">
      <c r="A449" s="583"/>
      <c r="B449" s="583"/>
      <c r="C449" s="583"/>
      <c r="D449" s="582"/>
      <c r="E449" s="583"/>
      <c r="F449" s="582"/>
      <c r="G449" s="582"/>
      <c r="H449" s="582"/>
      <c r="I449" s="582"/>
      <c r="J449" s="581"/>
    </row>
    <row r="450" spans="1:10" x14ac:dyDescent="0.2">
      <c r="A450" s="583"/>
      <c r="B450" s="583"/>
      <c r="C450" s="583"/>
      <c r="D450" s="582"/>
      <c r="E450" s="583"/>
      <c r="F450" s="582"/>
      <c r="G450" s="582"/>
      <c r="H450" s="582"/>
      <c r="I450" s="582"/>
      <c r="J450" s="581"/>
    </row>
    <row r="451" spans="1:10" x14ac:dyDescent="0.2">
      <c r="A451" s="583"/>
      <c r="B451" s="583"/>
      <c r="C451" s="583"/>
      <c r="D451" s="582"/>
      <c r="E451" s="583"/>
      <c r="F451" s="582"/>
      <c r="G451" s="582"/>
      <c r="H451" s="582"/>
      <c r="I451" s="582"/>
      <c r="J451" s="581"/>
    </row>
    <row r="452" spans="1:10" x14ac:dyDescent="0.2">
      <c r="A452" s="583"/>
      <c r="B452" s="583"/>
      <c r="C452" s="583"/>
      <c r="D452" s="582"/>
      <c r="E452" s="583"/>
      <c r="F452" s="582"/>
      <c r="G452" s="582"/>
      <c r="H452" s="582"/>
      <c r="I452" s="582"/>
      <c r="J452" s="581"/>
    </row>
    <row r="453" spans="1:10" x14ac:dyDescent="0.2">
      <c r="A453" s="583"/>
      <c r="B453" s="583"/>
      <c r="C453" s="583"/>
      <c r="D453" s="582"/>
      <c r="E453" s="583"/>
      <c r="F453" s="582"/>
      <c r="G453" s="582"/>
      <c r="H453" s="582"/>
      <c r="I453" s="582"/>
      <c r="J453" s="581"/>
    </row>
    <row r="454" spans="1:10" x14ac:dyDescent="0.2">
      <c r="A454" s="583"/>
      <c r="B454" s="583"/>
      <c r="C454" s="583"/>
      <c r="D454" s="582"/>
      <c r="E454" s="583"/>
      <c r="F454" s="582"/>
      <c r="G454" s="582"/>
      <c r="H454" s="582"/>
      <c r="I454" s="582"/>
      <c r="J454" s="581"/>
    </row>
    <row r="455" spans="1:10" x14ac:dyDescent="0.2">
      <c r="A455" s="583"/>
      <c r="B455" s="583"/>
      <c r="C455" s="583"/>
      <c r="D455" s="582"/>
      <c r="E455" s="583"/>
      <c r="F455" s="582"/>
      <c r="G455" s="582"/>
      <c r="H455" s="582"/>
      <c r="I455" s="582"/>
      <c r="J455" s="581"/>
    </row>
    <row r="456" spans="1:10" x14ac:dyDescent="0.2">
      <c r="A456" s="583"/>
      <c r="B456" s="583"/>
      <c r="C456" s="583"/>
      <c r="D456" s="582"/>
      <c r="E456" s="583"/>
      <c r="F456" s="582"/>
      <c r="G456" s="582"/>
      <c r="H456" s="582"/>
      <c r="I456" s="582"/>
      <c r="J456" s="581"/>
    </row>
    <row r="457" spans="1:10" x14ac:dyDescent="0.2">
      <c r="A457" s="583"/>
      <c r="B457" s="583"/>
      <c r="C457" s="583"/>
      <c r="D457" s="582"/>
      <c r="E457" s="583"/>
      <c r="F457" s="582"/>
      <c r="G457" s="582"/>
      <c r="H457" s="582"/>
      <c r="I457" s="582"/>
      <c r="J457" s="581"/>
    </row>
    <row r="458" spans="1:10" x14ac:dyDescent="0.2">
      <c r="A458" s="583"/>
      <c r="B458" s="583"/>
      <c r="C458" s="583"/>
      <c r="D458" s="582"/>
      <c r="E458" s="583"/>
      <c r="F458" s="582"/>
      <c r="G458" s="582"/>
      <c r="H458" s="582"/>
      <c r="I458" s="582"/>
      <c r="J458" s="581"/>
    </row>
    <row r="459" spans="1:10" x14ac:dyDescent="0.2">
      <c r="A459" s="583"/>
      <c r="B459" s="583"/>
      <c r="C459" s="583"/>
      <c r="D459" s="582"/>
      <c r="E459" s="583"/>
      <c r="F459" s="582"/>
      <c r="G459" s="582"/>
      <c r="H459" s="582"/>
      <c r="I459" s="582"/>
      <c r="J459" s="581"/>
    </row>
    <row r="460" spans="1:10" x14ac:dyDescent="0.2">
      <c r="A460" s="583"/>
      <c r="B460" s="583"/>
      <c r="C460" s="583"/>
      <c r="D460" s="582"/>
      <c r="E460" s="583"/>
      <c r="F460" s="582"/>
      <c r="G460" s="582"/>
      <c r="H460" s="582"/>
      <c r="I460" s="582"/>
      <c r="J460" s="581"/>
    </row>
    <row r="461" spans="1:10" x14ac:dyDescent="0.2">
      <c r="A461" s="583"/>
      <c r="B461" s="583"/>
      <c r="C461" s="583"/>
      <c r="D461" s="582"/>
      <c r="E461" s="583"/>
      <c r="F461" s="582"/>
      <c r="G461" s="582"/>
      <c r="H461" s="582"/>
      <c r="I461" s="582"/>
      <c r="J461" s="581"/>
    </row>
    <row r="462" spans="1:10" x14ac:dyDescent="0.2">
      <c r="A462" s="583"/>
      <c r="B462" s="583"/>
      <c r="C462" s="583"/>
      <c r="D462" s="582"/>
      <c r="E462" s="583"/>
      <c r="F462" s="582"/>
      <c r="G462" s="582"/>
      <c r="H462" s="582"/>
      <c r="I462" s="582"/>
      <c r="J462" s="581"/>
    </row>
    <row r="463" spans="1:10" x14ac:dyDescent="0.2">
      <c r="A463" s="583"/>
      <c r="B463" s="583"/>
      <c r="C463" s="583"/>
      <c r="D463" s="582"/>
      <c r="E463" s="583"/>
      <c r="F463" s="582"/>
      <c r="G463" s="582"/>
      <c r="H463" s="582"/>
      <c r="I463" s="582"/>
      <c r="J463" s="581"/>
    </row>
    <row r="464" spans="1:10" x14ac:dyDescent="0.2">
      <c r="A464" s="583"/>
      <c r="B464" s="583"/>
      <c r="C464" s="583"/>
      <c r="D464" s="582"/>
      <c r="E464" s="583"/>
      <c r="F464" s="582"/>
      <c r="G464" s="582"/>
      <c r="H464" s="582"/>
      <c r="I464" s="582"/>
      <c r="J464" s="581"/>
    </row>
    <row r="465" spans="1:10" x14ac:dyDescent="0.2">
      <c r="A465" s="583"/>
      <c r="B465" s="583"/>
      <c r="C465" s="583"/>
      <c r="D465" s="582"/>
      <c r="E465" s="583"/>
      <c r="F465" s="582"/>
      <c r="G465" s="582"/>
      <c r="H465" s="582"/>
      <c r="I465" s="582"/>
      <c r="J465" s="581"/>
    </row>
    <row r="466" spans="1:10" x14ac:dyDescent="0.2">
      <c r="A466" s="583"/>
      <c r="B466" s="583"/>
      <c r="C466" s="583"/>
      <c r="D466" s="582"/>
      <c r="E466" s="583"/>
      <c r="F466" s="582"/>
      <c r="G466" s="582"/>
      <c r="H466" s="582"/>
      <c r="I466" s="582"/>
      <c r="J466" s="581"/>
    </row>
    <row r="467" spans="1:10" x14ac:dyDescent="0.2">
      <c r="A467" s="583"/>
      <c r="B467" s="583"/>
      <c r="C467" s="583"/>
      <c r="D467" s="582"/>
      <c r="E467" s="583"/>
      <c r="F467" s="582"/>
      <c r="G467" s="582"/>
      <c r="H467" s="582"/>
      <c r="I467" s="582"/>
      <c r="J467" s="581"/>
    </row>
    <row r="468" spans="1:10" x14ac:dyDescent="0.2">
      <c r="A468" s="583"/>
      <c r="B468" s="583"/>
      <c r="C468" s="583"/>
      <c r="D468" s="582"/>
      <c r="E468" s="583"/>
      <c r="F468" s="582"/>
      <c r="G468" s="582"/>
      <c r="H468" s="582"/>
      <c r="I468" s="582"/>
      <c r="J468" s="581"/>
    </row>
    <row r="469" spans="1:10" x14ac:dyDescent="0.2">
      <c r="A469" s="583"/>
      <c r="B469" s="583"/>
      <c r="C469" s="583"/>
      <c r="D469" s="582"/>
      <c r="E469" s="583"/>
      <c r="F469" s="582"/>
      <c r="G469" s="582"/>
      <c r="H469" s="582"/>
      <c r="I469" s="582"/>
      <c r="J469" s="581"/>
    </row>
    <row r="470" spans="1:10" x14ac:dyDescent="0.2">
      <c r="A470" s="583"/>
      <c r="B470" s="583"/>
      <c r="C470" s="583"/>
      <c r="D470" s="582"/>
      <c r="E470" s="583"/>
      <c r="F470" s="582"/>
      <c r="G470" s="582"/>
      <c r="H470" s="582"/>
      <c r="I470" s="582"/>
      <c r="J470" s="581"/>
    </row>
    <row r="471" spans="1:10" x14ac:dyDescent="0.2">
      <c r="A471" s="583"/>
      <c r="B471" s="583"/>
      <c r="C471" s="583"/>
      <c r="D471" s="582"/>
      <c r="E471" s="583"/>
      <c r="F471" s="582"/>
      <c r="G471" s="582"/>
      <c r="H471" s="582"/>
      <c r="I471" s="582"/>
      <c r="J471" s="581"/>
    </row>
    <row r="472" spans="1:10" x14ac:dyDescent="0.2">
      <c r="A472" s="583"/>
      <c r="B472" s="583"/>
      <c r="C472" s="583"/>
      <c r="D472" s="582"/>
      <c r="E472" s="583"/>
      <c r="F472" s="582"/>
      <c r="G472" s="582"/>
      <c r="H472" s="582"/>
      <c r="I472" s="582"/>
      <c r="J472" s="581"/>
    </row>
    <row r="473" spans="1:10" x14ac:dyDescent="0.2">
      <c r="A473" s="583"/>
      <c r="B473" s="583"/>
      <c r="C473" s="583"/>
      <c r="D473" s="582"/>
      <c r="E473" s="583"/>
      <c r="F473" s="582"/>
      <c r="G473" s="582"/>
      <c r="H473" s="582"/>
      <c r="I473" s="582"/>
      <c r="J473" s="581"/>
    </row>
    <row r="474" spans="1:10" x14ac:dyDescent="0.2">
      <c r="A474" s="583"/>
      <c r="B474" s="583"/>
      <c r="C474" s="583"/>
      <c r="D474" s="582"/>
      <c r="E474" s="583"/>
      <c r="F474" s="582"/>
      <c r="G474" s="582"/>
      <c r="H474" s="582"/>
      <c r="I474" s="582"/>
      <c r="J474" s="581"/>
    </row>
    <row r="475" spans="1:10" x14ac:dyDescent="0.2">
      <c r="A475" s="583"/>
      <c r="B475" s="583"/>
      <c r="C475" s="583"/>
      <c r="D475" s="582"/>
      <c r="E475" s="583"/>
      <c r="F475" s="582"/>
      <c r="G475" s="582"/>
      <c r="H475" s="582"/>
      <c r="I475" s="582"/>
      <c r="J475" s="581"/>
    </row>
    <row r="476" spans="1:10" x14ac:dyDescent="0.2">
      <c r="A476" s="583"/>
      <c r="B476" s="583"/>
      <c r="C476" s="583"/>
      <c r="D476" s="582"/>
      <c r="E476" s="583"/>
      <c r="F476" s="582"/>
      <c r="G476" s="582"/>
      <c r="H476" s="582"/>
      <c r="I476" s="582"/>
      <c r="J476" s="581"/>
    </row>
    <row r="477" spans="1:10" x14ac:dyDescent="0.2">
      <c r="A477" s="583"/>
      <c r="B477" s="583"/>
      <c r="C477" s="583"/>
      <c r="D477" s="582"/>
      <c r="E477" s="583"/>
      <c r="F477" s="582"/>
      <c r="G477" s="582"/>
      <c r="H477" s="582"/>
      <c r="I477" s="582"/>
      <c r="J477" s="581"/>
    </row>
    <row r="478" spans="1:10" x14ac:dyDescent="0.2">
      <c r="A478" s="583"/>
      <c r="B478" s="583"/>
      <c r="C478" s="583"/>
      <c r="D478" s="582"/>
      <c r="E478" s="583"/>
      <c r="F478" s="582"/>
      <c r="G478" s="582"/>
      <c r="H478" s="582"/>
      <c r="I478" s="582"/>
      <c r="J478" s="581"/>
    </row>
    <row r="479" spans="1:10" x14ac:dyDescent="0.2">
      <c r="A479" s="583"/>
      <c r="B479" s="583"/>
      <c r="C479" s="583"/>
      <c r="D479" s="582"/>
      <c r="E479" s="583"/>
      <c r="F479" s="582"/>
      <c r="G479" s="582"/>
      <c r="H479" s="582"/>
      <c r="I479" s="582"/>
      <c r="J479" s="581"/>
    </row>
    <row r="480" spans="1:10" x14ac:dyDescent="0.2">
      <c r="A480" s="583"/>
      <c r="B480" s="583"/>
      <c r="C480" s="583"/>
      <c r="D480" s="582"/>
      <c r="E480" s="583"/>
      <c r="F480" s="582"/>
      <c r="G480" s="582"/>
      <c r="H480" s="582"/>
      <c r="I480" s="582"/>
      <c r="J480" s="581"/>
    </row>
    <row r="481" spans="1:10" x14ac:dyDescent="0.2">
      <c r="A481" s="583"/>
      <c r="B481" s="583"/>
      <c r="C481" s="583"/>
      <c r="D481" s="582"/>
      <c r="E481" s="583"/>
      <c r="F481" s="582"/>
      <c r="G481" s="582"/>
      <c r="H481" s="582"/>
      <c r="I481" s="582"/>
      <c r="J481" s="581"/>
    </row>
    <row r="482" spans="1:10" x14ac:dyDescent="0.2">
      <c r="A482" s="583"/>
      <c r="B482" s="583"/>
      <c r="C482" s="583"/>
      <c r="D482" s="582"/>
      <c r="E482" s="583"/>
      <c r="F482" s="582"/>
      <c r="G482" s="582"/>
      <c r="H482" s="582"/>
      <c r="I482" s="582"/>
      <c r="J482" s="581"/>
    </row>
    <row r="483" spans="1:10" x14ac:dyDescent="0.2">
      <c r="A483" s="583"/>
      <c r="B483" s="583"/>
      <c r="C483" s="583"/>
      <c r="D483" s="582"/>
      <c r="E483" s="583"/>
      <c r="F483" s="582"/>
      <c r="G483" s="582"/>
      <c r="H483" s="582"/>
      <c r="I483" s="582"/>
      <c r="J483" s="581"/>
    </row>
    <row r="484" spans="1:10" x14ac:dyDescent="0.2">
      <c r="A484" s="583"/>
      <c r="B484" s="583"/>
      <c r="C484" s="583"/>
      <c r="D484" s="582"/>
      <c r="E484" s="583"/>
      <c r="F484" s="582"/>
      <c r="G484" s="582"/>
      <c r="H484" s="582"/>
      <c r="I484" s="582"/>
      <c r="J484" s="581"/>
    </row>
    <row r="485" spans="1:10" x14ac:dyDescent="0.2">
      <c r="A485" s="583"/>
      <c r="B485" s="583"/>
      <c r="C485" s="583"/>
      <c r="D485" s="582"/>
      <c r="E485" s="583"/>
      <c r="F485" s="582"/>
      <c r="G485" s="582"/>
      <c r="H485" s="582"/>
      <c r="I485" s="582"/>
      <c r="J485" s="581"/>
    </row>
    <row r="486" spans="1:10" x14ac:dyDescent="0.2">
      <c r="A486" s="583"/>
      <c r="B486" s="583"/>
      <c r="C486" s="583"/>
      <c r="D486" s="582"/>
      <c r="E486" s="583"/>
      <c r="F486" s="582"/>
      <c r="G486" s="582"/>
      <c r="H486" s="582"/>
      <c r="I486" s="582"/>
      <c r="J486" s="581"/>
    </row>
    <row r="487" spans="1:10" x14ac:dyDescent="0.2">
      <c r="A487" s="583"/>
      <c r="B487" s="583"/>
      <c r="C487" s="583"/>
      <c r="D487" s="582"/>
      <c r="E487" s="583"/>
      <c r="F487" s="582"/>
      <c r="G487" s="582"/>
      <c r="H487" s="582"/>
      <c r="I487" s="582"/>
      <c r="J487" s="581"/>
    </row>
    <row r="488" spans="1:10" x14ac:dyDescent="0.2">
      <c r="A488" s="583"/>
      <c r="B488" s="583"/>
      <c r="C488" s="583"/>
      <c r="D488" s="582"/>
      <c r="E488" s="583"/>
      <c r="F488" s="582"/>
      <c r="G488" s="582"/>
      <c r="H488" s="582"/>
      <c r="I488" s="582"/>
      <c r="J488" s="581"/>
    </row>
    <row r="489" spans="1:10" x14ac:dyDescent="0.2">
      <c r="A489" s="583"/>
      <c r="B489" s="583"/>
      <c r="C489" s="583"/>
      <c r="D489" s="582"/>
      <c r="E489" s="583"/>
      <c r="F489" s="582"/>
      <c r="G489" s="582"/>
      <c r="H489" s="582"/>
      <c r="I489" s="582"/>
      <c r="J489" s="581"/>
    </row>
    <row r="490" spans="1:10" x14ac:dyDescent="0.2">
      <c r="A490" s="583"/>
      <c r="B490" s="583"/>
      <c r="C490" s="583"/>
      <c r="D490" s="582"/>
      <c r="E490" s="583"/>
      <c r="F490" s="582"/>
      <c r="G490" s="582"/>
      <c r="H490" s="582"/>
      <c r="I490" s="582"/>
      <c r="J490" s="581"/>
    </row>
    <row r="491" spans="1:10" x14ac:dyDescent="0.2">
      <c r="A491" s="583"/>
      <c r="B491" s="583"/>
      <c r="C491" s="583"/>
      <c r="D491" s="582"/>
      <c r="E491" s="583"/>
      <c r="F491" s="582"/>
      <c r="G491" s="582"/>
      <c r="H491" s="582"/>
      <c r="I491" s="582"/>
      <c r="J491" s="581"/>
    </row>
    <row r="492" spans="1:10" x14ac:dyDescent="0.2">
      <c r="A492" s="583"/>
      <c r="B492" s="583"/>
      <c r="C492" s="583"/>
      <c r="D492" s="582"/>
      <c r="E492" s="583"/>
      <c r="F492" s="582"/>
      <c r="G492" s="582"/>
      <c r="H492" s="582"/>
      <c r="I492" s="582"/>
      <c r="J492" s="581"/>
    </row>
    <row r="493" spans="1:10" x14ac:dyDescent="0.2">
      <c r="A493" s="583"/>
      <c r="B493" s="583"/>
      <c r="C493" s="583"/>
      <c r="D493" s="582"/>
      <c r="E493" s="583"/>
      <c r="F493" s="582"/>
      <c r="G493" s="582"/>
      <c r="H493" s="582"/>
      <c r="I493" s="582"/>
      <c r="J493" s="581"/>
    </row>
    <row r="494" spans="1:10" x14ac:dyDescent="0.2">
      <c r="A494" s="583"/>
      <c r="B494" s="583"/>
      <c r="C494" s="583"/>
      <c r="D494" s="582"/>
      <c r="E494" s="583"/>
      <c r="F494" s="582"/>
      <c r="G494" s="582"/>
      <c r="H494" s="582"/>
      <c r="I494" s="582"/>
      <c r="J494" s="581"/>
    </row>
    <row r="495" spans="1:10" x14ac:dyDescent="0.2">
      <c r="A495" s="583"/>
      <c r="B495" s="583"/>
      <c r="C495" s="583"/>
      <c r="D495" s="582"/>
      <c r="E495" s="583"/>
      <c r="F495" s="582"/>
      <c r="G495" s="582"/>
      <c r="H495" s="582"/>
      <c r="I495" s="582"/>
      <c r="J495" s="581"/>
    </row>
    <row r="496" spans="1:10" x14ac:dyDescent="0.2">
      <c r="A496" s="583"/>
      <c r="B496" s="583"/>
      <c r="C496" s="583"/>
      <c r="D496" s="582"/>
      <c r="E496" s="583"/>
      <c r="F496" s="582"/>
      <c r="G496" s="582"/>
      <c r="H496" s="582"/>
      <c r="I496" s="582"/>
      <c r="J496" s="581"/>
    </row>
    <row r="497" spans="1:10" x14ac:dyDescent="0.2">
      <c r="A497" s="583"/>
      <c r="B497" s="583"/>
      <c r="C497" s="583"/>
      <c r="D497" s="582"/>
      <c r="E497" s="583"/>
      <c r="F497" s="582"/>
      <c r="G497" s="582"/>
      <c r="H497" s="582"/>
      <c r="I497" s="582"/>
      <c r="J497" s="581"/>
    </row>
    <row r="498" spans="1:10" x14ac:dyDescent="0.2">
      <c r="A498" s="583"/>
      <c r="B498" s="583"/>
      <c r="C498" s="583"/>
      <c r="D498" s="582"/>
      <c r="E498" s="583"/>
      <c r="F498" s="582"/>
      <c r="G498" s="582"/>
      <c r="H498" s="582"/>
      <c r="I498" s="582"/>
      <c r="J498" s="581"/>
    </row>
    <row r="499" spans="1:10" x14ac:dyDescent="0.2">
      <c r="A499" s="583"/>
      <c r="B499" s="583"/>
      <c r="C499" s="583"/>
      <c r="D499" s="582"/>
      <c r="E499" s="583"/>
      <c r="F499" s="582"/>
      <c r="G499" s="582"/>
      <c r="H499" s="582"/>
      <c r="I499" s="582"/>
      <c r="J499" s="581"/>
    </row>
    <row r="500" spans="1:10" x14ac:dyDescent="0.2">
      <c r="A500" s="583"/>
      <c r="B500" s="583"/>
      <c r="C500" s="583"/>
      <c r="D500" s="582"/>
      <c r="E500" s="583"/>
      <c r="F500" s="582"/>
      <c r="G500" s="582"/>
      <c r="H500" s="582"/>
      <c r="I500" s="582"/>
      <c r="J500" s="581"/>
    </row>
    <row r="501" spans="1:10" x14ac:dyDescent="0.2">
      <c r="A501" s="583"/>
      <c r="B501" s="583"/>
      <c r="C501" s="583"/>
      <c r="D501" s="582"/>
      <c r="E501" s="583"/>
      <c r="F501" s="582"/>
      <c r="G501" s="582"/>
      <c r="H501" s="582"/>
      <c r="I501" s="582"/>
      <c r="J501" s="581"/>
    </row>
    <row r="502" spans="1:10" x14ac:dyDescent="0.2">
      <c r="A502" s="583"/>
      <c r="B502" s="583"/>
      <c r="C502" s="583"/>
      <c r="D502" s="582"/>
      <c r="E502" s="583"/>
      <c r="F502" s="582"/>
      <c r="G502" s="582"/>
      <c r="H502" s="582"/>
      <c r="I502" s="582"/>
      <c r="J502" s="581"/>
    </row>
    <row r="503" spans="1:10" x14ac:dyDescent="0.2">
      <c r="A503" s="583"/>
      <c r="B503" s="583"/>
      <c r="C503" s="583"/>
      <c r="D503" s="582"/>
      <c r="E503" s="583"/>
      <c r="F503" s="582"/>
      <c r="G503" s="582"/>
      <c r="H503" s="582"/>
      <c r="I503" s="582"/>
      <c r="J503" s="581"/>
    </row>
    <row r="504" spans="1:10" x14ac:dyDescent="0.2">
      <c r="A504" s="583"/>
      <c r="B504" s="583"/>
      <c r="C504" s="583"/>
      <c r="D504" s="582"/>
      <c r="E504" s="583"/>
      <c r="F504" s="582"/>
      <c r="G504" s="582"/>
      <c r="H504" s="582"/>
      <c r="I504" s="582"/>
      <c r="J504" s="581"/>
    </row>
    <row r="505" spans="1:10" x14ac:dyDescent="0.2">
      <c r="A505" s="583"/>
      <c r="B505" s="583"/>
      <c r="C505" s="583"/>
      <c r="D505" s="582"/>
      <c r="E505" s="583"/>
      <c r="F505" s="582"/>
      <c r="G505" s="582"/>
      <c r="H505" s="582"/>
      <c r="I505" s="582"/>
      <c r="J505" s="581"/>
    </row>
    <row r="506" spans="1:10" x14ac:dyDescent="0.2">
      <c r="A506" s="583"/>
      <c r="B506" s="583"/>
      <c r="C506" s="583"/>
      <c r="D506" s="582"/>
      <c r="E506" s="583"/>
      <c r="F506" s="582"/>
      <c r="G506" s="582"/>
      <c r="H506" s="582"/>
      <c r="I506" s="582"/>
      <c r="J506" s="581"/>
    </row>
    <row r="507" spans="1:10" x14ac:dyDescent="0.2">
      <c r="A507" s="583"/>
      <c r="B507" s="583"/>
      <c r="C507" s="583"/>
      <c r="D507" s="582"/>
      <c r="E507" s="583"/>
      <c r="F507" s="582"/>
      <c r="G507" s="582"/>
      <c r="H507" s="582"/>
      <c r="I507" s="582"/>
      <c r="J507" s="581"/>
    </row>
    <row r="508" spans="1:10" x14ac:dyDescent="0.2">
      <c r="A508" s="583"/>
      <c r="B508" s="583"/>
      <c r="C508" s="583"/>
      <c r="D508" s="582"/>
      <c r="E508" s="583"/>
      <c r="F508" s="582"/>
      <c r="G508" s="582"/>
      <c r="H508" s="582"/>
      <c r="I508" s="582"/>
      <c r="J508" s="581"/>
    </row>
    <row r="509" spans="1:10" x14ac:dyDescent="0.2">
      <c r="A509" s="583"/>
      <c r="B509" s="583"/>
      <c r="C509" s="583"/>
      <c r="D509" s="582"/>
      <c r="E509" s="583"/>
      <c r="F509" s="582"/>
      <c r="G509" s="582"/>
      <c r="H509" s="582"/>
      <c r="I509" s="582"/>
      <c r="J509" s="581"/>
    </row>
    <row r="510" spans="1:10" x14ac:dyDescent="0.2">
      <c r="A510" s="583"/>
      <c r="B510" s="583"/>
      <c r="C510" s="583"/>
      <c r="D510" s="582"/>
      <c r="E510" s="583"/>
      <c r="F510" s="582"/>
      <c r="G510" s="582"/>
      <c r="H510" s="582"/>
      <c r="I510" s="582"/>
      <c r="J510" s="581"/>
    </row>
    <row r="511" spans="1:10" x14ac:dyDescent="0.2">
      <c r="A511" s="583"/>
      <c r="B511" s="583"/>
      <c r="C511" s="583"/>
      <c r="D511" s="582"/>
      <c r="E511" s="583"/>
      <c r="F511" s="582"/>
      <c r="G511" s="582"/>
      <c r="H511" s="582"/>
      <c r="I511" s="582"/>
      <c r="J511" s="581"/>
    </row>
    <row r="512" spans="1:10" x14ac:dyDescent="0.2">
      <c r="A512" s="583"/>
      <c r="B512" s="583"/>
      <c r="C512" s="583"/>
      <c r="D512" s="582"/>
      <c r="E512" s="583"/>
      <c r="F512" s="582"/>
      <c r="G512" s="582"/>
      <c r="H512" s="582"/>
      <c r="I512" s="582"/>
      <c r="J512" s="581"/>
    </row>
    <row r="513" spans="1:10" x14ac:dyDescent="0.2">
      <c r="A513" s="583"/>
      <c r="B513" s="583"/>
      <c r="C513" s="583"/>
      <c r="D513" s="582"/>
      <c r="E513" s="583"/>
      <c r="F513" s="582"/>
      <c r="G513" s="582"/>
      <c r="H513" s="582"/>
      <c r="I513" s="582"/>
      <c r="J513" s="581"/>
    </row>
    <row r="514" spans="1:10" x14ac:dyDescent="0.2">
      <c r="A514" s="583"/>
      <c r="B514" s="583"/>
      <c r="C514" s="583"/>
      <c r="D514" s="582"/>
      <c r="E514" s="583"/>
      <c r="F514" s="582"/>
      <c r="G514" s="582"/>
      <c r="H514" s="582"/>
      <c r="I514" s="582"/>
      <c r="J514" s="581"/>
    </row>
    <row r="515" spans="1:10" x14ac:dyDescent="0.2">
      <c r="A515" s="583"/>
      <c r="B515" s="583"/>
      <c r="C515" s="583"/>
      <c r="D515" s="582"/>
      <c r="E515" s="583"/>
      <c r="F515" s="582"/>
      <c r="G515" s="582"/>
      <c r="H515" s="582"/>
      <c r="I515" s="582"/>
      <c r="J515" s="581"/>
    </row>
    <row r="516" spans="1:10" x14ac:dyDescent="0.2">
      <c r="A516" s="583"/>
      <c r="B516" s="583"/>
      <c r="C516" s="583"/>
      <c r="D516" s="582"/>
      <c r="E516" s="583"/>
      <c r="F516" s="582"/>
      <c r="G516" s="582"/>
      <c r="H516" s="582"/>
      <c r="I516" s="582"/>
      <c r="J516" s="581"/>
    </row>
    <row r="517" spans="1:10" x14ac:dyDescent="0.2">
      <c r="A517" s="583"/>
      <c r="B517" s="583"/>
      <c r="C517" s="583"/>
      <c r="D517" s="582"/>
      <c r="E517" s="583"/>
      <c r="F517" s="582"/>
      <c r="G517" s="582"/>
      <c r="H517" s="582"/>
      <c r="I517" s="582"/>
      <c r="J517" s="581"/>
    </row>
    <row r="518" spans="1:10" x14ac:dyDescent="0.2">
      <c r="A518" s="583"/>
      <c r="B518" s="583"/>
      <c r="C518" s="583"/>
      <c r="D518" s="582"/>
      <c r="E518" s="583"/>
      <c r="F518" s="582"/>
      <c r="G518" s="582"/>
      <c r="H518" s="582"/>
      <c r="I518" s="582"/>
      <c r="J518" s="581"/>
    </row>
    <row r="519" spans="1:10" x14ac:dyDescent="0.2">
      <c r="A519" s="583"/>
      <c r="B519" s="583"/>
      <c r="C519" s="583"/>
      <c r="D519" s="582"/>
      <c r="E519" s="583"/>
      <c r="F519" s="582"/>
      <c r="G519" s="582"/>
      <c r="H519" s="582"/>
      <c r="I519" s="582"/>
      <c r="J519" s="581"/>
    </row>
    <row r="520" spans="1:10" x14ac:dyDescent="0.2">
      <c r="A520" s="583"/>
      <c r="B520" s="583"/>
      <c r="C520" s="583"/>
      <c r="D520" s="582"/>
      <c r="E520" s="583"/>
      <c r="F520" s="582"/>
      <c r="G520" s="582"/>
      <c r="H520" s="582"/>
      <c r="I520" s="582"/>
      <c r="J520" s="581"/>
    </row>
    <row r="521" spans="1:10" x14ac:dyDescent="0.2">
      <c r="A521" s="583"/>
      <c r="B521" s="583"/>
      <c r="C521" s="583"/>
      <c r="D521" s="582"/>
      <c r="E521" s="583"/>
      <c r="F521" s="582"/>
      <c r="G521" s="582"/>
      <c r="H521" s="582"/>
      <c r="I521" s="582"/>
      <c r="J521" s="581"/>
    </row>
    <row r="522" spans="1:10" x14ac:dyDescent="0.2">
      <c r="A522" s="583"/>
      <c r="B522" s="583"/>
      <c r="C522" s="583"/>
      <c r="D522" s="582"/>
      <c r="E522" s="583"/>
      <c r="F522" s="582"/>
      <c r="G522" s="582"/>
      <c r="H522" s="582"/>
      <c r="I522" s="582"/>
      <c r="J522" s="581"/>
    </row>
    <row r="523" spans="1:10" x14ac:dyDescent="0.2">
      <c r="A523" s="583"/>
      <c r="B523" s="583"/>
      <c r="C523" s="583"/>
      <c r="D523" s="582"/>
      <c r="E523" s="583"/>
      <c r="F523" s="582"/>
      <c r="G523" s="582"/>
      <c r="H523" s="582"/>
      <c r="I523" s="582"/>
      <c r="J523" s="581"/>
    </row>
    <row r="524" spans="1:10" x14ac:dyDescent="0.2">
      <c r="A524" s="583"/>
      <c r="B524" s="583"/>
      <c r="C524" s="583"/>
      <c r="D524" s="582"/>
      <c r="E524" s="583"/>
      <c r="F524" s="582"/>
      <c r="G524" s="582"/>
      <c r="H524" s="582"/>
      <c r="I524" s="582"/>
      <c r="J524" s="581"/>
    </row>
    <row r="525" spans="1:10" x14ac:dyDescent="0.2">
      <c r="A525" s="583"/>
      <c r="B525" s="583"/>
      <c r="C525" s="583"/>
      <c r="D525" s="582"/>
      <c r="E525" s="583"/>
      <c r="F525" s="582"/>
      <c r="G525" s="582"/>
      <c r="H525" s="582"/>
      <c r="I525" s="582"/>
      <c r="J525" s="581"/>
    </row>
    <row r="526" spans="1:10" x14ac:dyDescent="0.2">
      <c r="A526" s="583"/>
      <c r="B526" s="583"/>
      <c r="C526" s="583"/>
      <c r="D526" s="582"/>
      <c r="E526" s="583"/>
      <c r="F526" s="582"/>
      <c r="G526" s="582"/>
      <c r="H526" s="582"/>
      <c r="I526" s="582"/>
      <c r="J526" s="581"/>
    </row>
    <row r="527" spans="1:10" x14ac:dyDescent="0.2">
      <c r="A527" s="583"/>
      <c r="B527" s="583"/>
      <c r="C527" s="583"/>
      <c r="D527" s="582"/>
      <c r="E527" s="583"/>
      <c r="F527" s="582"/>
      <c r="G527" s="582"/>
      <c r="H527" s="582"/>
      <c r="I527" s="582"/>
      <c r="J527" s="581"/>
    </row>
    <row r="528" spans="1:10" x14ac:dyDescent="0.2">
      <c r="A528" s="583"/>
      <c r="B528" s="583"/>
      <c r="C528" s="583"/>
      <c r="D528" s="582"/>
      <c r="E528" s="583"/>
      <c r="F528" s="582"/>
      <c r="G528" s="582"/>
      <c r="H528" s="582"/>
      <c r="I528" s="582"/>
      <c r="J528" s="581"/>
    </row>
    <row r="529" spans="1:10" x14ac:dyDescent="0.2">
      <c r="A529" s="583"/>
      <c r="B529" s="583"/>
      <c r="C529" s="583"/>
      <c r="D529" s="582"/>
      <c r="E529" s="583"/>
      <c r="F529" s="582"/>
      <c r="G529" s="582"/>
      <c r="H529" s="582"/>
      <c r="I529" s="582"/>
      <c r="J529" s="581"/>
    </row>
    <row r="530" spans="1:10" x14ac:dyDescent="0.2">
      <c r="A530" s="583"/>
      <c r="B530" s="583"/>
      <c r="C530" s="583"/>
      <c r="D530" s="582"/>
      <c r="E530" s="583"/>
      <c r="F530" s="582"/>
      <c r="G530" s="582"/>
      <c r="H530" s="582"/>
      <c r="I530" s="582"/>
      <c r="J530" s="581"/>
    </row>
    <row r="531" spans="1:10" x14ac:dyDescent="0.2">
      <c r="A531" s="583"/>
      <c r="B531" s="583"/>
      <c r="C531" s="583"/>
      <c r="D531" s="582"/>
      <c r="E531" s="583"/>
      <c r="F531" s="582"/>
      <c r="G531" s="582"/>
      <c r="H531" s="582"/>
      <c r="I531" s="582"/>
      <c r="J531" s="581"/>
    </row>
    <row r="532" spans="1:10" x14ac:dyDescent="0.2">
      <c r="A532" s="583"/>
      <c r="B532" s="583"/>
      <c r="C532" s="583"/>
      <c r="D532" s="582"/>
      <c r="E532" s="583"/>
      <c r="F532" s="582"/>
      <c r="G532" s="582"/>
      <c r="H532" s="582"/>
      <c r="I532" s="582"/>
      <c r="J532" s="581"/>
    </row>
    <row r="533" spans="1:10" x14ac:dyDescent="0.2">
      <c r="A533" s="583"/>
      <c r="B533" s="583"/>
      <c r="C533" s="583"/>
      <c r="D533" s="582"/>
      <c r="E533" s="583"/>
      <c r="F533" s="582"/>
      <c r="G533" s="582"/>
      <c r="H533" s="582"/>
      <c r="I533" s="582"/>
      <c r="J533" s="581"/>
    </row>
    <row r="534" spans="1:10" x14ac:dyDescent="0.2">
      <c r="A534" s="583"/>
      <c r="B534" s="583"/>
      <c r="C534" s="583"/>
      <c r="D534" s="582"/>
      <c r="E534" s="583"/>
      <c r="F534" s="582"/>
      <c r="G534" s="582"/>
      <c r="H534" s="582"/>
      <c r="I534" s="582"/>
      <c r="J534" s="581"/>
    </row>
    <row r="535" spans="1:10" x14ac:dyDescent="0.2">
      <c r="A535" s="583"/>
      <c r="B535" s="583"/>
      <c r="C535" s="583"/>
      <c r="D535" s="582"/>
      <c r="E535" s="583"/>
      <c r="F535" s="582"/>
      <c r="G535" s="582"/>
      <c r="H535" s="582"/>
      <c r="I535" s="582"/>
      <c r="J535" s="581"/>
    </row>
    <row r="536" spans="1:10" x14ac:dyDescent="0.2">
      <c r="A536" s="583"/>
      <c r="B536" s="583"/>
      <c r="C536" s="583"/>
      <c r="D536" s="582"/>
      <c r="E536" s="583"/>
      <c r="F536" s="582"/>
      <c r="G536" s="582"/>
      <c r="H536" s="582"/>
      <c r="I536" s="582"/>
      <c r="J536" s="581"/>
    </row>
    <row r="537" spans="1:10" x14ac:dyDescent="0.2">
      <c r="A537" s="583"/>
      <c r="B537" s="583"/>
      <c r="C537" s="583"/>
      <c r="D537" s="582"/>
      <c r="E537" s="583"/>
      <c r="F537" s="582"/>
      <c r="G537" s="582"/>
      <c r="H537" s="582"/>
      <c r="I537" s="582"/>
      <c r="J537" s="581"/>
    </row>
    <row r="538" spans="1:10" x14ac:dyDescent="0.2">
      <c r="A538" s="583"/>
      <c r="B538" s="583"/>
      <c r="C538" s="583"/>
      <c r="D538" s="582"/>
      <c r="E538" s="583"/>
      <c r="F538" s="582"/>
      <c r="G538" s="582"/>
      <c r="H538" s="582"/>
      <c r="I538" s="582"/>
      <c r="J538" s="581"/>
    </row>
    <row r="539" spans="1:10" x14ac:dyDescent="0.2">
      <c r="A539" s="583"/>
      <c r="B539" s="583"/>
      <c r="C539" s="583"/>
      <c r="D539" s="582"/>
      <c r="E539" s="583"/>
      <c r="F539" s="582"/>
      <c r="G539" s="582"/>
      <c r="H539" s="582"/>
      <c r="I539" s="582"/>
      <c r="J539" s="581"/>
    </row>
    <row r="540" spans="1:10" x14ac:dyDescent="0.2">
      <c r="A540" s="583"/>
      <c r="B540" s="583"/>
      <c r="C540" s="583"/>
      <c r="D540" s="582"/>
      <c r="E540" s="583"/>
      <c r="F540" s="582"/>
      <c r="G540" s="582"/>
      <c r="H540" s="582"/>
      <c r="I540" s="582"/>
      <c r="J540" s="581"/>
    </row>
    <row r="541" spans="1:10" x14ac:dyDescent="0.2">
      <c r="A541" s="583"/>
      <c r="B541" s="583"/>
      <c r="C541" s="583"/>
      <c r="D541" s="582"/>
      <c r="E541" s="583"/>
      <c r="F541" s="582"/>
      <c r="G541" s="582"/>
      <c r="H541" s="582"/>
      <c r="I541" s="582"/>
      <c r="J541" s="581"/>
    </row>
    <row r="542" spans="1:10" x14ac:dyDescent="0.2">
      <c r="A542" s="583"/>
      <c r="B542" s="583"/>
      <c r="C542" s="583"/>
      <c r="D542" s="582"/>
      <c r="E542" s="583"/>
      <c r="F542" s="582"/>
      <c r="G542" s="582"/>
      <c r="H542" s="582"/>
      <c r="I542" s="582"/>
      <c r="J542" s="581"/>
    </row>
    <row r="543" spans="1:10" x14ac:dyDescent="0.2">
      <c r="A543" s="583"/>
      <c r="B543" s="583"/>
      <c r="C543" s="583"/>
      <c r="D543" s="582"/>
      <c r="E543" s="583"/>
      <c r="F543" s="582"/>
      <c r="G543" s="582"/>
      <c r="H543" s="582"/>
      <c r="I543" s="582"/>
      <c r="J543" s="581"/>
    </row>
    <row r="544" spans="1:10" x14ac:dyDescent="0.2">
      <c r="A544" s="583"/>
      <c r="B544" s="583"/>
      <c r="C544" s="583"/>
      <c r="D544" s="582"/>
      <c r="E544" s="583"/>
      <c r="F544" s="582"/>
      <c r="G544" s="582"/>
      <c r="H544" s="582"/>
      <c r="I544" s="582"/>
      <c r="J544" s="581"/>
    </row>
    <row r="545" spans="1:10" x14ac:dyDescent="0.2">
      <c r="A545" s="583"/>
      <c r="B545" s="583"/>
      <c r="C545" s="583"/>
      <c r="D545" s="582"/>
      <c r="E545" s="583"/>
      <c r="F545" s="582"/>
      <c r="G545" s="582"/>
      <c r="H545" s="582"/>
      <c r="I545" s="582"/>
      <c r="J545" s="581"/>
    </row>
    <row r="546" spans="1:10" x14ac:dyDescent="0.2">
      <c r="A546" s="583"/>
      <c r="B546" s="583"/>
      <c r="C546" s="583"/>
      <c r="D546" s="582"/>
      <c r="E546" s="583"/>
      <c r="F546" s="582"/>
      <c r="G546" s="582"/>
      <c r="H546" s="582"/>
      <c r="I546" s="582"/>
      <c r="J546" s="581"/>
    </row>
    <row r="547" spans="1:10" x14ac:dyDescent="0.2">
      <c r="A547" s="583"/>
      <c r="B547" s="583"/>
      <c r="C547" s="583"/>
      <c r="D547" s="582"/>
      <c r="E547" s="583"/>
      <c r="F547" s="582"/>
      <c r="G547" s="582"/>
      <c r="H547" s="582"/>
      <c r="I547" s="582"/>
      <c r="J547" s="581"/>
    </row>
    <row r="548" spans="1:10" x14ac:dyDescent="0.2">
      <c r="A548" s="583"/>
      <c r="B548" s="583"/>
      <c r="C548" s="583"/>
      <c r="D548" s="582"/>
      <c r="E548" s="583"/>
      <c r="F548" s="582"/>
      <c r="G548" s="582"/>
      <c r="H548" s="582"/>
      <c r="I548" s="582"/>
      <c r="J548" s="581"/>
    </row>
    <row r="549" spans="1:10" x14ac:dyDescent="0.2">
      <c r="A549" s="583"/>
      <c r="B549" s="583"/>
      <c r="C549" s="583"/>
      <c r="D549" s="582"/>
      <c r="E549" s="583"/>
      <c r="F549" s="582"/>
      <c r="G549" s="582"/>
      <c r="H549" s="582"/>
      <c r="I549" s="582"/>
      <c r="J549" s="581"/>
    </row>
    <row r="550" spans="1:10" x14ac:dyDescent="0.2">
      <c r="A550" s="583"/>
      <c r="B550" s="583"/>
      <c r="C550" s="583"/>
      <c r="D550" s="582"/>
      <c r="E550" s="583"/>
      <c r="F550" s="582"/>
      <c r="G550" s="582"/>
      <c r="H550" s="582"/>
      <c r="I550" s="582"/>
      <c r="J550" s="581"/>
    </row>
    <row r="551" spans="1:10" x14ac:dyDescent="0.2">
      <c r="A551" s="583"/>
      <c r="B551" s="583"/>
      <c r="C551" s="583"/>
      <c r="D551" s="582"/>
      <c r="E551" s="583"/>
      <c r="F551" s="582"/>
      <c r="G551" s="582"/>
      <c r="H551" s="582"/>
      <c r="I551" s="582"/>
      <c r="J551" s="581"/>
    </row>
    <row r="552" spans="1:10" x14ac:dyDescent="0.2">
      <c r="A552" s="583"/>
      <c r="B552" s="583"/>
      <c r="C552" s="583"/>
      <c r="D552" s="582"/>
      <c r="E552" s="583"/>
      <c r="F552" s="582"/>
      <c r="G552" s="582"/>
      <c r="H552" s="582"/>
      <c r="I552" s="582"/>
      <c r="J552" s="581"/>
    </row>
    <row r="553" spans="1:10" x14ac:dyDescent="0.2">
      <c r="A553" s="583"/>
      <c r="B553" s="583"/>
      <c r="C553" s="583"/>
      <c r="D553" s="582"/>
      <c r="E553" s="583"/>
      <c r="F553" s="582"/>
      <c r="G553" s="582"/>
      <c r="H553" s="582"/>
      <c r="I553" s="582"/>
      <c r="J553" s="581"/>
    </row>
    <row r="554" spans="1:10" x14ac:dyDescent="0.2">
      <c r="A554" s="583"/>
      <c r="B554" s="583"/>
      <c r="C554" s="583"/>
      <c r="D554" s="582"/>
      <c r="E554" s="583"/>
      <c r="F554" s="582"/>
      <c r="G554" s="582"/>
      <c r="H554" s="582"/>
      <c r="I554" s="582"/>
      <c r="J554" s="581"/>
    </row>
    <row r="555" spans="1:10" x14ac:dyDescent="0.2">
      <c r="A555" s="583"/>
      <c r="B555" s="583"/>
      <c r="C555" s="583"/>
      <c r="D555" s="582"/>
      <c r="E555" s="583"/>
      <c r="F555" s="582"/>
      <c r="G555" s="582"/>
      <c r="H555" s="582"/>
      <c r="I555" s="582"/>
      <c r="J555" s="581"/>
    </row>
    <row r="556" spans="1:10" x14ac:dyDescent="0.2">
      <c r="A556" s="583"/>
      <c r="B556" s="583"/>
      <c r="C556" s="583"/>
      <c r="D556" s="582"/>
      <c r="E556" s="583"/>
      <c r="F556" s="582"/>
      <c r="G556" s="582"/>
      <c r="H556" s="582"/>
      <c r="I556" s="582"/>
      <c r="J556" s="581"/>
    </row>
    <row r="557" spans="1:10" x14ac:dyDescent="0.2">
      <c r="A557" s="583"/>
      <c r="B557" s="583"/>
      <c r="C557" s="583"/>
      <c r="D557" s="582"/>
      <c r="E557" s="583"/>
      <c r="F557" s="582"/>
      <c r="G557" s="582"/>
      <c r="H557" s="582"/>
      <c r="I557" s="582"/>
      <c r="J557" s="581"/>
    </row>
    <row r="558" spans="1:10" x14ac:dyDescent="0.2">
      <c r="A558" s="583"/>
      <c r="B558" s="583"/>
      <c r="C558" s="583"/>
      <c r="D558" s="582"/>
      <c r="E558" s="583"/>
      <c r="F558" s="582"/>
      <c r="G558" s="582"/>
      <c r="H558" s="582"/>
      <c r="I558" s="582"/>
      <c r="J558" s="581"/>
    </row>
    <row r="559" spans="1:10" x14ac:dyDescent="0.2">
      <c r="A559" s="583"/>
      <c r="B559" s="583"/>
      <c r="C559" s="583"/>
      <c r="D559" s="582"/>
      <c r="E559" s="583"/>
      <c r="F559" s="582"/>
      <c r="G559" s="582"/>
      <c r="H559" s="582"/>
      <c r="I559" s="582"/>
      <c r="J559" s="581"/>
    </row>
    <row r="560" spans="1:10" x14ac:dyDescent="0.2">
      <c r="A560" s="583"/>
      <c r="B560" s="583"/>
      <c r="C560" s="583"/>
      <c r="D560" s="582"/>
      <c r="E560" s="583"/>
      <c r="F560" s="582"/>
      <c r="G560" s="582"/>
      <c r="H560" s="582"/>
      <c r="I560" s="582"/>
      <c r="J560" s="581"/>
    </row>
    <row r="561" spans="1:10" x14ac:dyDescent="0.2">
      <c r="A561" s="583"/>
      <c r="B561" s="583"/>
      <c r="C561" s="583"/>
      <c r="D561" s="582"/>
      <c r="E561" s="583"/>
      <c r="F561" s="582"/>
      <c r="G561" s="582"/>
      <c r="H561" s="582"/>
      <c r="I561" s="582"/>
      <c r="J561" s="581"/>
    </row>
    <row r="562" spans="1:10" x14ac:dyDescent="0.2">
      <c r="A562" s="583"/>
      <c r="B562" s="583"/>
      <c r="C562" s="583"/>
      <c r="D562" s="582"/>
      <c r="E562" s="583"/>
      <c r="F562" s="582"/>
      <c r="G562" s="582"/>
      <c r="H562" s="582"/>
      <c r="I562" s="582"/>
      <c r="J562" s="581"/>
    </row>
    <row r="563" spans="1:10" x14ac:dyDescent="0.2">
      <c r="A563" s="583"/>
      <c r="B563" s="583"/>
      <c r="C563" s="583"/>
      <c r="D563" s="582"/>
      <c r="E563" s="583"/>
      <c r="F563" s="582"/>
      <c r="G563" s="582"/>
      <c r="H563" s="582"/>
      <c r="I563" s="582"/>
      <c r="J563" s="581"/>
    </row>
    <row r="564" spans="1:10" x14ac:dyDescent="0.2">
      <c r="A564" s="583"/>
      <c r="B564" s="583"/>
      <c r="C564" s="583"/>
      <c r="D564" s="582"/>
      <c r="E564" s="583"/>
      <c r="F564" s="582"/>
      <c r="G564" s="582"/>
      <c r="H564" s="582"/>
      <c r="I564" s="582"/>
      <c r="J564" s="581"/>
    </row>
    <row r="565" spans="1:10" x14ac:dyDescent="0.2">
      <c r="A565" s="583"/>
      <c r="B565" s="583"/>
      <c r="C565" s="583"/>
      <c r="D565" s="582"/>
      <c r="E565" s="583"/>
      <c r="F565" s="582"/>
      <c r="G565" s="582"/>
      <c r="H565" s="582"/>
      <c r="I565" s="582"/>
      <c r="J565" s="581"/>
    </row>
    <row r="566" spans="1:10" x14ac:dyDescent="0.2">
      <c r="A566" s="583"/>
      <c r="B566" s="583"/>
      <c r="C566" s="583"/>
      <c r="D566" s="582"/>
      <c r="E566" s="583"/>
      <c r="F566" s="582"/>
      <c r="G566" s="582"/>
      <c r="H566" s="582"/>
      <c r="I566" s="582"/>
      <c r="J566" s="581"/>
    </row>
    <row r="567" spans="1:10" x14ac:dyDescent="0.2">
      <c r="A567" s="583"/>
      <c r="B567" s="583"/>
      <c r="C567" s="583"/>
      <c r="D567" s="582"/>
      <c r="E567" s="583"/>
      <c r="F567" s="582"/>
      <c r="G567" s="582"/>
      <c r="H567" s="582"/>
      <c r="I567" s="582"/>
      <c r="J567" s="581"/>
    </row>
    <row r="568" spans="1:10" x14ac:dyDescent="0.2">
      <c r="A568" s="583"/>
      <c r="B568" s="583"/>
      <c r="C568" s="583"/>
      <c r="D568" s="582"/>
      <c r="E568" s="583"/>
      <c r="F568" s="582"/>
      <c r="G568" s="582"/>
      <c r="H568" s="582"/>
      <c r="I568" s="582"/>
      <c r="J568" s="581"/>
    </row>
    <row r="569" spans="1:10" x14ac:dyDescent="0.2">
      <c r="A569" s="583"/>
      <c r="B569" s="583"/>
      <c r="C569" s="583"/>
      <c r="D569" s="582"/>
      <c r="E569" s="583"/>
      <c r="F569" s="582"/>
      <c r="G569" s="582"/>
      <c r="H569" s="582"/>
      <c r="I569" s="582"/>
      <c r="J569" s="581"/>
    </row>
    <row r="570" spans="1:10" x14ac:dyDescent="0.2">
      <c r="A570" s="583"/>
      <c r="B570" s="583"/>
      <c r="C570" s="583"/>
      <c r="D570" s="582"/>
      <c r="E570" s="583"/>
      <c r="F570" s="582"/>
      <c r="G570" s="582"/>
      <c r="H570" s="582"/>
      <c r="I570" s="582"/>
      <c r="J570" s="581"/>
    </row>
    <row r="571" spans="1:10" x14ac:dyDescent="0.2">
      <c r="A571" s="583"/>
      <c r="B571" s="583"/>
      <c r="C571" s="583"/>
      <c r="D571" s="582"/>
      <c r="E571" s="583"/>
      <c r="F571" s="582"/>
      <c r="G571" s="582"/>
      <c r="H571" s="582"/>
      <c r="I571" s="582"/>
      <c r="J571" s="581"/>
    </row>
    <row r="572" spans="1:10" x14ac:dyDescent="0.2">
      <c r="A572" s="583"/>
      <c r="B572" s="583"/>
      <c r="C572" s="583"/>
      <c r="D572" s="582"/>
      <c r="E572" s="583"/>
      <c r="F572" s="582"/>
      <c r="G572" s="582"/>
      <c r="H572" s="582"/>
      <c r="I572" s="582"/>
      <c r="J572" s="581"/>
    </row>
    <row r="573" spans="1:10" x14ac:dyDescent="0.2">
      <c r="A573" s="583"/>
      <c r="B573" s="583"/>
      <c r="C573" s="583"/>
      <c r="D573" s="582"/>
      <c r="E573" s="583"/>
      <c r="F573" s="582"/>
      <c r="G573" s="582"/>
      <c r="H573" s="582"/>
      <c r="I573" s="582"/>
      <c r="J573" s="581"/>
    </row>
    <row r="574" spans="1:10" x14ac:dyDescent="0.2">
      <c r="A574" s="583"/>
      <c r="B574" s="583"/>
      <c r="C574" s="583"/>
      <c r="D574" s="582"/>
      <c r="E574" s="583"/>
      <c r="F574" s="582"/>
      <c r="G574" s="582"/>
      <c r="H574" s="582"/>
      <c r="I574" s="582"/>
      <c r="J574" s="581"/>
    </row>
    <row r="575" spans="1:10" x14ac:dyDescent="0.2">
      <c r="A575" s="583"/>
      <c r="B575" s="583"/>
      <c r="C575" s="583"/>
      <c r="D575" s="582"/>
      <c r="E575" s="583"/>
      <c r="F575" s="582"/>
      <c r="G575" s="582"/>
      <c r="H575" s="582"/>
      <c r="I575" s="582"/>
      <c r="J575" s="581"/>
    </row>
    <row r="576" spans="1:10" x14ac:dyDescent="0.2">
      <c r="A576" s="583"/>
      <c r="B576" s="583"/>
      <c r="C576" s="583"/>
      <c r="D576" s="582"/>
      <c r="E576" s="583"/>
      <c r="F576" s="582"/>
      <c r="G576" s="582"/>
      <c r="H576" s="582"/>
      <c r="I576" s="582"/>
      <c r="J576" s="581"/>
    </row>
    <row r="577" spans="1:10" x14ac:dyDescent="0.2">
      <c r="A577" s="583"/>
      <c r="B577" s="583"/>
      <c r="C577" s="583"/>
      <c r="D577" s="582"/>
      <c r="E577" s="583"/>
      <c r="F577" s="582"/>
      <c r="G577" s="582"/>
      <c r="H577" s="582"/>
      <c r="I577" s="582"/>
      <c r="J577" s="581"/>
    </row>
    <row r="578" spans="1:10" x14ac:dyDescent="0.2">
      <c r="A578" s="583"/>
      <c r="B578" s="583"/>
      <c r="C578" s="583"/>
      <c r="D578" s="582"/>
      <c r="E578" s="583"/>
      <c r="F578" s="582"/>
      <c r="G578" s="582"/>
      <c r="H578" s="582"/>
      <c r="I578" s="582"/>
      <c r="J578" s="581"/>
    </row>
    <row r="579" spans="1:10" x14ac:dyDescent="0.2">
      <c r="A579" s="583"/>
      <c r="B579" s="583"/>
      <c r="C579" s="583"/>
      <c r="D579" s="582"/>
      <c r="E579" s="583"/>
      <c r="F579" s="582"/>
      <c r="G579" s="582"/>
      <c r="H579" s="582"/>
      <c r="I579" s="582"/>
      <c r="J579" s="581"/>
    </row>
    <row r="580" spans="1:10" x14ac:dyDescent="0.2">
      <c r="A580" s="583"/>
      <c r="B580" s="583"/>
      <c r="C580" s="583"/>
      <c r="D580" s="582"/>
      <c r="E580" s="583"/>
      <c r="F580" s="582"/>
      <c r="G580" s="582"/>
      <c r="H580" s="582"/>
      <c r="I580" s="582"/>
      <c r="J580" s="581"/>
    </row>
    <row r="581" spans="1:10" x14ac:dyDescent="0.2">
      <c r="A581" s="583"/>
      <c r="B581" s="583"/>
      <c r="C581" s="583"/>
      <c r="D581" s="582"/>
      <c r="E581" s="583"/>
      <c r="F581" s="582"/>
      <c r="G581" s="582"/>
      <c r="H581" s="582"/>
      <c r="I581" s="582"/>
      <c r="J581" s="581"/>
    </row>
    <row r="582" spans="1:10" x14ac:dyDescent="0.2">
      <c r="A582" s="583"/>
      <c r="B582" s="583"/>
      <c r="C582" s="583"/>
      <c r="D582" s="582"/>
      <c r="E582" s="583"/>
      <c r="F582" s="582"/>
      <c r="G582" s="582"/>
      <c r="H582" s="582"/>
      <c r="I582" s="582"/>
      <c r="J582" s="581"/>
    </row>
    <row r="583" spans="1:10" x14ac:dyDescent="0.2">
      <c r="A583" s="583"/>
      <c r="B583" s="583"/>
      <c r="C583" s="583"/>
      <c r="D583" s="582"/>
      <c r="E583" s="583"/>
      <c r="F583" s="582"/>
      <c r="G583" s="582"/>
      <c r="H583" s="582"/>
      <c r="I583" s="582"/>
      <c r="J583" s="581"/>
    </row>
    <row r="584" spans="1:10" x14ac:dyDescent="0.2">
      <c r="A584" s="583"/>
      <c r="B584" s="583"/>
      <c r="C584" s="583"/>
      <c r="D584" s="582"/>
      <c r="E584" s="583"/>
      <c r="F584" s="582"/>
      <c r="G584" s="582"/>
      <c r="H584" s="582"/>
      <c r="I584" s="582"/>
      <c r="J584" s="581"/>
    </row>
    <row r="585" spans="1:10" x14ac:dyDescent="0.2">
      <c r="A585" s="583"/>
      <c r="B585" s="583"/>
      <c r="C585" s="583"/>
      <c r="D585" s="582"/>
      <c r="E585" s="583"/>
      <c r="F585" s="582"/>
      <c r="G585" s="582"/>
      <c r="H585" s="582"/>
      <c r="I585" s="582"/>
      <c r="J585" s="581"/>
    </row>
    <row r="586" spans="1:10" x14ac:dyDescent="0.2">
      <c r="A586" s="583"/>
      <c r="B586" s="583"/>
      <c r="C586" s="583"/>
      <c r="D586" s="582"/>
      <c r="E586" s="583"/>
      <c r="F586" s="582"/>
      <c r="G586" s="582"/>
      <c r="H586" s="582"/>
      <c r="I586" s="582"/>
      <c r="J586" s="581"/>
    </row>
    <row r="587" spans="1:10" x14ac:dyDescent="0.2">
      <c r="A587" s="583"/>
      <c r="B587" s="583"/>
      <c r="C587" s="583"/>
      <c r="D587" s="582"/>
      <c r="E587" s="583"/>
      <c r="F587" s="582"/>
      <c r="G587" s="582"/>
      <c r="H587" s="582"/>
      <c r="I587" s="582"/>
      <c r="J587" s="581"/>
    </row>
    <row r="588" spans="1:10" x14ac:dyDescent="0.2">
      <c r="A588" s="583"/>
      <c r="B588" s="583"/>
      <c r="C588" s="583"/>
      <c r="D588" s="582"/>
      <c r="E588" s="583"/>
      <c r="F588" s="582"/>
      <c r="G588" s="582"/>
      <c r="H588" s="582"/>
      <c r="I588" s="582"/>
      <c r="J588" s="581"/>
    </row>
    <row r="589" spans="1:10" x14ac:dyDescent="0.2">
      <c r="A589" s="583"/>
      <c r="B589" s="583"/>
      <c r="C589" s="583"/>
      <c r="D589" s="582"/>
      <c r="E589" s="583"/>
      <c r="F589" s="582"/>
      <c r="G589" s="582"/>
      <c r="H589" s="582"/>
      <c r="I589" s="582"/>
      <c r="J589" s="581"/>
    </row>
    <row r="590" spans="1:10" x14ac:dyDescent="0.2">
      <c r="A590" s="583"/>
      <c r="B590" s="583"/>
      <c r="C590" s="583"/>
      <c r="D590" s="582"/>
      <c r="E590" s="583"/>
      <c r="F590" s="582"/>
      <c r="G590" s="582"/>
      <c r="H590" s="582"/>
      <c r="I590" s="582"/>
      <c r="J590" s="581"/>
    </row>
    <row r="591" spans="1:10" x14ac:dyDescent="0.2">
      <c r="A591" s="583"/>
      <c r="B591" s="583"/>
      <c r="C591" s="583"/>
      <c r="D591" s="582"/>
      <c r="E591" s="583"/>
      <c r="F591" s="582"/>
      <c r="G591" s="582"/>
      <c r="H591" s="582"/>
      <c r="I591" s="582"/>
      <c r="J591" s="581"/>
    </row>
    <row r="592" spans="1:10" x14ac:dyDescent="0.2">
      <c r="A592" s="583"/>
      <c r="B592" s="583"/>
      <c r="C592" s="583"/>
      <c r="D592" s="582"/>
      <c r="E592" s="583"/>
      <c r="F592" s="582"/>
      <c r="G592" s="582"/>
      <c r="H592" s="582"/>
      <c r="I592" s="582"/>
      <c r="J592" s="581"/>
    </row>
    <row r="593" spans="1:10" x14ac:dyDescent="0.2">
      <c r="A593" s="583"/>
      <c r="B593" s="583"/>
      <c r="C593" s="583"/>
      <c r="D593" s="582"/>
      <c r="E593" s="583"/>
      <c r="F593" s="582"/>
      <c r="G593" s="582"/>
      <c r="H593" s="582"/>
      <c r="I593" s="582"/>
      <c r="J593" s="581"/>
    </row>
    <row r="594" spans="1:10" x14ac:dyDescent="0.2">
      <c r="A594" s="583"/>
      <c r="B594" s="583"/>
      <c r="C594" s="583"/>
      <c r="D594" s="582"/>
      <c r="E594" s="583"/>
      <c r="F594" s="582"/>
      <c r="G594" s="582"/>
      <c r="H594" s="582"/>
      <c r="I594" s="582"/>
      <c r="J594" s="581"/>
    </row>
    <row r="595" spans="1:10" x14ac:dyDescent="0.2">
      <c r="A595" s="583"/>
      <c r="B595" s="583"/>
      <c r="C595" s="583"/>
      <c r="D595" s="582"/>
      <c r="E595" s="583"/>
      <c r="F595" s="582"/>
      <c r="G595" s="582"/>
      <c r="H595" s="582"/>
      <c r="I595" s="582"/>
      <c r="J595" s="581"/>
    </row>
    <row r="596" spans="1:10" x14ac:dyDescent="0.2">
      <c r="A596" s="583"/>
      <c r="B596" s="583"/>
      <c r="C596" s="583"/>
      <c r="D596" s="582"/>
      <c r="E596" s="583"/>
      <c r="F596" s="582"/>
      <c r="G596" s="582"/>
      <c r="H596" s="582"/>
      <c r="I596" s="582"/>
      <c r="J596" s="581"/>
    </row>
    <row r="597" spans="1:10" x14ac:dyDescent="0.2">
      <c r="A597" s="583"/>
      <c r="B597" s="583"/>
      <c r="C597" s="583"/>
      <c r="D597" s="582"/>
      <c r="E597" s="583"/>
      <c r="F597" s="582"/>
      <c r="G597" s="582"/>
      <c r="H597" s="582"/>
      <c r="I597" s="582"/>
      <c r="J597" s="581"/>
    </row>
    <row r="598" spans="1:10" x14ac:dyDescent="0.2">
      <c r="A598" s="583"/>
      <c r="B598" s="583"/>
      <c r="C598" s="583"/>
      <c r="D598" s="582"/>
      <c r="E598" s="583"/>
      <c r="F598" s="582"/>
      <c r="G598" s="582"/>
      <c r="H598" s="582"/>
      <c r="I598" s="582"/>
      <c r="J598" s="581"/>
    </row>
    <row r="599" spans="1:10" x14ac:dyDescent="0.2">
      <c r="A599" s="583"/>
      <c r="B599" s="583"/>
      <c r="C599" s="583"/>
      <c r="D599" s="582"/>
      <c r="E599" s="583"/>
      <c r="F599" s="582"/>
      <c r="G599" s="582"/>
      <c r="H599" s="582"/>
      <c r="I599" s="582"/>
      <c r="J599" s="581"/>
    </row>
    <row r="600" spans="1:10" x14ac:dyDescent="0.2">
      <c r="A600" s="583"/>
      <c r="B600" s="583"/>
      <c r="C600" s="583"/>
      <c r="D600" s="582"/>
      <c r="E600" s="583"/>
      <c r="F600" s="582"/>
      <c r="G600" s="582"/>
      <c r="H600" s="582"/>
      <c r="I600" s="582"/>
      <c r="J600" s="581"/>
    </row>
    <row r="601" spans="1:10" x14ac:dyDescent="0.2">
      <c r="A601" s="583"/>
      <c r="B601" s="583"/>
      <c r="C601" s="583"/>
      <c r="D601" s="582"/>
      <c r="E601" s="583"/>
      <c r="F601" s="582"/>
      <c r="G601" s="582"/>
      <c r="H601" s="582"/>
      <c r="I601" s="582"/>
      <c r="J601" s="581"/>
    </row>
    <row r="602" spans="1:10" x14ac:dyDescent="0.2">
      <c r="A602" s="583"/>
      <c r="B602" s="583"/>
      <c r="C602" s="583"/>
      <c r="D602" s="582"/>
      <c r="E602" s="583"/>
      <c r="F602" s="582"/>
      <c r="G602" s="582"/>
      <c r="H602" s="582"/>
      <c r="I602" s="582"/>
      <c r="J602" s="581"/>
    </row>
    <row r="603" spans="1:10" x14ac:dyDescent="0.2">
      <c r="A603" s="583"/>
      <c r="B603" s="583"/>
      <c r="C603" s="583"/>
      <c r="D603" s="582"/>
      <c r="E603" s="583"/>
      <c r="F603" s="582"/>
      <c r="G603" s="582"/>
      <c r="H603" s="582"/>
      <c r="I603" s="582"/>
      <c r="J603" s="581"/>
    </row>
    <row r="604" spans="1:10" x14ac:dyDescent="0.2">
      <c r="A604" s="583"/>
      <c r="B604" s="583"/>
      <c r="C604" s="583"/>
      <c r="D604" s="582"/>
      <c r="E604" s="583"/>
      <c r="F604" s="582"/>
      <c r="G604" s="582"/>
      <c r="H604" s="582"/>
      <c r="I604" s="582"/>
      <c r="J604" s="581"/>
    </row>
    <row r="605" spans="1:10" x14ac:dyDescent="0.2">
      <c r="A605" s="583"/>
      <c r="B605" s="583"/>
      <c r="C605" s="583"/>
      <c r="D605" s="582"/>
      <c r="E605" s="583"/>
      <c r="F605" s="582"/>
      <c r="G605" s="582"/>
      <c r="H605" s="582"/>
      <c r="I605" s="582"/>
      <c r="J605" s="581"/>
    </row>
    <row r="606" spans="1:10" x14ac:dyDescent="0.2">
      <c r="A606" s="583"/>
      <c r="B606" s="583"/>
      <c r="C606" s="583"/>
      <c r="D606" s="582"/>
      <c r="E606" s="583"/>
      <c r="F606" s="582"/>
      <c r="G606" s="582"/>
      <c r="H606" s="582"/>
      <c r="I606" s="582"/>
      <c r="J606" s="581"/>
    </row>
    <row r="607" spans="1:10" x14ac:dyDescent="0.2">
      <c r="A607" s="583"/>
      <c r="B607" s="583"/>
      <c r="C607" s="583"/>
      <c r="D607" s="582"/>
      <c r="E607" s="583"/>
      <c r="F607" s="582"/>
      <c r="G607" s="582"/>
      <c r="H607" s="582"/>
      <c r="I607" s="582"/>
      <c r="J607" s="581"/>
    </row>
    <row r="608" spans="1:10" x14ac:dyDescent="0.2">
      <c r="A608" s="583"/>
      <c r="B608" s="583"/>
      <c r="C608" s="583"/>
      <c r="D608" s="582"/>
      <c r="E608" s="583"/>
      <c r="F608" s="582"/>
      <c r="G608" s="582"/>
      <c r="H608" s="582"/>
      <c r="I608" s="582"/>
      <c r="J608" s="581"/>
    </row>
    <row r="609" spans="1:10" x14ac:dyDescent="0.2">
      <c r="A609" s="583"/>
      <c r="B609" s="583"/>
      <c r="C609" s="583"/>
      <c r="D609" s="582"/>
      <c r="E609" s="583"/>
      <c r="F609" s="582"/>
      <c r="G609" s="582"/>
      <c r="H609" s="582"/>
      <c r="I609" s="582"/>
      <c r="J609" s="581"/>
    </row>
    <row r="610" spans="1:10" x14ac:dyDescent="0.2">
      <c r="A610" s="583"/>
      <c r="B610" s="583"/>
      <c r="C610" s="583"/>
      <c r="D610" s="582"/>
      <c r="E610" s="583"/>
      <c r="F610" s="582"/>
      <c r="G610" s="582"/>
      <c r="H610" s="582"/>
      <c r="I610" s="582"/>
      <c r="J610" s="581"/>
    </row>
    <row r="611" spans="1:10" x14ac:dyDescent="0.2">
      <c r="A611" s="583"/>
      <c r="B611" s="583"/>
      <c r="C611" s="583"/>
      <c r="D611" s="582"/>
      <c r="E611" s="583"/>
      <c r="F611" s="582"/>
      <c r="G611" s="582"/>
      <c r="H611" s="582"/>
      <c r="I611" s="582"/>
      <c r="J611" s="581"/>
    </row>
    <row r="612" spans="1:10" x14ac:dyDescent="0.2">
      <c r="A612" s="583"/>
      <c r="B612" s="583"/>
      <c r="C612" s="583"/>
      <c r="D612" s="582"/>
      <c r="E612" s="583"/>
      <c r="F612" s="582"/>
      <c r="G612" s="582"/>
      <c r="H612" s="582"/>
      <c r="I612" s="582"/>
      <c r="J612" s="581"/>
    </row>
    <row r="613" spans="1:10" x14ac:dyDescent="0.2">
      <c r="A613" s="583"/>
      <c r="B613" s="583"/>
      <c r="C613" s="583"/>
      <c r="D613" s="582"/>
      <c r="E613" s="583"/>
      <c r="F613" s="582"/>
      <c r="G613" s="582"/>
      <c r="H613" s="582"/>
      <c r="I613" s="582"/>
      <c r="J613" s="581"/>
    </row>
    <row r="614" spans="1:10" x14ac:dyDescent="0.2">
      <c r="A614" s="583"/>
      <c r="B614" s="583"/>
      <c r="C614" s="583"/>
      <c r="D614" s="582"/>
      <c r="E614" s="583"/>
      <c r="F614" s="582"/>
      <c r="G614" s="582"/>
      <c r="H614" s="582"/>
      <c r="I614" s="582"/>
      <c r="J614" s="581"/>
    </row>
    <row r="615" spans="1:10" x14ac:dyDescent="0.2">
      <c r="A615" s="583"/>
      <c r="B615" s="583"/>
      <c r="C615" s="583"/>
      <c r="D615" s="582"/>
      <c r="E615" s="583"/>
      <c r="F615" s="582"/>
      <c r="G615" s="582"/>
      <c r="H615" s="582"/>
      <c r="I615" s="582"/>
      <c r="J615" s="581"/>
    </row>
    <row r="616" spans="1:10" x14ac:dyDescent="0.2">
      <c r="A616" s="583"/>
      <c r="B616" s="583"/>
      <c r="C616" s="583"/>
      <c r="D616" s="582"/>
      <c r="E616" s="583"/>
      <c r="F616" s="582"/>
      <c r="G616" s="582"/>
      <c r="H616" s="582"/>
      <c r="I616" s="582"/>
      <c r="J616" s="581"/>
    </row>
    <row r="617" spans="1:10" x14ac:dyDescent="0.2">
      <c r="A617" s="583"/>
      <c r="B617" s="583"/>
      <c r="C617" s="583"/>
      <c r="D617" s="582"/>
      <c r="E617" s="583"/>
      <c r="F617" s="582"/>
      <c r="G617" s="582"/>
      <c r="H617" s="582"/>
      <c r="I617" s="582"/>
      <c r="J617" s="581"/>
    </row>
    <row r="618" spans="1:10" x14ac:dyDescent="0.2">
      <c r="A618" s="583"/>
      <c r="B618" s="583"/>
      <c r="C618" s="583"/>
      <c r="D618" s="582"/>
      <c r="E618" s="583"/>
      <c r="F618" s="582"/>
      <c r="G618" s="582"/>
      <c r="H618" s="582"/>
      <c r="I618" s="582"/>
      <c r="J618" s="581"/>
    </row>
    <row r="619" spans="1:10" x14ac:dyDescent="0.2">
      <c r="A619" s="583"/>
      <c r="B619" s="583"/>
      <c r="C619" s="583"/>
      <c r="D619" s="582"/>
      <c r="E619" s="583"/>
      <c r="F619" s="582"/>
      <c r="G619" s="582"/>
      <c r="H619" s="582"/>
      <c r="I619" s="582"/>
      <c r="J619" s="581"/>
    </row>
    <row r="620" spans="1:10" x14ac:dyDescent="0.2">
      <c r="A620" s="583"/>
      <c r="B620" s="583"/>
      <c r="C620" s="583"/>
      <c r="D620" s="582"/>
      <c r="E620" s="583"/>
      <c r="F620" s="582"/>
      <c r="G620" s="582"/>
      <c r="H620" s="582"/>
      <c r="I620" s="582"/>
      <c r="J620" s="581"/>
    </row>
    <row r="621" spans="1:10" x14ac:dyDescent="0.2">
      <c r="A621" s="583"/>
      <c r="B621" s="583"/>
      <c r="C621" s="583"/>
      <c r="D621" s="582"/>
      <c r="E621" s="583"/>
      <c r="F621" s="582"/>
      <c r="G621" s="582"/>
      <c r="H621" s="582"/>
      <c r="I621" s="582"/>
      <c r="J621" s="581"/>
    </row>
    <row r="622" spans="1:10" x14ac:dyDescent="0.2">
      <c r="A622" s="583"/>
      <c r="B622" s="583"/>
      <c r="C622" s="583"/>
      <c r="D622" s="582"/>
      <c r="E622" s="583"/>
      <c r="F622" s="582"/>
      <c r="G622" s="582"/>
      <c r="H622" s="582"/>
      <c r="I622" s="582"/>
      <c r="J622" s="581"/>
    </row>
    <row r="623" spans="1:10" x14ac:dyDescent="0.2">
      <c r="A623" s="583"/>
      <c r="B623" s="583"/>
      <c r="C623" s="583"/>
      <c r="D623" s="582"/>
      <c r="E623" s="583"/>
      <c r="F623" s="582"/>
      <c r="G623" s="582"/>
      <c r="H623" s="582"/>
      <c r="I623" s="582"/>
      <c r="J623" s="581"/>
    </row>
    <row r="624" spans="1:10" x14ac:dyDescent="0.2">
      <c r="A624" s="583"/>
      <c r="B624" s="583"/>
      <c r="C624" s="583"/>
      <c r="D624" s="582"/>
      <c r="E624" s="583"/>
      <c r="F624" s="582"/>
      <c r="G624" s="582"/>
      <c r="H624" s="582"/>
      <c r="I624" s="582"/>
      <c r="J624" s="581"/>
    </row>
    <row r="625" spans="1:10" x14ac:dyDescent="0.2">
      <c r="A625" s="583"/>
      <c r="B625" s="583"/>
      <c r="C625" s="583"/>
      <c r="D625" s="582"/>
      <c r="E625" s="583"/>
      <c r="F625" s="582"/>
      <c r="G625" s="582"/>
      <c r="H625" s="582"/>
      <c r="I625" s="582"/>
      <c r="J625" s="581"/>
    </row>
    <row r="626" spans="1:10" x14ac:dyDescent="0.2">
      <c r="A626" s="583"/>
      <c r="B626" s="583"/>
      <c r="C626" s="583"/>
      <c r="D626" s="582"/>
      <c r="E626" s="583"/>
      <c r="F626" s="582"/>
      <c r="G626" s="582"/>
      <c r="H626" s="582"/>
      <c r="I626" s="582"/>
      <c r="J626" s="581"/>
    </row>
    <row r="627" spans="1:10" x14ac:dyDescent="0.2">
      <c r="A627" s="583"/>
      <c r="B627" s="583"/>
      <c r="C627" s="583"/>
      <c r="D627" s="582"/>
      <c r="E627" s="583"/>
      <c r="F627" s="582"/>
      <c r="G627" s="582"/>
      <c r="H627" s="582"/>
      <c r="I627" s="582"/>
      <c r="J627" s="581"/>
    </row>
    <row r="628" spans="1:10" x14ac:dyDescent="0.2">
      <c r="A628" s="583"/>
      <c r="B628" s="583"/>
      <c r="C628" s="583"/>
      <c r="D628" s="582"/>
      <c r="E628" s="583"/>
      <c r="F628" s="582"/>
      <c r="G628" s="582"/>
      <c r="H628" s="582"/>
      <c r="I628" s="582"/>
      <c r="J628" s="581"/>
    </row>
    <row r="629" spans="1:10" x14ac:dyDescent="0.2">
      <c r="A629" s="583"/>
      <c r="B629" s="583"/>
      <c r="C629" s="583"/>
      <c r="D629" s="582"/>
      <c r="E629" s="583"/>
      <c r="F629" s="582"/>
      <c r="G629" s="582"/>
      <c r="H629" s="582"/>
      <c r="I629" s="582"/>
      <c r="J629" s="581"/>
    </row>
    <row r="630" spans="1:10" x14ac:dyDescent="0.2">
      <c r="A630" s="583"/>
      <c r="B630" s="583"/>
      <c r="C630" s="583"/>
      <c r="D630" s="582"/>
      <c r="E630" s="583"/>
      <c r="F630" s="582"/>
      <c r="G630" s="582"/>
      <c r="H630" s="582"/>
      <c r="I630" s="582"/>
      <c r="J630" s="581"/>
    </row>
    <row r="631" spans="1:10" x14ac:dyDescent="0.2">
      <c r="A631" s="583"/>
      <c r="B631" s="583"/>
      <c r="C631" s="583"/>
      <c r="D631" s="582"/>
      <c r="E631" s="583"/>
      <c r="F631" s="582"/>
      <c r="G631" s="582"/>
      <c r="H631" s="582"/>
      <c r="I631" s="582"/>
      <c r="J631" s="581"/>
    </row>
    <row r="632" spans="1:10" x14ac:dyDescent="0.2">
      <c r="A632" s="583"/>
      <c r="B632" s="583"/>
      <c r="C632" s="583"/>
      <c r="D632" s="582"/>
      <c r="E632" s="583"/>
      <c r="F632" s="582"/>
      <c r="G632" s="582"/>
      <c r="H632" s="582"/>
      <c r="I632" s="582"/>
      <c r="J632" s="581"/>
    </row>
    <row r="633" spans="1:10" x14ac:dyDescent="0.2">
      <c r="A633" s="583"/>
      <c r="B633" s="583"/>
      <c r="C633" s="583"/>
      <c r="D633" s="582"/>
      <c r="E633" s="583"/>
      <c r="F633" s="582"/>
      <c r="G633" s="582"/>
      <c r="H633" s="582"/>
      <c r="I633" s="582"/>
      <c r="J633" s="581"/>
    </row>
    <row r="634" spans="1:10" x14ac:dyDescent="0.2">
      <c r="A634" s="583"/>
      <c r="B634" s="583"/>
      <c r="C634" s="583"/>
      <c r="D634" s="582"/>
      <c r="E634" s="583"/>
      <c r="F634" s="582"/>
      <c r="G634" s="582"/>
      <c r="H634" s="582"/>
      <c r="I634" s="582"/>
      <c r="J634" s="581"/>
    </row>
    <row r="635" spans="1:10" x14ac:dyDescent="0.2">
      <c r="A635" s="583"/>
      <c r="B635" s="583"/>
      <c r="C635" s="583"/>
      <c r="D635" s="582"/>
      <c r="E635" s="583"/>
      <c r="F635" s="582"/>
      <c r="G635" s="582"/>
      <c r="H635" s="582"/>
      <c r="I635" s="582"/>
      <c r="J635" s="581"/>
    </row>
    <row r="636" spans="1:10" x14ac:dyDescent="0.2">
      <c r="A636" s="583"/>
      <c r="B636" s="583"/>
      <c r="C636" s="583"/>
      <c r="D636" s="582"/>
      <c r="E636" s="583"/>
      <c r="F636" s="582"/>
      <c r="G636" s="582"/>
      <c r="H636" s="582"/>
      <c r="I636" s="582"/>
      <c r="J636" s="581"/>
    </row>
    <row r="637" spans="1:10" x14ac:dyDescent="0.2">
      <c r="A637" s="583"/>
      <c r="B637" s="583"/>
      <c r="C637" s="583"/>
      <c r="D637" s="582"/>
      <c r="E637" s="583"/>
      <c r="F637" s="582"/>
      <c r="G637" s="582"/>
      <c r="H637" s="582"/>
      <c r="I637" s="582"/>
      <c r="J637" s="581"/>
    </row>
    <row r="638" spans="1:10" x14ac:dyDescent="0.2">
      <c r="A638" s="583"/>
      <c r="B638" s="583"/>
      <c r="C638" s="583"/>
      <c r="D638" s="582"/>
      <c r="E638" s="583"/>
      <c r="F638" s="582"/>
      <c r="G638" s="582"/>
      <c r="H638" s="582"/>
      <c r="I638" s="582"/>
      <c r="J638" s="581"/>
    </row>
    <row r="639" spans="1:10" x14ac:dyDescent="0.2">
      <c r="A639" s="583"/>
      <c r="B639" s="583"/>
      <c r="C639" s="583"/>
      <c r="D639" s="582"/>
      <c r="E639" s="583"/>
      <c r="F639" s="582"/>
      <c r="G639" s="582"/>
      <c r="H639" s="582"/>
      <c r="I639" s="582"/>
      <c r="J639" s="581"/>
    </row>
    <row r="640" spans="1:10" x14ac:dyDescent="0.2">
      <c r="A640" s="583"/>
      <c r="B640" s="583"/>
      <c r="C640" s="583"/>
      <c r="D640" s="582"/>
      <c r="E640" s="583"/>
      <c r="F640" s="582"/>
      <c r="G640" s="582"/>
      <c r="H640" s="582"/>
      <c r="I640" s="582"/>
      <c r="J640" s="581"/>
    </row>
    <row r="641" spans="1:10" x14ac:dyDescent="0.2">
      <c r="A641" s="583"/>
      <c r="B641" s="583"/>
      <c r="C641" s="583"/>
      <c r="D641" s="582"/>
      <c r="E641" s="583"/>
      <c r="F641" s="582"/>
      <c r="G641" s="582"/>
      <c r="H641" s="582"/>
      <c r="I641" s="582"/>
      <c r="J641" s="581"/>
    </row>
    <row r="642" spans="1:10" x14ac:dyDescent="0.2">
      <c r="A642" s="583"/>
      <c r="B642" s="583"/>
      <c r="C642" s="583"/>
      <c r="D642" s="582"/>
      <c r="E642" s="583"/>
      <c r="F642" s="582"/>
      <c r="G642" s="582"/>
      <c r="H642" s="582"/>
      <c r="I642" s="582"/>
      <c r="J642" s="581"/>
    </row>
    <row r="643" spans="1:10" x14ac:dyDescent="0.2">
      <c r="A643" s="583"/>
      <c r="B643" s="583"/>
      <c r="C643" s="583"/>
      <c r="D643" s="582"/>
      <c r="E643" s="583"/>
      <c r="F643" s="582"/>
      <c r="G643" s="582"/>
      <c r="H643" s="582"/>
      <c r="I643" s="582"/>
      <c r="J643" s="581"/>
    </row>
    <row r="644" spans="1:10" x14ac:dyDescent="0.2">
      <c r="A644" s="583"/>
      <c r="B644" s="583"/>
      <c r="C644" s="583"/>
      <c r="D644" s="582"/>
      <c r="E644" s="583"/>
      <c r="F644" s="582"/>
      <c r="G644" s="582"/>
      <c r="H644" s="582"/>
      <c r="I644" s="582"/>
      <c r="J644" s="581"/>
    </row>
    <row r="645" spans="1:10" x14ac:dyDescent="0.2">
      <c r="A645" s="583"/>
      <c r="B645" s="583"/>
      <c r="C645" s="583"/>
      <c r="D645" s="582"/>
      <c r="E645" s="583"/>
      <c r="F645" s="582"/>
      <c r="G645" s="582"/>
      <c r="H645" s="582"/>
      <c r="I645" s="582"/>
      <c r="J645" s="581"/>
    </row>
    <row r="646" spans="1:10" x14ac:dyDescent="0.2">
      <c r="A646" s="583"/>
      <c r="B646" s="583"/>
      <c r="C646" s="583"/>
      <c r="D646" s="582"/>
      <c r="E646" s="583"/>
      <c r="F646" s="582"/>
      <c r="G646" s="582"/>
      <c r="H646" s="582"/>
      <c r="I646" s="582"/>
      <c r="J646" s="581"/>
    </row>
    <row r="647" spans="1:10" x14ac:dyDescent="0.2">
      <c r="A647" s="583"/>
      <c r="B647" s="583"/>
      <c r="C647" s="583"/>
      <c r="D647" s="582"/>
      <c r="E647" s="583"/>
      <c r="F647" s="582"/>
      <c r="G647" s="582"/>
      <c r="H647" s="582"/>
      <c r="I647" s="582"/>
      <c r="J647" s="581"/>
    </row>
    <row r="648" spans="1:10" x14ac:dyDescent="0.2">
      <c r="A648" s="583"/>
      <c r="B648" s="583"/>
      <c r="C648" s="583"/>
      <c r="D648" s="582"/>
      <c r="E648" s="583"/>
      <c r="F648" s="582"/>
      <c r="G648" s="582"/>
      <c r="H648" s="582"/>
      <c r="I648" s="582"/>
      <c r="J648" s="581"/>
    </row>
    <row r="649" spans="1:10" x14ac:dyDescent="0.2">
      <c r="A649" s="583"/>
      <c r="B649" s="583"/>
      <c r="C649" s="583"/>
      <c r="D649" s="582"/>
      <c r="E649" s="583"/>
      <c r="F649" s="582"/>
      <c r="G649" s="582"/>
      <c r="H649" s="582"/>
      <c r="I649" s="582"/>
      <c r="J649" s="581"/>
    </row>
    <row r="650" spans="1:10" x14ac:dyDescent="0.2">
      <c r="A650" s="583"/>
      <c r="B650" s="583"/>
      <c r="C650" s="583"/>
      <c r="D650" s="582"/>
      <c r="E650" s="583"/>
      <c r="F650" s="582"/>
      <c r="G650" s="582"/>
      <c r="H650" s="582"/>
      <c r="I650" s="582"/>
      <c r="J650" s="581"/>
    </row>
    <row r="651" spans="1:10" x14ac:dyDescent="0.2">
      <c r="A651" s="583"/>
      <c r="B651" s="583"/>
      <c r="C651" s="583"/>
      <c r="D651" s="582"/>
      <c r="E651" s="583"/>
      <c r="F651" s="582"/>
      <c r="G651" s="582"/>
      <c r="H651" s="582"/>
      <c r="I651" s="582"/>
      <c r="J651" s="581"/>
    </row>
    <row r="652" spans="1:10" x14ac:dyDescent="0.2">
      <c r="A652" s="583"/>
      <c r="B652" s="583"/>
      <c r="C652" s="583"/>
      <c r="D652" s="582"/>
      <c r="E652" s="583"/>
      <c r="F652" s="582"/>
      <c r="G652" s="582"/>
      <c r="H652" s="582"/>
      <c r="I652" s="582"/>
      <c r="J652" s="581"/>
    </row>
    <row r="653" spans="1:10" x14ac:dyDescent="0.2">
      <c r="A653" s="583"/>
      <c r="B653" s="583"/>
      <c r="C653" s="583"/>
      <c r="D653" s="582"/>
      <c r="E653" s="583"/>
      <c r="F653" s="582"/>
      <c r="G653" s="582"/>
      <c r="H653" s="582"/>
      <c r="I653" s="582"/>
      <c r="J653" s="581"/>
    </row>
    <row r="654" spans="1:10" x14ac:dyDescent="0.2">
      <c r="A654" s="583"/>
      <c r="B654" s="583"/>
      <c r="C654" s="583"/>
      <c r="D654" s="582"/>
      <c r="E654" s="583"/>
      <c r="F654" s="582"/>
      <c r="G654" s="582"/>
      <c r="H654" s="582"/>
      <c r="I654" s="582"/>
      <c r="J654" s="581"/>
    </row>
    <row r="655" spans="1:10" x14ac:dyDescent="0.2">
      <c r="A655" s="583"/>
      <c r="B655" s="583"/>
      <c r="C655" s="583"/>
      <c r="D655" s="582"/>
      <c r="E655" s="583"/>
      <c r="F655" s="582"/>
      <c r="G655" s="582"/>
      <c r="H655" s="582"/>
      <c r="I655" s="582"/>
      <c r="J655" s="581"/>
    </row>
    <row r="656" spans="1:10" x14ac:dyDescent="0.2">
      <c r="A656" s="583"/>
      <c r="B656" s="583"/>
      <c r="C656" s="583"/>
      <c r="D656" s="582"/>
      <c r="E656" s="583"/>
      <c r="F656" s="582"/>
      <c r="G656" s="582"/>
      <c r="H656" s="582"/>
      <c r="I656" s="582"/>
      <c r="J656" s="581"/>
    </row>
    <row r="657" spans="1:10" x14ac:dyDescent="0.2">
      <c r="A657" s="583"/>
      <c r="B657" s="583"/>
      <c r="C657" s="583"/>
      <c r="D657" s="582"/>
      <c r="E657" s="583"/>
      <c r="F657" s="582"/>
      <c r="G657" s="582"/>
      <c r="H657" s="582"/>
      <c r="I657" s="582"/>
      <c r="J657" s="581"/>
    </row>
    <row r="658" spans="1:10" x14ac:dyDescent="0.2">
      <c r="A658" s="583"/>
      <c r="B658" s="583"/>
      <c r="C658" s="583"/>
      <c r="D658" s="582"/>
      <c r="E658" s="583"/>
      <c r="F658" s="582"/>
      <c r="G658" s="582"/>
      <c r="H658" s="582"/>
      <c r="I658" s="582"/>
      <c r="J658" s="581"/>
    </row>
    <row r="659" spans="1:10" x14ac:dyDescent="0.2">
      <c r="A659" s="583"/>
      <c r="B659" s="583"/>
      <c r="C659" s="583"/>
      <c r="D659" s="582"/>
      <c r="E659" s="583"/>
      <c r="F659" s="582"/>
      <c r="G659" s="582"/>
      <c r="H659" s="582"/>
      <c r="I659" s="582"/>
      <c r="J659" s="581"/>
    </row>
    <row r="660" spans="1:10" x14ac:dyDescent="0.2">
      <c r="A660" s="583"/>
      <c r="B660" s="583"/>
      <c r="C660" s="583"/>
      <c r="D660" s="582"/>
      <c r="E660" s="583"/>
      <c r="F660" s="582"/>
      <c r="G660" s="582"/>
      <c r="H660" s="582"/>
      <c r="I660" s="582"/>
      <c r="J660" s="581"/>
    </row>
    <row r="661" spans="1:10" x14ac:dyDescent="0.2">
      <c r="A661" s="583"/>
      <c r="B661" s="583"/>
      <c r="C661" s="583"/>
      <c r="D661" s="582"/>
      <c r="E661" s="583"/>
      <c r="F661" s="582"/>
      <c r="G661" s="582"/>
      <c r="H661" s="582"/>
      <c r="I661" s="582"/>
      <c r="J661" s="581"/>
    </row>
    <row r="662" spans="1:10" x14ac:dyDescent="0.2">
      <c r="A662" s="583"/>
      <c r="B662" s="583"/>
      <c r="C662" s="583"/>
      <c r="D662" s="582"/>
      <c r="E662" s="583"/>
      <c r="F662" s="582"/>
      <c r="G662" s="582"/>
      <c r="H662" s="582"/>
      <c r="I662" s="582"/>
      <c r="J662" s="581"/>
    </row>
    <row r="663" spans="1:10" x14ac:dyDescent="0.2">
      <c r="A663" s="583"/>
      <c r="B663" s="583"/>
      <c r="C663" s="583"/>
      <c r="D663" s="582"/>
      <c r="E663" s="583"/>
      <c r="F663" s="582"/>
      <c r="G663" s="582"/>
      <c r="H663" s="582"/>
      <c r="I663" s="582"/>
      <c r="J663" s="581"/>
    </row>
    <row r="664" spans="1:10" x14ac:dyDescent="0.2">
      <c r="A664" s="583"/>
      <c r="B664" s="583"/>
      <c r="C664" s="583"/>
      <c r="D664" s="582"/>
      <c r="E664" s="583"/>
      <c r="F664" s="582"/>
      <c r="G664" s="582"/>
      <c r="H664" s="582"/>
      <c r="I664" s="582"/>
      <c r="J664" s="581"/>
    </row>
    <row r="665" spans="1:10" x14ac:dyDescent="0.2">
      <c r="A665" s="583"/>
      <c r="B665" s="583"/>
      <c r="C665" s="583"/>
      <c r="D665" s="582"/>
      <c r="E665" s="583"/>
      <c r="F665" s="582"/>
      <c r="G665" s="582"/>
      <c r="H665" s="582"/>
      <c r="I665" s="582"/>
      <c r="J665" s="581"/>
    </row>
    <row r="666" spans="1:10" x14ac:dyDescent="0.2">
      <c r="A666" s="583"/>
      <c r="B666" s="583"/>
      <c r="C666" s="583"/>
      <c r="D666" s="582"/>
      <c r="E666" s="583"/>
      <c r="F666" s="582"/>
      <c r="G666" s="582"/>
      <c r="H666" s="582"/>
      <c r="I666" s="582"/>
      <c r="J666" s="581"/>
    </row>
    <row r="667" spans="1:10" x14ac:dyDescent="0.2">
      <c r="A667" s="583"/>
      <c r="B667" s="583"/>
      <c r="C667" s="583"/>
      <c r="D667" s="582"/>
      <c r="E667" s="583"/>
      <c r="F667" s="582"/>
      <c r="G667" s="582"/>
      <c r="H667" s="582"/>
      <c r="I667" s="582"/>
      <c r="J667" s="581"/>
    </row>
    <row r="668" spans="1:10" x14ac:dyDescent="0.2">
      <c r="A668" s="583"/>
      <c r="B668" s="583"/>
      <c r="C668" s="583"/>
      <c r="D668" s="582"/>
      <c r="E668" s="583"/>
      <c r="F668" s="582"/>
      <c r="G668" s="582"/>
      <c r="H668" s="582"/>
      <c r="I668" s="582"/>
      <c r="J668" s="581"/>
    </row>
    <row r="669" spans="1:10" x14ac:dyDescent="0.2">
      <c r="A669" s="583"/>
      <c r="B669" s="583"/>
      <c r="C669" s="583"/>
      <c r="D669" s="582"/>
      <c r="E669" s="583"/>
      <c r="F669" s="582"/>
      <c r="G669" s="582"/>
      <c r="H669" s="582"/>
      <c r="I669" s="582"/>
      <c r="J669" s="581"/>
    </row>
    <row r="670" spans="1:10" x14ac:dyDescent="0.2">
      <c r="A670" s="583"/>
      <c r="B670" s="583"/>
      <c r="C670" s="583"/>
      <c r="D670" s="582"/>
      <c r="E670" s="583"/>
      <c r="F670" s="582"/>
      <c r="G670" s="582"/>
      <c r="H670" s="582"/>
      <c r="I670" s="582"/>
      <c r="J670" s="581"/>
    </row>
    <row r="671" spans="1:10" x14ac:dyDescent="0.2">
      <c r="A671" s="583"/>
      <c r="B671" s="583"/>
      <c r="C671" s="583"/>
      <c r="D671" s="582"/>
      <c r="E671" s="583"/>
      <c r="F671" s="582"/>
      <c r="G671" s="582"/>
      <c r="H671" s="582"/>
      <c r="I671" s="582"/>
      <c r="J671" s="581"/>
    </row>
    <row r="672" spans="1:10" x14ac:dyDescent="0.2">
      <c r="A672" s="583"/>
      <c r="B672" s="583"/>
      <c r="C672" s="583"/>
      <c r="D672" s="582"/>
      <c r="E672" s="583"/>
      <c r="F672" s="582"/>
      <c r="G672" s="582"/>
      <c r="H672" s="582"/>
      <c r="I672" s="582"/>
      <c r="J672" s="581"/>
    </row>
    <row r="673" spans="1:10" x14ac:dyDescent="0.2">
      <c r="A673" s="583"/>
      <c r="B673" s="583"/>
      <c r="C673" s="583"/>
      <c r="D673" s="582"/>
      <c r="E673" s="583"/>
      <c r="F673" s="582"/>
      <c r="G673" s="582"/>
      <c r="H673" s="582"/>
      <c r="I673" s="582"/>
      <c r="J673" s="581"/>
    </row>
    <row r="674" spans="1:10" x14ac:dyDescent="0.2">
      <c r="A674" s="583"/>
      <c r="B674" s="583"/>
      <c r="C674" s="583"/>
      <c r="D674" s="582"/>
      <c r="E674" s="583"/>
      <c r="F674" s="582"/>
      <c r="G674" s="582"/>
      <c r="H674" s="582"/>
      <c r="I674" s="582"/>
      <c r="J674" s="581"/>
    </row>
    <row r="675" spans="1:10" x14ac:dyDescent="0.2">
      <c r="A675" s="583"/>
      <c r="B675" s="583"/>
      <c r="C675" s="583"/>
      <c r="D675" s="582"/>
      <c r="E675" s="583"/>
      <c r="F675" s="582"/>
      <c r="G675" s="582"/>
      <c r="H675" s="582"/>
      <c r="I675" s="582"/>
      <c r="J675" s="581"/>
    </row>
    <row r="676" spans="1:10" x14ac:dyDescent="0.2">
      <c r="A676" s="583"/>
      <c r="B676" s="583"/>
      <c r="C676" s="583"/>
      <c r="D676" s="582"/>
      <c r="E676" s="583"/>
      <c r="F676" s="582"/>
      <c r="G676" s="582"/>
      <c r="H676" s="582"/>
      <c r="I676" s="582"/>
      <c r="J676" s="581"/>
    </row>
    <row r="677" spans="1:10" x14ac:dyDescent="0.2">
      <c r="A677" s="583"/>
      <c r="B677" s="583"/>
      <c r="C677" s="583"/>
      <c r="D677" s="582"/>
      <c r="E677" s="583"/>
      <c r="F677" s="582"/>
      <c r="G677" s="582"/>
      <c r="H677" s="582"/>
      <c r="I677" s="582"/>
      <c r="J677" s="581"/>
    </row>
    <row r="678" spans="1:10" x14ac:dyDescent="0.2">
      <c r="A678" s="583"/>
      <c r="B678" s="583"/>
      <c r="C678" s="583"/>
      <c r="D678" s="582"/>
      <c r="E678" s="583"/>
      <c r="F678" s="582"/>
      <c r="G678" s="582"/>
      <c r="H678" s="582"/>
      <c r="I678" s="582"/>
      <c r="J678" s="581"/>
    </row>
    <row r="679" spans="1:10" x14ac:dyDescent="0.2">
      <c r="A679" s="583"/>
      <c r="B679" s="583"/>
      <c r="C679" s="583"/>
      <c r="D679" s="582"/>
      <c r="E679" s="583"/>
      <c r="F679" s="582"/>
      <c r="G679" s="582"/>
      <c r="H679" s="582"/>
      <c r="I679" s="582"/>
      <c r="J679" s="581"/>
    </row>
    <row r="680" spans="1:10" x14ac:dyDescent="0.2">
      <c r="A680" s="583"/>
      <c r="B680" s="583"/>
      <c r="C680" s="583"/>
      <c r="D680" s="582"/>
      <c r="E680" s="583"/>
      <c r="F680" s="582"/>
      <c r="G680" s="582"/>
      <c r="H680" s="582"/>
      <c r="I680" s="582"/>
      <c r="J680" s="581"/>
    </row>
    <row r="681" spans="1:10" x14ac:dyDescent="0.2">
      <c r="A681" s="583"/>
      <c r="B681" s="583"/>
      <c r="C681" s="583"/>
      <c r="D681" s="582"/>
      <c r="E681" s="583"/>
      <c r="F681" s="582"/>
      <c r="G681" s="582"/>
      <c r="H681" s="582"/>
      <c r="I681" s="582"/>
      <c r="J681" s="581"/>
    </row>
    <row r="682" spans="1:10" x14ac:dyDescent="0.2">
      <c r="A682" s="583"/>
      <c r="B682" s="583"/>
      <c r="C682" s="583"/>
      <c r="D682" s="582"/>
      <c r="E682" s="583"/>
      <c r="F682" s="582"/>
      <c r="G682" s="582"/>
      <c r="H682" s="582"/>
      <c r="I682" s="582"/>
      <c r="J682" s="581"/>
    </row>
    <row r="683" spans="1:10" x14ac:dyDescent="0.2">
      <c r="A683" s="583"/>
      <c r="B683" s="583"/>
      <c r="C683" s="583"/>
      <c r="D683" s="582"/>
      <c r="E683" s="583"/>
      <c r="F683" s="582"/>
      <c r="G683" s="582"/>
      <c r="H683" s="582"/>
      <c r="I683" s="582"/>
      <c r="J683" s="581"/>
    </row>
    <row r="684" spans="1:10" x14ac:dyDescent="0.2">
      <c r="A684" s="583"/>
      <c r="B684" s="583"/>
      <c r="C684" s="583"/>
      <c r="D684" s="582"/>
      <c r="E684" s="583"/>
      <c r="F684" s="582"/>
      <c r="G684" s="582"/>
      <c r="H684" s="582"/>
      <c r="I684" s="582"/>
      <c r="J684" s="581"/>
    </row>
    <row r="685" spans="1:10" x14ac:dyDescent="0.2">
      <c r="A685" s="583"/>
      <c r="B685" s="583"/>
      <c r="C685" s="583"/>
      <c r="D685" s="582"/>
      <c r="E685" s="583"/>
      <c r="F685" s="582"/>
      <c r="G685" s="582"/>
      <c r="H685" s="582"/>
      <c r="I685" s="582"/>
      <c r="J685" s="581"/>
    </row>
    <row r="686" spans="1:10" x14ac:dyDescent="0.2">
      <c r="A686" s="583"/>
      <c r="B686" s="583"/>
      <c r="C686" s="583"/>
      <c r="D686" s="582"/>
      <c r="E686" s="583"/>
      <c r="F686" s="582"/>
      <c r="G686" s="582"/>
      <c r="H686" s="582"/>
      <c r="I686" s="582"/>
      <c r="J686" s="581"/>
    </row>
    <row r="687" spans="1:10" x14ac:dyDescent="0.2">
      <c r="A687" s="583"/>
      <c r="B687" s="583"/>
      <c r="C687" s="583"/>
      <c r="D687" s="582"/>
      <c r="E687" s="583"/>
      <c r="F687" s="582"/>
      <c r="G687" s="582"/>
      <c r="H687" s="582"/>
      <c r="I687" s="582"/>
      <c r="J687" s="581"/>
    </row>
    <row r="688" spans="1:10" x14ac:dyDescent="0.2">
      <c r="A688" s="583"/>
      <c r="B688" s="583"/>
      <c r="C688" s="583"/>
      <c r="D688" s="582"/>
      <c r="E688" s="583"/>
      <c r="F688" s="582"/>
      <c r="G688" s="582"/>
      <c r="H688" s="582"/>
      <c r="I688" s="582"/>
      <c r="J688" s="581"/>
    </row>
    <row r="689" spans="1:10" x14ac:dyDescent="0.2">
      <c r="A689" s="583"/>
      <c r="B689" s="583"/>
      <c r="C689" s="583"/>
      <c r="D689" s="582"/>
      <c r="E689" s="583"/>
      <c r="F689" s="582"/>
      <c r="G689" s="582"/>
      <c r="H689" s="582"/>
      <c r="I689" s="582"/>
      <c r="J689" s="581"/>
    </row>
    <row r="690" spans="1:10" x14ac:dyDescent="0.2">
      <c r="A690" s="583"/>
      <c r="B690" s="583"/>
      <c r="C690" s="583"/>
      <c r="D690" s="582"/>
      <c r="E690" s="583"/>
      <c r="F690" s="582"/>
      <c r="G690" s="582"/>
      <c r="H690" s="582"/>
      <c r="I690" s="582"/>
      <c r="J690" s="581"/>
    </row>
    <row r="691" spans="1:10" x14ac:dyDescent="0.2">
      <c r="A691" s="583"/>
      <c r="B691" s="583"/>
      <c r="C691" s="583"/>
      <c r="D691" s="582"/>
      <c r="E691" s="583"/>
      <c r="F691" s="582"/>
      <c r="G691" s="582"/>
      <c r="H691" s="582"/>
      <c r="I691" s="582"/>
      <c r="J691" s="581"/>
    </row>
    <row r="692" spans="1:10" x14ac:dyDescent="0.2">
      <c r="A692" s="583"/>
      <c r="B692" s="583"/>
      <c r="C692" s="583"/>
      <c r="D692" s="582"/>
      <c r="E692" s="583"/>
      <c r="F692" s="582"/>
      <c r="G692" s="582"/>
      <c r="H692" s="582"/>
      <c r="I692" s="582"/>
      <c r="J692" s="581"/>
    </row>
    <row r="693" spans="1:10" x14ac:dyDescent="0.2">
      <c r="A693" s="583"/>
      <c r="B693" s="583"/>
      <c r="C693" s="583"/>
      <c r="D693" s="582"/>
      <c r="E693" s="583"/>
      <c r="F693" s="582"/>
      <c r="G693" s="582"/>
      <c r="H693" s="582"/>
      <c r="I693" s="582"/>
      <c r="J693" s="581"/>
    </row>
    <row r="694" spans="1:10" x14ac:dyDescent="0.2">
      <c r="A694" s="583"/>
      <c r="B694" s="583"/>
      <c r="C694" s="583"/>
      <c r="D694" s="582"/>
      <c r="E694" s="583"/>
      <c r="F694" s="582"/>
      <c r="G694" s="582"/>
      <c r="H694" s="582"/>
      <c r="I694" s="582"/>
      <c r="J694" s="581"/>
    </row>
    <row r="695" spans="1:10" x14ac:dyDescent="0.2">
      <c r="A695" s="583"/>
      <c r="B695" s="583"/>
      <c r="C695" s="583"/>
      <c r="D695" s="582"/>
      <c r="E695" s="583"/>
      <c r="F695" s="582"/>
      <c r="G695" s="582"/>
      <c r="H695" s="582"/>
      <c r="I695" s="582"/>
      <c r="J695" s="581"/>
    </row>
    <row r="696" spans="1:10" x14ac:dyDescent="0.2">
      <c r="A696" s="583"/>
      <c r="B696" s="583"/>
      <c r="C696" s="583"/>
      <c r="D696" s="582"/>
      <c r="E696" s="583"/>
      <c r="F696" s="582"/>
      <c r="G696" s="582"/>
      <c r="H696" s="582"/>
      <c r="I696" s="582"/>
      <c r="J696" s="581"/>
    </row>
    <row r="697" spans="1:10" x14ac:dyDescent="0.2">
      <c r="A697" s="583"/>
      <c r="B697" s="583"/>
      <c r="C697" s="583"/>
      <c r="D697" s="582"/>
      <c r="E697" s="583"/>
      <c r="F697" s="582"/>
      <c r="G697" s="582"/>
      <c r="H697" s="582"/>
      <c r="I697" s="582"/>
      <c r="J697" s="581"/>
    </row>
    <row r="698" spans="1:10" x14ac:dyDescent="0.2">
      <c r="A698" s="583"/>
      <c r="B698" s="583"/>
      <c r="C698" s="583"/>
      <c r="D698" s="582"/>
      <c r="E698" s="583"/>
      <c r="F698" s="582"/>
      <c r="G698" s="582"/>
      <c r="H698" s="582"/>
      <c r="I698" s="582"/>
      <c r="J698" s="581"/>
    </row>
    <row r="699" spans="1:10" x14ac:dyDescent="0.2">
      <c r="A699" s="583"/>
      <c r="B699" s="583"/>
      <c r="C699" s="583"/>
      <c r="D699" s="582"/>
      <c r="E699" s="583"/>
      <c r="F699" s="582"/>
      <c r="G699" s="582"/>
      <c r="H699" s="582"/>
      <c r="I699" s="582"/>
      <c r="J699" s="581"/>
    </row>
    <row r="700" spans="1:10" x14ac:dyDescent="0.2">
      <c r="A700" s="583"/>
      <c r="B700" s="583"/>
      <c r="C700" s="583"/>
      <c r="D700" s="582"/>
      <c r="E700" s="583"/>
      <c r="F700" s="582"/>
      <c r="G700" s="582"/>
      <c r="H700" s="582"/>
      <c r="I700" s="582"/>
      <c r="J700" s="581"/>
    </row>
    <row r="701" spans="1:10" x14ac:dyDescent="0.2">
      <c r="A701" s="583"/>
      <c r="B701" s="583"/>
      <c r="C701" s="583"/>
      <c r="D701" s="582"/>
      <c r="E701" s="583"/>
      <c r="F701" s="582"/>
      <c r="G701" s="582"/>
      <c r="H701" s="582"/>
      <c r="I701" s="582"/>
      <c r="J701" s="581"/>
    </row>
    <row r="702" spans="1:10" x14ac:dyDescent="0.2">
      <c r="A702" s="583"/>
      <c r="B702" s="583"/>
      <c r="C702" s="583"/>
      <c r="D702" s="582"/>
      <c r="E702" s="583"/>
      <c r="F702" s="582"/>
      <c r="G702" s="582"/>
      <c r="H702" s="582"/>
      <c r="I702" s="582"/>
      <c r="J702" s="581"/>
    </row>
    <row r="703" spans="1:10" x14ac:dyDescent="0.2">
      <c r="A703" s="583"/>
      <c r="B703" s="583"/>
      <c r="C703" s="583"/>
      <c r="D703" s="582"/>
      <c r="E703" s="583"/>
      <c r="F703" s="582"/>
      <c r="G703" s="582"/>
      <c r="H703" s="582"/>
      <c r="I703" s="582"/>
      <c r="J703" s="581"/>
    </row>
    <row r="704" spans="1:10" x14ac:dyDescent="0.2">
      <c r="A704" s="583"/>
      <c r="B704" s="583"/>
      <c r="C704" s="583"/>
      <c r="D704" s="582"/>
      <c r="E704" s="583"/>
      <c r="F704" s="582"/>
      <c r="G704" s="582"/>
      <c r="H704" s="582"/>
      <c r="I704" s="582"/>
      <c r="J704" s="581"/>
    </row>
    <row r="705" spans="1:10" x14ac:dyDescent="0.2">
      <c r="A705" s="583"/>
      <c r="B705" s="583"/>
      <c r="C705" s="583"/>
      <c r="D705" s="582"/>
      <c r="E705" s="583"/>
      <c r="F705" s="582"/>
      <c r="G705" s="582"/>
      <c r="H705" s="582"/>
      <c r="I705" s="582"/>
      <c r="J705" s="581"/>
    </row>
    <row r="706" spans="1:10" x14ac:dyDescent="0.2">
      <c r="A706" s="583"/>
      <c r="B706" s="583"/>
      <c r="C706" s="583"/>
      <c r="D706" s="582"/>
      <c r="E706" s="583"/>
      <c r="F706" s="582"/>
      <c r="G706" s="582"/>
      <c r="H706" s="582"/>
      <c r="I706" s="582"/>
      <c r="J706" s="581"/>
    </row>
    <row r="707" spans="1:10" x14ac:dyDescent="0.2">
      <c r="A707" s="583"/>
      <c r="B707" s="583"/>
      <c r="C707" s="583"/>
      <c r="D707" s="582"/>
      <c r="E707" s="583"/>
      <c r="F707" s="582"/>
      <c r="G707" s="582"/>
      <c r="H707" s="582"/>
      <c r="I707" s="582"/>
      <c r="J707" s="581"/>
    </row>
    <row r="708" spans="1:10" x14ac:dyDescent="0.2">
      <c r="A708" s="583"/>
      <c r="B708" s="583"/>
      <c r="C708" s="583"/>
      <c r="D708" s="582"/>
      <c r="E708" s="583"/>
      <c r="F708" s="582"/>
      <c r="G708" s="582"/>
      <c r="H708" s="582"/>
      <c r="I708" s="582"/>
      <c r="J708" s="581"/>
    </row>
    <row r="709" spans="1:10" x14ac:dyDescent="0.2">
      <c r="A709" s="583"/>
      <c r="B709" s="583"/>
      <c r="C709" s="583"/>
      <c r="D709" s="582"/>
      <c r="E709" s="583"/>
      <c r="F709" s="582"/>
      <c r="G709" s="582"/>
      <c r="H709" s="582"/>
      <c r="I709" s="582"/>
      <c r="J709" s="581"/>
    </row>
    <row r="710" spans="1:10" x14ac:dyDescent="0.2">
      <c r="A710" s="583"/>
      <c r="B710" s="583"/>
      <c r="C710" s="583"/>
      <c r="D710" s="582"/>
      <c r="E710" s="583"/>
      <c r="F710" s="582"/>
      <c r="G710" s="582"/>
      <c r="H710" s="582"/>
      <c r="I710" s="582"/>
      <c r="J710" s="581"/>
    </row>
    <row r="711" spans="1:10" x14ac:dyDescent="0.2">
      <c r="A711" s="583"/>
      <c r="B711" s="583"/>
      <c r="C711" s="583"/>
      <c r="D711" s="582"/>
      <c r="E711" s="583"/>
      <c r="F711" s="582"/>
      <c r="G711" s="582"/>
      <c r="H711" s="582"/>
      <c r="I711" s="582"/>
      <c r="J711" s="581"/>
    </row>
    <row r="712" spans="1:10" x14ac:dyDescent="0.2">
      <c r="A712" s="583"/>
      <c r="B712" s="583"/>
      <c r="C712" s="583"/>
      <c r="D712" s="582"/>
      <c r="E712" s="583"/>
      <c r="F712" s="582"/>
      <c r="G712" s="582"/>
      <c r="H712" s="582"/>
      <c r="I712" s="582"/>
      <c r="J712" s="581"/>
    </row>
    <row r="713" spans="1:10" x14ac:dyDescent="0.2">
      <c r="A713" s="583"/>
      <c r="B713" s="583"/>
      <c r="C713" s="583"/>
      <c r="D713" s="582"/>
      <c r="E713" s="583"/>
      <c r="F713" s="582"/>
      <c r="G713" s="582"/>
      <c r="H713" s="582"/>
      <c r="I713" s="582"/>
      <c r="J713" s="581"/>
    </row>
    <row r="714" spans="1:10" x14ac:dyDescent="0.2">
      <c r="A714" s="583"/>
      <c r="B714" s="583"/>
      <c r="C714" s="583"/>
      <c r="D714" s="582"/>
      <c r="E714" s="583"/>
      <c r="F714" s="582"/>
      <c r="G714" s="582"/>
      <c r="H714" s="582"/>
      <c r="I714" s="582"/>
      <c r="J714" s="581"/>
    </row>
    <row r="715" spans="1:10" x14ac:dyDescent="0.2">
      <c r="A715" s="583"/>
      <c r="B715" s="583"/>
      <c r="C715" s="583"/>
      <c r="D715" s="582"/>
      <c r="E715" s="583"/>
      <c r="F715" s="582"/>
      <c r="G715" s="582"/>
      <c r="H715" s="582"/>
      <c r="I715" s="582"/>
      <c r="J715" s="581"/>
    </row>
    <row r="716" spans="1:10" x14ac:dyDescent="0.2">
      <c r="A716" s="583"/>
      <c r="B716" s="583"/>
      <c r="C716" s="583"/>
      <c r="D716" s="582"/>
      <c r="E716" s="583"/>
      <c r="F716" s="582"/>
      <c r="G716" s="582"/>
      <c r="H716" s="582"/>
      <c r="I716" s="582"/>
      <c r="J716" s="581"/>
    </row>
    <row r="717" spans="1:10" x14ac:dyDescent="0.2">
      <c r="A717" s="583"/>
      <c r="B717" s="583"/>
      <c r="C717" s="583"/>
      <c r="D717" s="582"/>
      <c r="E717" s="583"/>
      <c r="F717" s="582"/>
      <c r="G717" s="582"/>
      <c r="H717" s="582"/>
      <c r="I717" s="582"/>
      <c r="J717" s="581"/>
    </row>
    <row r="718" spans="1:10" x14ac:dyDescent="0.2">
      <c r="A718" s="583"/>
      <c r="B718" s="583"/>
      <c r="C718" s="583"/>
      <c r="D718" s="582"/>
      <c r="E718" s="583"/>
      <c r="F718" s="582"/>
      <c r="G718" s="582"/>
      <c r="H718" s="582"/>
      <c r="I718" s="582"/>
      <c r="J718" s="581"/>
    </row>
    <row r="719" spans="1:10" x14ac:dyDescent="0.2">
      <c r="A719" s="583"/>
      <c r="B719" s="583"/>
      <c r="C719" s="583"/>
      <c r="D719" s="582"/>
      <c r="E719" s="583"/>
      <c r="F719" s="582"/>
      <c r="G719" s="582"/>
      <c r="H719" s="582"/>
      <c r="I719" s="582"/>
      <c r="J719" s="581"/>
    </row>
    <row r="720" spans="1:10" x14ac:dyDescent="0.2">
      <c r="A720" s="583"/>
      <c r="B720" s="583"/>
      <c r="C720" s="583"/>
      <c r="D720" s="582"/>
      <c r="E720" s="583"/>
      <c r="F720" s="582"/>
      <c r="G720" s="582"/>
      <c r="H720" s="582"/>
      <c r="I720" s="582"/>
      <c r="J720" s="581"/>
    </row>
    <row r="721" spans="1:10" x14ac:dyDescent="0.2">
      <c r="A721" s="583"/>
      <c r="B721" s="583"/>
      <c r="C721" s="583"/>
      <c r="D721" s="582"/>
      <c r="E721" s="583"/>
      <c r="F721" s="582"/>
      <c r="G721" s="582"/>
      <c r="H721" s="582"/>
      <c r="I721" s="582"/>
      <c r="J721" s="581"/>
    </row>
    <row r="722" spans="1:10" x14ac:dyDescent="0.2">
      <c r="A722" s="583"/>
      <c r="B722" s="583"/>
      <c r="C722" s="583"/>
      <c r="D722" s="582"/>
      <c r="E722" s="583"/>
      <c r="F722" s="582"/>
      <c r="G722" s="582"/>
      <c r="H722" s="582"/>
      <c r="I722" s="582"/>
      <c r="J722" s="581"/>
    </row>
    <row r="723" spans="1:10" x14ac:dyDescent="0.2">
      <c r="A723" s="583"/>
      <c r="B723" s="583"/>
      <c r="C723" s="583"/>
      <c r="D723" s="582"/>
      <c r="E723" s="583"/>
      <c r="F723" s="582"/>
      <c r="G723" s="582"/>
      <c r="H723" s="582"/>
      <c r="I723" s="582"/>
      <c r="J723" s="581"/>
    </row>
    <row r="724" spans="1:10" x14ac:dyDescent="0.2">
      <c r="A724" s="583"/>
      <c r="B724" s="583"/>
      <c r="C724" s="583"/>
      <c r="D724" s="582"/>
      <c r="E724" s="583"/>
      <c r="F724" s="582"/>
      <c r="G724" s="582"/>
      <c r="H724" s="582"/>
      <c r="I724" s="582"/>
      <c r="J724" s="581"/>
    </row>
    <row r="725" spans="1:10" x14ac:dyDescent="0.2">
      <c r="A725" s="583"/>
      <c r="B725" s="583"/>
      <c r="C725" s="583"/>
      <c r="D725" s="582"/>
      <c r="E725" s="583"/>
      <c r="F725" s="582"/>
      <c r="G725" s="582"/>
      <c r="H725" s="582"/>
      <c r="I725" s="582"/>
      <c r="J725" s="581"/>
    </row>
    <row r="726" spans="1:10" x14ac:dyDescent="0.2">
      <c r="A726" s="583"/>
      <c r="B726" s="583"/>
      <c r="C726" s="583"/>
      <c r="D726" s="582"/>
      <c r="E726" s="583"/>
      <c r="F726" s="582"/>
      <c r="G726" s="582"/>
      <c r="H726" s="582"/>
      <c r="I726" s="582"/>
      <c r="J726" s="581"/>
    </row>
    <row r="727" spans="1:10" x14ac:dyDescent="0.2">
      <c r="A727" s="583"/>
      <c r="B727" s="583"/>
      <c r="C727" s="583"/>
      <c r="D727" s="582"/>
      <c r="E727" s="583"/>
      <c r="F727" s="582"/>
      <c r="G727" s="582"/>
      <c r="H727" s="582"/>
      <c r="I727" s="582"/>
      <c r="J727" s="581"/>
    </row>
    <row r="728" spans="1:10" x14ac:dyDescent="0.2">
      <c r="A728" s="583"/>
      <c r="B728" s="583"/>
      <c r="C728" s="583"/>
      <c r="D728" s="582"/>
      <c r="E728" s="583"/>
      <c r="F728" s="582"/>
      <c r="G728" s="582"/>
      <c r="H728" s="582"/>
      <c r="I728" s="582"/>
      <c r="J728" s="581"/>
    </row>
    <row r="729" spans="1:10" x14ac:dyDescent="0.2">
      <c r="A729" s="583"/>
      <c r="B729" s="583"/>
      <c r="C729" s="583"/>
      <c r="D729" s="582"/>
      <c r="E729" s="583"/>
      <c r="F729" s="582"/>
      <c r="G729" s="582"/>
      <c r="H729" s="582"/>
      <c r="I729" s="582"/>
      <c r="J729" s="581"/>
    </row>
    <row r="730" spans="1:10" x14ac:dyDescent="0.2">
      <c r="A730" s="583"/>
      <c r="B730" s="583"/>
      <c r="C730" s="583"/>
      <c r="D730" s="582"/>
      <c r="E730" s="583"/>
      <c r="F730" s="582"/>
      <c r="G730" s="582"/>
      <c r="H730" s="582"/>
      <c r="I730" s="582"/>
      <c r="J730" s="581"/>
    </row>
    <row r="731" spans="1:10" x14ac:dyDescent="0.2">
      <c r="A731" s="583"/>
      <c r="B731" s="583"/>
      <c r="C731" s="583"/>
      <c r="D731" s="582"/>
      <c r="E731" s="583"/>
      <c r="F731" s="582"/>
      <c r="G731" s="582"/>
      <c r="H731" s="582"/>
      <c r="I731" s="582"/>
      <c r="J731" s="581"/>
    </row>
    <row r="732" spans="1:10" x14ac:dyDescent="0.2">
      <c r="A732" s="583"/>
      <c r="B732" s="583"/>
      <c r="C732" s="583"/>
      <c r="D732" s="582"/>
      <c r="E732" s="583"/>
      <c r="F732" s="582"/>
      <c r="G732" s="582"/>
      <c r="H732" s="582"/>
      <c r="I732" s="582"/>
      <c r="J732" s="581"/>
    </row>
    <row r="733" spans="1:10" x14ac:dyDescent="0.2">
      <c r="A733" s="583"/>
      <c r="B733" s="583"/>
      <c r="C733" s="583"/>
      <c r="D733" s="582"/>
      <c r="E733" s="583"/>
      <c r="F733" s="582"/>
      <c r="G733" s="582"/>
      <c r="H733" s="582"/>
      <c r="I733" s="582"/>
      <c r="J733" s="581"/>
    </row>
    <row r="734" spans="1:10" x14ac:dyDescent="0.2">
      <c r="A734" s="583"/>
      <c r="B734" s="583"/>
      <c r="C734" s="583"/>
      <c r="D734" s="582"/>
      <c r="E734" s="583"/>
      <c r="F734" s="582"/>
      <c r="G734" s="582"/>
      <c r="H734" s="582"/>
      <c r="I734" s="582"/>
      <c r="J734" s="581"/>
    </row>
    <row r="735" spans="1:10" x14ac:dyDescent="0.2">
      <c r="A735" s="583"/>
      <c r="B735" s="583"/>
      <c r="C735" s="583"/>
      <c r="D735" s="582"/>
      <c r="E735" s="583"/>
      <c r="F735" s="582"/>
      <c r="G735" s="582"/>
      <c r="H735" s="582"/>
      <c r="I735" s="582"/>
      <c r="J735" s="581"/>
    </row>
    <row r="736" spans="1:10" x14ac:dyDescent="0.2">
      <c r="A736" s="583"/>
      <c r="B736" s="583"/>
      <c r="C736" s="583"/>
      <c r="D736" s="582"/>
      <c r="E736" s="583"/>
      <c r="F736" s="582"/>
      <c r="G736" s="582"/>
      <c r="H736" s="582"/>
      <c r="I736" s="582"/>
      <c r="J736" s="581"/>
    </row>
    <row r="737" spans="1:10" x14ac:dyDescent="0.2">
      <c r="A737" s="583"/>
      <c r="B737" s="583"/>
      <c r="C737" s="583"/>
      <c r="D737" s="582"/>
      <c r="E737" s="583"/>
      <c r="F737" s="582"/>
      <c r="G737" s="582"/>
      <c r="H737" s="582"/>
      <c r="I737" s="582"/>
      <c r="J737" s="581"/>
    </row>
    <row r="738" spans="1:10" x14ac:dyDescent="0.2">
      <c r="A738" s="583"/>
      <c r="B738" s="583"/>
      <c r="C738" s="583"/>
      <c r="D738" s="582"/>
      <c r="E738" s="583"/>
      <c r="F738" s="582"/>
      <c r="G738" s="582"/>
      <c r="H738" s="582"/>
      <c r="I738" s="582"/>
      <c r="J738" s="581"/>
    </row>
    <row r="739" spans="1:10" x14ac:dyDescent="0.2">
      <c r="A739" s="583"/>
      <c r="B739" s="583"/>
      <c r="C739" s="583"/>
      <c r="D739" s="582"/>
      <c r="E739" s="583"/>
      <c r="F739" s="582"/>
      <c r="G739" s="582"/>
      <c r="H739" s="582"/>
      <c r="I739" s="582"/>
      <c r="J739" s="581"/>
    </row>
    <row r="740" spans="1:10" x14ac:dyDescent="0.2">
      <c r="A740" s="583"/>
      <c r="B740" s="583"/>
      <c r="C740" s="583"/>
      <c r="D740" s="582"/>
      <c r="E740" s="583"/>
      <c r="F740" s="582"/>
      <c r="G740" s="582"/>
      <c r="H740" s="582"/>
      <c r="I740" s="582"/>
      <c r="J740" s="581"/>
    </row>
    <row r="741" spans="1:10" x14ac:dyDescent="0.2">
      <c r="A741" s="583"/>
      <c r="B741" s="583"/>
      <c r="C741" s="583"/>
      <c r="D741" s="582"/>
      <c r="E741" s="583"/>
      <c r="F741" s="582"/>
      <c r="G741" s="582"/>
      <c r="H741" s="582"/>
      <c r="I741" s="582"/>
      <c r="J741" s="581"/>
    </row>
    <row r="742" spans="1:10" x14ac:dyDescent="0.2">
      <c r="A742" s="583"/>
      <c r="B742" s="583"/>
      <c r="C742" s="583"/>
      <c r="D742" s="582"/>
      <c r="E742" s="583"/>
      <c r="F742" s="582"/>
      <c r="G742" s="582"/>
      <c r="H742" s="582"/>
      <c r="I742" s="582"/>
      <c r="J742" s="581"/>
    </row>
    <row r="743" spans="1:10" x14ac:dyDescent="0.2">
      <c r="A743" s="583"/>
      <c r="B743" s="583"/>
      <c r="C743" s="583"/>
      <c r="D743" s="582"/>
      <c r="E743" s="583"/>
      <c r="F743" s="582"/>
      <c r="G743" s="582"/>
      <c r="H743" s="582"/>
      <c r="I743" s="582"/>
      <c r="J743" s="581"/>
    </row>
    <row r="744" spans="1:10" x14ac:dyDescent="0.2">
      <c r="A744" s="583"/>
      <c r="B744" s="583"/>
      <c r="C744" s="583"/>
      <c r="D744" s="582"/>
      <c r="E744" s="583"/>
      <c r="F744" s="582"/>
      <c r="G744" s="582"/>
      <c r="H744" s="582"/>
      <c r="I744" s="582"/>
      <c r="J744" s="581"/>
    </row>
    <row r="745" spans="1:10" x14ac:dyDescent="0.2">
      <c r="A745" s="583"/>
      <c r="B745" s="583"/>
      <c r="C745" s="583"/>
      <c r="D745" s="582"/>
      <c r="E745" s="583"/>
      <c r="F745" s="582"/>
      <c r="G745" s="582"/>
      <c r="H745" s="582"/>
      <c r="I745" s="582"/>
      <c r="J745" s="581"/>
    </row>
    <row r="746" spans="1:10" x14ac:dyDescent="0.2">
      <c r="A746" s="583"/>
      <c r="B746" s="583"/>
      <c r="C746" s="583"/>
      <c r="D746" s="582"/>
      <c r="E746" s="583"/>
      <c r="F746" s="582"/>
      <c r="G746" s="582"/>
      <c r="H746" s="582"/>
      <c r="I746" s="582"/>
      <c r="J746" s="581"/>
    </row>
    <row r="747" spans="1:10" x14ac:dyDescent="0.2">
      <c r="A747" s="583"/>
      <c r="B747" s="583"/>
      <c r="C747" s="583"/>
      <c r="D747" s="582"/>
      <c r="E747" s="583"/>
      <c r="F747" s="582"/>
      <c r="G747" s="582"/>
      <c r="H747" s="582"/>
      <c r="I747" s="582"/>
      <c r="J747" s="581"/>
    </row>
    <row r="748" spans="1:10" x14ac:dyDescent="0.2">
      <c r="A748" s="583"/>
      <c r="B748" s="583"/>
      <c r="C748" s="583"/>
      <c r="D748" s="582"/>
      <c r="E748" s="583"/>
      <c r="F748" s="582"/>
      <c r="G748" s="582"/>
      <c r="H748" s="582"/>
      <c r="I748" s="582"/>
      <c r="J748" s="581"/>
    </row>
    <row r="749" spans="1:10" x14ac:dyDescent="0.2">
      <c r="A749" s="583"/>
      <c r="B749" s="583"/>
      <c r="C749" s="583"/>
      <c r="D749" s="582"/>
      <c r="E749" s="583"/>
      <c r="F749" s="582"/>
      <c r="G749" s="582"/>
      <c r="H749" s="582"/>
      <c r="I749" s="582"/>
      <c r="J749" s="581"/>
    </row>
    <row r="750" spans="1:10" x14ac:dyDescent="0.2">
      <c r="A750" s="583"/>
      <c r="B750" s="583"/>
      <c r="C750" s="583"/>
      <c r="D750" s="582"/>
      <c r="E750" s="583"/>
      <c r="F750" s="582"/>
      <c r="G750" s="582"/>
      <c r="H750" s="582"/>
      <c r="I750" s="582"/>
      <c r="J750" s="581"/>
    </row>
    <row r="751" spans="1:10" x14ac:dyDescent="0.2">
      <c r="A751" s="583"/>
      <c r="B751" s="583"/>
      <c r="C751" s="583"/>
      <c r="D751" s="582"/>
      <c r="E751" s="583"/>
      <c r="F751" s="582"/>
      <c r="G751" s="582"/>
      <c r="H751" s="582"/>
      <c r="I751" s="582"/>
      <c r="J751" s="581"/>
    </row>
    <row r="752" spans="1:10" x14ac:dyDescent="0.2">
      <c r="A752" s="583"/>
      <c r="B752" s="583"/>
      <c r="C752" s="583"/>
      <c r="D752" s="582"/>
      <c r="E752" s="583"/>
      <c r="F752" s="582"/>
      <c r="G752" s="582"/>
      <c r="H752" s="582"/>
      <c r="I752" s="582"/>
      <c r="J752" s="581"/>
    </row>
    <row r="753" spans="1:10" x14ac:dyDescent="0.2">
      <c r="A753" s="583"/>
      <c r="B753" s="583"/>
      <c r="C753" s="583"/>
      <c r="D753" s="582"/>
      <c r="E753" s="583"/>
      <c r="F753" s="582"/>
      <c r="G753" s="582"/>
      <c r="H753" s="582"/>
      <c r="I753" s="582"/>
      <c r="J753" s="581"/>
    </row>
    <row r="754" spans="1:10" x14ac:dyDescent="0.2">
      <c r="A754" s="583"/>
      <c r="B754" s="583"/>
      <c r="C754" s="583"/>
      <c r="D754" s="582"/>
      <c r="E754" s="583"/>
      <c r="F754" s="582"/>
      <c r="G754" s="582"/>
      <c r="H754" s="582"/>
      <c r="I754" s="582"/>
      <c r="J754" s="581"/>
    </row>
    <row r="755" spans="1:10" x14ac:dyDescent="0.2">
      <c r="A755" s="583"/>
      <c r="B755" s="583"/>
      <c r="C755" s="583"/>
      <c r="D755" s="582"/>
      <c r="E755" s="583"/>
      <c r="F755" s="582"/>
      <c r="G755" s="582"/>
      <c r="H755" s="582"/>
      <c r="I755" s="582"/>
      <c r="J755" s="581"/>
    </row>
    <row r="756" spans="1:10" x14ac:dyDescent="0.2">
      <c r="A756" s="583"/>
      <c r="B756" s="583"/>
      <c r="C756" s="583"/>
      <c r="D756" s="582"/>
      <c r="E756" s="583"/>
      <c r="F756" s="582"/>
      <c r="G756" s="582"/>
      <c r="H756" s="582"/>
      <c r="I756" s="582"/>
      <c r="J756" s="581"/>
    </row>
    <row r="757" spans="1:10" x14ac:dyDescent="0.2">
      <c r="A757" s="583"/>
      <c r="B757" s="583"/>
      <c r="C757" s="583"/>
      <c r="D757" s="582"/>
      <c r="E757" s="583"/>
      <c r="F757" s="582"/>
      <c r="G757" s="582"/>
      <c r="H757" s="582"/>
      <c r="I757" s="582"/>
      <c r="J757" s="581"/>
    </row>
    <row r="758" spans="1:10" x14ac:dyDescent="0.2">
      <c r="A758" s="583"/>
      <c r="B758" s="583"/>
      <c r="C758" s="583"/>
      <c r="D758" s="582"/>
      <c r="E758" s="583"/>
      <c r="F758" s="582"/>
      <c r="G758" s="582"/>
      <c r="H758" s="582"/>
      <c r="I758" s="582"/>
      <c r="J758" s="581"/>
    </row>
    <row r="759" spans="1:10" x14ac:dyDescent="0.2">
      <c r="A759" s="583"/>
      <c r="B759" s="583"/>
      <c r="C759" s="583"/>
      <c r="D759" s="582"/>
      <c r="E759" s="583"/>
      <c r="F759" s="582"/>
      <c r="G759" s="582"/>
      <c r="H759" s="582"/>
      <c r="I759" s="582"/>
      <c r="J759" s="581"/>
    </row>
    <row r="760" spans="1:10" x14ac:dyDescent="0.2">
      <c r="A760" s="583"/>
      <c r="B760" s="583"/>
      <c r="C760" s="583"/>
      <c r="D760" s="582"/>
      <c r="E760" s="583"/>
      <c r="F760" s="582"/>
      <c r="G760" s="582"/>
      <c r="H760" s="582"/>
      <c r="I760" s="582"/>
      <c r="J760" s="581"/>
    </row>
    <row r="761" spans="1:10" x14ac:dyDescent="0.2">
      <c r="A761" s="583"/>
      <c r="B761" s="583"/>
      <c r="C761" s="583"/>
      <c r="D761" s="582"/>
      <c r="E761" s="583"/>
      <c r="F761" s="582"/>
      <c r="G761" s="582"/>
      <c r="H761" s="582"/>
      <c r="I761" s="582"/>
      <c r="J761" s="581"/>
    </row>
    <row r="762" spans="1:10" x14ac:dyDescent="0.2">
      <c r="A762" s="583"/>
      <c r="B762" s="583"/>
      <c r="C762" s="583"/>
      <c r="D762" s="582"/>
      <c r="E762" s="583"/>
      <c r="F762" s="582"/>
      <c r="G762" s="582"/>
      <c r="H762" s="582"/>
      <c r="I762" s="582"/>
      <c r="J762" s="581"/>
    </row>
    <row r="763" spans="1:10" x14ac:dyDescent="0.2">
      <c r="A763" s="583"/>
      <c r="B763" s="583"/>
      <c r="C763" s="583"/>
      <c r="D763" s="582"/>
      <c r="E763" s="583"/>
      <c r="F763" s="582"/>
      <c r="G763" s="582"/>
      <c r="H763" s="582"/>
      <c r="I763" s="582"/>
      <c r="J763" s="581"/>
    </row>
    <row r="764" spans="1:10" x14ac:dyDescent="0.2">
      <c r="A764" s="583"/>
      <c r="B764" s="583"/>
      <c r="C764" s="583"/>
      <c r="D764" s="582"/>
      <c r="E764" s="583"/>
      <c r="F764" s="582"/>
      <c r="G764" s="582"/>
      <c r="H764" s="582"/>
      <c r="I764" s="582"/>
      <c r="J764" s="581"/>
    </row>
    <row r="765" spans="1:10" x14ac:dyDescent="0.2">
      <c r="A765" s="583"/>
      <c r="B765" s="583"/>
      <c r="C765" s="583"/>
      <c r="D765" s="582"/>
      <c r="E765" s="583"/>
      <c r="F765" s="582"/>
      <c r="G765" s="582"/>
      <c r="H765" s="582"/>
      <c r="I765" s="582"/>
      <c r="J765" s="581"/>
    </row>
    <row r="766" spans="1:10" x14ac:dyDescent="0.2">
      <c r="A766" s="583"/>
      <c r="B766" s="583"/>
      <c r="C766" s="583"/>
      <c r="D766" s="582"/>
      <c r="E766" s="583"/>
      <c r="F766" s="582"/>
      <c r="G766" s="582"/>
      <c r="H766" s="582"/>
      <c r="I766" s="582"/>
      <c r="J766" s="581"/>
    </row>
    <row r="767" spans="1:10" x14ac:dyDescent="0.2">
      <c r="A767" s="583"/>
      <c r="B767" s="583"/>
      <c r="C767" s="583"/>
      <c r="D767" s="582"/>
      <c r="E767" s="583"/>
      <c r="F767" s="582"/>
      <c r="G767" s="582"/>
      <c r="H767" s="582"/>
      <c r="I767" s="582"/>
      <c r="J767" s="581"/>
    </row>
    <row r="768" spans="1:10" x14ac:dyDescent="0.2">
      <c r="A768" s="583"/>
      <c r="B768" s="583"/>
      <c r="C768" s="583"/>
      <c r="D768" s="582"/>
      <c r="E768" s="583"/>
      <c r="F768" s="582"/>
      <c r="G768" s="582"/>
      <c r="H768" s="582"/>
      <c r="I768" s="582"/>
      <c r="J768" s="581"/>
    </row>
    <row r="769" spans="1:10" x14ac:dyDescent="0.2">
      <c r="A769" s="583"/>
      <c r="B769" s="583"/>
      <c r="C769" s="583"/>
      <c r="D769" s="582"/>
      <c r="E769" s="583"/>
      <c r="F769" s="582"/>
      <c r="G769" s="582"/>
      <c r="H769" s="582"/>
      <c r="I769" s="582"/>
      <c r="J769" s="581"/>
    </row>
    <row r="770" spans="1:10" x14ac:dyDescent="0.2">
      <c r="A770" s="583"/>
      <c r="B770" s="583"/>
      <c r="C770" s="583"/>
      <c r="D770" s="582"/>
      <c r="E770" s="583"/>
      <c r="F770" s="582"/>
      <c r="G770" s="582"/>
      <c r="H770" s="582"/>
      <c r="I770" s="582"/>
      <c r="J770" s="581"/>
    </row>
    <row r="771" spans="1:10" x14ac:dyDescent="0.2">
      <c r="A771" s="583"/>
      <c r="B771" s="583"/>
      <c r="C771" s="583"/>
      <c r="D771" s="582"/>
      <c r="E771" s="583"/>
      <c r="F771" s="582"/>
      <c r="G771" s="582"/>
      <c r="H771" s="582"/>
      <c r="I771" s="582"/>
      <c r="J771" s="581"/>
    </row>
    <row r="772" spans="1:10" x14ac:dyDescent="0.2">
      <c r="A772" s="583"/>
      <c r="B772" s="583"/>
      <c r="C772" s="583"/>
      <c r="D772" s="582"/>
      <c r="E772" s="583"/>
      <c r="F772" s="582"/>
      <c r="G772" s="582"/>
      <c r="H772" s="582"/>
      <c r="I772" s="582"/>
      <c r="J772" s="581"/>
    </row>
    <row r="773" spans="1:10" x14ac:dyDescent="0.2">
      <c r="A773" s="583"/>
      <c r="B773" s="583"/>
      <c r="C773" s="583"/>
      <c r="D773" s="582"/>
      <c r="E773" s="583"/>
      <c r="F773" s="582"/>
      <c r="G773" s="582"/>
      <c r="H773" s="582"/>
      <c r="I773" s="582"/>
      <c r="J773" s="581"/>
    </row>
    <row r="774" spans="1:10" x14ac:dyDescent="0.2">
      <c r="A774" s="583"/>
      <c r="B774" s="583"/>
      <c r="C774" s="583"/>
      <c r="D774" s="582"/>
      <c r="E774" s="583"/>
      <c r="F774" s="582"/>
      <c r="G774" s="582"/>
      <c r="H774" s="582"/>
      <c r="I774" s="582"/>
      <c r="J774" s="581"/>
    </row>
    <row r="775" spans="1:10" x14ac:dyDescent="0.2">
      <c r="A775" s="583"/>
      <c r="B775" s="583"/>
      <c r="C775" s="583"/>
      <c r="D775" s="582"/>
      <c r="E775" s="583"/>
      <c r="F775" s="582"/>
      <c r="G775" s="582"/>
      <c r="H775" s="582"/>
      <c r="I775" s="582"/>
      <c r="J775" s="581"/>
    </row>
    <row r="776" spans="1:10" x14ac:dyDescent="0.2">
      <c r="A776" s="583"/>
      <c r="B776" s="583"/>
      <c r="C776" s="583"/>
      <c r="D776" s="582"/>
      <c r="E776" s="583"/>
      <c r="F776" s="582"/>
      <c r="G776" s="582"/>
      <c r="H776" s="582"/>
      <c r="I776" s="582"/>
      <c r="J776" s="581"/>
    </row>
    <row r="777" spans="1:10" x14ac:dyDescent="0.2">
      <c r="A777" s="583"/>
      <c r="B777" s="583"/>
      <c r="C777" s="583"/>
      <c r="D777" s="582"/>
      <c r="E777" s="583"/>
      <c r="F777" s="582"/>
      <c r="G777" s="582"/>
      <c r="H777" s="582"/>
      <c r="I777" s="582"/>
      <c r="J777" s="581"/>
    </row>
    <row r="778" spans="1:10" x14ac:dyDescent="0.2">
      <c r="A778" s="583"/>
      <c r="B778" s="583"/>
      <c r="C778" s="583"/>
      <c r="D778" s="582"/>
      <c r="E778" s="583"/>
      <c r="F778" s="582"/>
      <c r="G778" s="582"/>
      <c r="H778" s="582"/>
      <c r="I778" s="582"/>
      <c r="J778" s="581"/>
    </row>
    <row r="779" spans="1:10" x14ac:dyDescent="0.2">
      <c r="A779" s="583"/>
      <c r="B779" s="583"/>
      <c r="C779" s="583"/>
      <c r="D779" s="582"/>
      <c r="E779" s="583"/>
      <c r="F779" s="582"/>
      <c r="G779" s="582"/>
      <c r="H779" s="582"/>
      <c r="I779" s="582"/>
      <c r="J779" s="581"/>
    </row>
    <row r="780" spans="1:10" x14ac:dyDescent="0.2">
      <c r="A780" s="583"/>
      <c r="B780" s="583"/>
      <c r="C780" s="583"/>
      <c r="D780" s="582"/>
      <c r="E780" s="583"/>
      <c r="F780" s="582"/>
      <c r="G780" s="582"/>
      <c r="H780" s="582"/>
      <c r="I780" s="582"/>
      <c r="J780" s="581"/>
    </row>
    <row r="781" spans="1:10" x14ac:dyDescent="0.2">
      <c r="A781" s="583"/>
      <c r="B781" s="583"/>
      <c r="C781" s="583"/>
      <c r="D781" s="582"/>
      <c r="E781" s="583"/>
      <c r="F781" s="582"/>
      <c r="G781" s="582"/>
      <c r="H781" s="582"/>
      <c r="I781" s="582"/>
      <c r="J781" s="581"/>
    </row>
    <row r="782" spans="1:10" x14ac:dyDescent="0.2">
      <c r="A782" s="583"/>
      <c r="B782" s="583"/>
      <c r="C782" s="583"/>
      <c r="D782" s="582"/>
      <c r="E782" s="583"/>
      <c r="F782" s="582"/>
      <c r="G782" s="582"/>
      <c r="H782" s="582"/>
      <c r="I782" s="582"/>
      <c r="J782" s="581"/>
    </row>
    <row r="783" spans="1:10" x14ac:dyDescent="0.2">
      <c r="A783" s="583"/>
      <c r="B783" s="583"/>
      <c r="C783" s="583"/>
      <c r="D783" s="582"/>
      <c r="E783" s="583"/>
      <c r="F783" s="582"/>
      <c r="G783" s="582"/>
      <c r="H783" s="582"/>
      <c r="I783" s="582"/>
      <c r="J783" s="581"/>
    </row>
    <row r="784" spans="1:10" x14ac:dyDescent="0.2">
      <c r="A784" s="583"/>
      <c r="B784" s="583"/>
      <c r="C784" s="583"/>
      <c r="D784" s="582"/>
      <c r="E784" s="583"/>
      <c r="F784" s="582"/>
      <c r="G784" s="582"/>
      <c r="H784" s="582"/>
      <c r="I784" s="582"/>
      <c r="J784" s="581"/>
    </row>
    <row r="785" spans="1:10" x14ac:dyDescent="0.2">
      <c r="A785" s="583"/>
      <c r="B785" s="583"/>
      <c r="C785" s="583"/>
      <c r="D785" s="582"/>
      <c r="E785" s="583"/>
      <c r="F785" s="582"/>
      <c r="G785" s="582"/>
      <c r="H785" s="582"/>
      <c r="I785" s="582"/>
      <c r="J785" s="581"/>
    </row>
    <row r="786" spans="1:10" x14ac:dyDescent="0.2">
      <c r="A786" s="583"/>
      <c r="B786" s="583"/>
      <c r="C786" s="583"/>
      <c r="D786" s="582"/>
      <c r="E786" s="583"/>
      <c r="F786" s="582"/>
      <c r="G786" s="582"/>
      <c r="H786" s="582"/>
      <c r="I786" s="582"/>
      <c r="J786" s="581"/>
    </row>
    <row r="787" spans="1:10" x14ac:dyDescent="0.2">
      <c r="A787" s="583"/>
      <c r="B787" s="583"/>
      <c r="C787" s="583"/>
      <c r="D787" s="582"/>
      <c r="E787" s="583"/>
      <c r="F787" s="582"/>
      <c r="G787" s="582"/>
      <c r="H787" s="582"/>
      <c r="I787" s="582"/>
      <c r="J787" s="581"/>
    </row>
    <row r="788" spans="1:10" x14ac:dyDescent="0.2">
      <c r="A788" s="583"/>
      <c r="B788" s="583"/>
      <c r="C788" s="583"/>
      <c r="D788" s="582"/>
      <c r="E788" s="583"/>
      <c r="F788" s="582"/>
      <c r="G788" s="582"/>
      <c r="H788" s="582"/>
      <c r="I788" s="582"/>
      <c r="J788" s="581"/>
    </row>
    <row r="789" spans="1:10" x14ac:dyDescent="0.2">
      <c r="A789" s="583"/>
      <c r="B789" s="583"/>
      <c r="C789" s="583"/>
      <c r="D789" s="582"/>
      <c r="E789" s="583"/>
      <c r="F789" s="582"/>
      <c r="G789" s="582"/>
      <c r="H789" s="582"/>
      <c r="I789" s="582"/>
      <c r="J789" s="581"/>
    </row>
    <row r="790" spans="1:10" x14ac:dyDescent="0.2">
      <c r="A790" s="583"/>
      <c r="B790" s="583"/>
      <c r="C790" s="583"/>
      <c r="D790" s="582"/>
      <c r="E790" s="583"/>
      <c r="F790" s="582"/>
      <c r="G790" s="582"/>
      <c r="H790" s="582"/>
      <c r="I790" s="582"/>
      <c r="J790" s="581"/>
    </row>
    <row r="791" spans="1:10" x14ac:dyDescent="0.2">
      <c r="A791" s="583"/>
      <c r="B791" s="583"/>
      <c r="C791" s="583"/>
      <c r="D791" s="582"/>
      <c r="E791" s="583"/>
      <c r="F791" s="582"/>
      <c r="G791" s="582"/>
      <c r="H791" s="582"/>
      <c r="I791" s="582"/>
      <c r="J791" s="581"/>
    </row>
    <row r="792" spans="1:10" x14ac:dyDescent="0.2">
      <c r="A792" s="583"/>
      <c r="B792" s="583"/>
      <c r="C792" s="583"/>
      <c r="D792" s="582"/>
      <c r="E792" s="583"/>
      <c r="F792" s="582"/>
      <c r="G792" s="582"/>
      <c r="H792" s="582"/>
      <c r="I792" s="582"/>
      <c r="J792" s="581"/>
    </row>
    <row r="793" spans="1:10" x14ac:dyDescent="0.2">
      <c r="A793" s="583"/>
      <c r="B793" s="583"/>
      <c r="C793" s="583"/>
      <c r="D793" s="582"/>
      <c r="E793" s="583"/>
      <c r="F793" s="582"/>
      <c r="G793" s="582"/>
      <c r="H793" s="582"/>
      <c r="I793" s="582"/>
      <c r="J793" s="581"/>
    </row>
    <row r="794" spans="1:10" x14ac:dyDescent="0.2">
      <c r="A794" s="583"/>
      <c r="B794" s="583"/>
      <c r="C794" s="583"/>
      <c r="D794" s="582"/>
      <c r="E794" s="583"/>
      <c r="F794" s="582"/>
      <c r="G794" s="582"/>
      <c r="H794" s="582"/>
      <c r="I794" s="582"/>
      <c r="J794" s="581"/>
    </row>
    <row r="795" spans="1:10" x14ac:dyDescent="0.2">
      <c r="A795" s="583"/>
      <c r="B795" s="583"/>
      <c r="C795" s="583"/>
      <c r="D795" s="582"/>
      <c r="E795" s="583"/>
      <c r="F795" s="582"/>
      <c r="G795" s="582"/>
      <c r="H795" s="582"/>
      <c r="I795" s="582"/>
      <c r="J795" s="581"/>
    </row>
    <row r="796" spans="1:10" x14ac:dyDescent="0.2">
      <c r="A796" s="583"/>
      <c r="B796" s="583"/>
      <c r="C796" s="583"/>
      <c r="D796" s="582"/>
      <c r="E796" s="583"/>
      <c r="F796" s="582"/>
      <c r="G796" s="582"/>
      <c r="H796" s="582"/>
      <c r="I796" s="582"/>
      <c r="J796" s="581"/>
    </row>
    <row r="797" spans="1:10" x14ac:dyDescent="0.2">
      <c r="A797" s="583"/>
      <c r="B797" s="583"/>
      <c r="C797" s="583"/>
      <c r="D797" s="582"/>
      <c r="E797" s="583"/>
      <c r="F797" s="582"/>
      <c r="G797" s="582"/>
      <c r="H797" s="582"/>
      <c r="I797" s="582"/>
      <c r="J797" s="581"/>
    </row>
    <row r="798" spans="1:10" x14ac:dyDescent="0.2">
      <c r="A798" s="583"/>
      <c r="B798" s="583"/>
      <c r="C798" s="583"/>
      <c r="D798" s="582"/>
      <c r="E798" s="583"/>
      <c r="F798" s="582"/>
      <c r="G798" s="582"/>
      <c r="H798" s="582"/>
      <c r="I798" s="582"/>
      <c r="J798" s="581"/>
    </row>
    <row r="799" spans="1:10" x14ac:dyDescent="0.2">
      <c r="A799" s="583"/>
      <c r="B799" s="583"/>
      <c r="C799" s="583"/>
      <c r="D799" s="582"/>
      <c r="E799" s="583"/>
      <c r="F799" s="582"/>
      <c r="G799" s="582"/>
      <c r="H799" s="582"/>
      <c r="I799" s="582"/>
      <c r="J799" s="581"/>
    </row>
    <row r="800" spans="1:10" x14ac:dyDescent="0.2">
      <c r="A800" s="583"/>
      <c r="B800" s="583"/>
      <c r="C800" s="583"/>
      <c r="D800" s="582"/>
      <c r="E800" s="583"/>
      <c r="F800" s="582"/>
      <c r="G800" s="582"/>
      <c r="H800" s="582"/>
      <c r="I800" s="582"/>
      <c r="J800" s="581"/>
    </row>
    <row r="801" spans="1:10" x14ac:dyDescent="0.2">
      <c r="A801" s="583"/>
      <c r="B801" s="583"/>
      <c r="C801" s="583"/>
      <c r="D801" s="582"/>
      <c r="E801" s="583"/>
      <c r="F801" s="582"/>
      <c r="G801" s="582"/>
      <c r="H801" s="582"/>
      <c r="I801" s="582"/>
      <c r="J801" s="581"/>
    </row>
    <row r="802" spans="1:10" x14ac:dyDescent="0.2">
      <c r="A802" s="583"/>
      <c r="B802" s="583"/>
      <c r="C802" s="583"/>
      <c r="D802" s="582"/>
      <c r="E802" s="583"/>
      <c r="F802" s="582"/>
      <c r="G802" s="582"/>
      <c r="H802" s="582"/>
      <c r="I802" s="582"/>
      <c r="J802" s="581"/>
    </row>
    <row r="803" spans="1:10" x14ac:dyDescent="0.2">
      <c r="A803" s="583"/>
      <c r="B803" s="583"/>
      <c r="C803" s="583"/>
      <c r="D803" s="582"/>
      <c r="E803" s="583"/>
      <c r="F803" s="582"/>
      <c r="G803" s="582"/>
      <c r="H803" s="582"/>
      <c r="I803" s="582"/>
      <c r="J803" s="581"/>
    </row>
    <row r="804" spans="1:10" x14ac:dyDescent="0.2">
      <c r="A804" s="583"/>
      <c r="B804" s="583"/>
      <c r="C804" s="583"/>
      <c r="D804" s="582"/>
      <c r="E804" s="583"/>
      <c r="F804" s="582"/>
      <c r="G804" s="582"/>
      <c r="H804" s="582"/>
      <c r="I804" s="582"/>
      <c r="J804" s="581"/>
    </row>
    <row r="805" spans="1:10" x14ac:dyDescent="0.2">
      <c r="A805" s="583"/>
      <c r="B805" s="583"/>
      <c r="C805" s="583"/>
      <c r="D805" s="582"/>
      <c r="E805" s="583"/>
      <c r="F805" s="582"/>
      <c r="G805" s="582"/>
      <c r="H805" s="582"/>
      <c r="I805" s="582"/>
      <c r="J805" s="581"/>
    </row>
    <row r="806" spans="1:10" x14ac:dyDescent="0.2">
      <c r="A806" s="583"/>
      <c r="B806" s="583"/>
      <c r="C806" s="583"/>
      <c r="D806" s="582"/>
      <c r="E806" s="583"/>
      <c r="F806" s="582"/>
      <c r="G806" s="582"/>
      <c r="H806" s="582"/>
      <c r="I806" s="582"/>
      <c r="J806" s="581"/>
    </row>
    <row r="807" spans="1:10" x14ac:dyDescent="0.2">
      <c r="A807" s="583"/>
      <c r="B807" s="583"/>
      <c r="C807" s="583"/>
      <c r="D807" s="582"/>
      <c r="E807" s="583"/>
      <c r="F807" s="582"/>
      <c r="G807" s="582"/>
      <c r="H807" s="582"/>
      <c r="I807" s="582"/>
      <c r="J807" s="581"/>
    </row>
    <row r="808" spans="1:10" x14ac:dyDescent="0.2">
      <c r="A808" s="583"/>
      <c r="B808" s="583"/>
      <c r="C808" s="583"/>
      <c r="D808" s="582"/>
      <c r="E808" s="583"/>
      <c r="F808" s="582"/>
      <c r="G808" s="582"/>
      <c r="H808" s="582"/>
      <c r="I808" s="582"/>
      <c r="J808" s="581"/>
    </row>
    <row r="809" spans="1:10" x14ac:dyDescent="0.2">
      <c r="A809" s="583"/>
      <c r="B809" s="583"/>
      <c r="C809" s="583"/>
      <c r="D809" s="582"/>
      <c r="E809" s="583"/>
      <c r="F809" s="582"/>
      <c r="G809" s="582"/>
      <c r="H809" s="582"/>
      <c r="I809" s="582"/>
      <c r="J809" s="581"/>
    </row>
    <row r="810" spans="1:10" x14ac:dyDescent="0.2">
      <c r="A810" s="583"/>
      <c r="B810" s="583"/>
      <c r="C810" s="583"/>
      <c r="D810" s="582"/>
      <c r="E810" s="583"/>
      <c r="F810" s="582"/>
      <c r="G810" s="582"/>
      <c r="H810" s="582"/>
      <c r="I810" s="582"/>
      <c r="J810" s="581"/>
    </row>
    <row r="811" spans="1:10" x14ac:dyDescent="0.2">
      <c r="A811" s="583"/>
      <c r="B811" s="583"/>
      <c r="C811" s="583"/>
      <c r="D811" s="582"/>
      <c r="E811" s="583"/>
      <c r="F811" s="582"/>
      <c r="G811" s="582"/>
      <c r="H811" s="582"/>
      <c r="I811" s="582"/>
      <c r="J811" s="581"/>
    </row>
    <row r="812" spans="1:10" x14ac:dyDescent="0.2">
      <c r="A812" s="583"/>
      <c r="B812" s="583"/>
      <c r="C812" s="583"/>
      <c r="D812" s="582"/>
      <c r="E812" s="583"/>
      <c r="F812" s="582"/>
      <c r="G812" s="582"/>
      <c r="H812" s="582"/>
      <c r="I812" s="582"/>
      <c r="J812" s="581"/>
    </row>
    <row r="813" spans="1:10" x14ac:dyDescent="0.2">
      <c r="A813" s="583"/>
      <c r="B813" s="583"/>
      <c r="C813" s="583"/>
      <c r="D813" s="582"/>
      <c r="E813" s="583"/>
      <c r="F813" s="582"/>
      <c r="G813" s="582"/>
      <c r="H813" s="582"/>
      <c r="I813" s="582"/>
      <c r="J813" s="581"/>
    </row>
    <row r="814" spans="1:10" x14ac:dyDescent="0.2">
      <c r="A814" s="583"/>
      <c r="B814" s="583"/>
      <c r="C814" s="583"/>
      <c r="D814" s="582"/>
      <c r="E814" s="583"/>
      <c r="F814" s="582"/>
      <c r="G814" s="582"/>
      <c r="H814" s="582"/>
      <c r="I814" s="582"/>
      <c r="J814" s="581"/>
    </row>
    <row r="815" spans="1:10" x14ac:dyDescent="0.2">
      <c r="A815" s="583"/>
      <c r="B815" s="583"/>
      <c r="C815" s="583"/>
      <c r="D815" s="582"/>
      <c r="E815" s="583"/>
      <c r="F815" s="582"/>
      <c r="G815" s="582"/>
      <c r="H815" s="582"/>
      <c r="I815" s="582"/>
      <c r="J815" s="581"/>
    </row>
    <row r="816" spans="1:10" x14ac:dyDescent="0.2">
      <c r="A816" s="583"/>
      <c r="B816" s="583"/>
      <c r="C816" s="583"/>
      <c r="D816" s="582"/>
      <c r="E816" s="583"/>
      <c r="F816" s="582"/>
      <c r="G816" s="582"/>
      <c r="H816" s="582"/>
      <c r="I816" s="582"/>
      <c r="J816" s="581"/>
    </row>
    <row r="817" spans="1:10" x14ac:dyDescent="0.2">
      <c r="A817" s="583"/>
      <c r="B817" s="583"/>
      <c r="C817" s="583"/>
      <c r="D817" s="582"/>
      <c r="E817" s="583"/>
      <c r="F817" s="582"/>
      <c r="G817" s="582"/>
      <c r="H817" s="582"/>
      <c r="I817" s="582"/>
      <c r="J817" s="581"/>
    </row>
    <row r="818" spans="1:10" x14ac:dyDescent="0.2">
      <c r="A818" s="583"/>
      <c r="B818" s="583"/>
      <c r="C818" s="583"/>
      <c r="D818" s="582"/>
      <c r="E818" s="583"/>
      <c r="F818" s="582"/>
      <c r="G818" s="582"/>
      <c r="H818" s="582"/>
      <c r="I818" s="582"/>
      <c r="J818" s="581"/>
    </row>
    <row r="819" spans="1:10" x14ac:dyDescent="0.2">
      <c r="A819" s="583"/>
      <c r="B819" s="583"/>
      <c r="C819" s="583"/>
      <c r="D819" s="582"/>
      <c r="E819" s="583"/>
      <c r="F819" s="582"/>
      <c r="G819" s="582"/>
      <c r="H819" s="582"/>
      <c r="I819" s="582"/>
      <c r="J819" s="581"/>
    </row>
    <row r="820" spans="1:10" x14ac:dyDescent="0.2">
      <c r="A820" s="583"/>
      <c r="B820" s="583"/>
      <c r="C820" s="583"/>
      <c r="D820" s="582"/>
      <c r="E820" s="583"/>
      <c r="F820" s="582"/>
      <c r="G820" s="582"/>
      <c r="H820" s="582"/>
      <c r="I820" s="582"/>
      <c r="J820" s="581"/>
    </row>
    <row r="821" spans="1:10" x14ac:dyDescent="0.2">
      <c r="A821" s="583"/>
      <c r="B821" s="583"/>
      <c r="C821" s="583"/>
      <c r="D821" s="582"/>
      <c r="E821" s="583"/>
      <c r="F821" s="582"/>
      <c r="G821" s="582"/>
      <c r="H821" s="582"/>
      <c r="I821" s="582"/>
      <c r="J821" s="581"/>
    </row>
    <row r="822" spans="1:10" x14ac:dyDescent="0.2">
      <c r="A822" s="583"/>
      <c r="B822" s="583"/>
      <c r="C822" s="583"/>
      <c r="D822" s="582"/>
      <c r="E822" s="583"/>
      <c r="F822" s="582"/>
      <c r="G822" s="582"/>
      <c r="H822" s="582"/>
      <c r="I822" s="582"/>
      <c r="J822" s="581"/>
    </row>
    <row r="823" spans="1:10" x14ac:dyDescent="0.2">
      <c r="A823" s="583"/>
      <c r="B823" s="583"/>
      <c r="C823" s="583"/>
      <c r="D823" s="582"/>
      <c r="E823" s="583"/>
      <c r="F823" s="582"/>
      <c r="G823" s="582"/>
      <c r="H823" s="582"/>
      <c r="I823" s="582"/>
      <c r="J823" s="581"/>
    </row>
    <row r="824" spans="1:10" x14ac:dyDescent="0.2">
      <c r="A824" s="583"/>
      <c r="B824" s="583"/>
      <c r="C824" s="583"/>
      <c r="D824" s="582"/>
      <c r="E824" s="583"/>
      <c r="F824" s="582"/>
      <c r="G824" s="582"/>
      <c r="H824" s="582"/>
      <c r="I824" s="582"/>
      <c r="J824" s="581"/>
    </row>
    <row r="825" spans="1:10" x14ac:dyDescent="0.2">
      <c r="A825" s="583"/>
      <c r="B825" s="583"/>
      <c r="C825" s="583"/>
      <c r="D825" s="582"/>
      <c r="E825" s="583"/>
      <c r="F825" s="582"/>
      <c r="G825" s="582"/>
      <c r="H825" s="582"/>
      <c r="I825" s="582"/>
      <c r="J825" s="581"/>
    </row>
    <row r="826" spans="1:10" x14ac:dyDescent="0.2">
      <c r="A826" s="583"/>
      <c r="B826" s="583"/>
      <c r="C826" s="583"/>
      <c r="D826" s="582"/>
      <c r="E826" s="583"/>
      <c r="F826" s="582"/>
      <c r="G826" s="582"/>
      <c r="H826" s="582"/>
      <c r="I826" s="582"/>
      <c r="J826" s="581"/>
    </row>
    <row r="827" spans="1:10" x14ac:dyDescent="0.2">
      <c r="A827" s="583"/>
      <c r="B827" s="583"/>
      <c r="C827" s="583"/>
      <c r="D827" s="582"/>
      <c r="E827" s="583"/>
      <c r="F827" s="582"/>
      <c r="G827" s="582"/>
      <c r="H827" s="582"/>
      <c r="I827" s="582"/>
      <c r="J827" s="581"/>
    </row>
    <row r="828" spans="1:10" x14ac:dyDescent="0.2">
      <c r="A828" s="583"/>
      <c r="B828" s="583"/>
      <c r="C828" s="583"/>
      <c r="D828" s="582"/>
      <c r="E828" s="583"/>
      <c r="F828" s="582"/>
      <c r="G828" s="582"/>
      <c r="H828" s="582"/>
      <c r="I828" s="582"/>
      <c r="J828" s="581"/>
    </row>
    <row r="829" spans="1:10" x14ac:dyDescent="0.2">
      <c r="A829" s="583"/>
      <c r="B829" s="583"/>
      <c r="C829" s="583"/>
      <c r="D829" s="582"/>
      <c r="E829" s="583"/>
      <c r="F829" s="582"/>
      <c r="G829" s="582"/>
      <c r="H829" s="582"/>
      <c r="I829" s="582"/>
      <c r="J829" s="581"/>
    </row>
    <row r="830" spans="1:10" x14ac:dyDescent="0.2">
      <c r="A830" s="583"/>
      <c r="B830" s="583"/>
      <c r="C830" s="583"/>
      <c r="D830" s="582"/>
      <c r="E830" s="583"/>
      <c r="F830" s="582"/>
      <c r="G830" s="582"/>
      <c r="H830" s="582"/>
      <c r="I830" s="582"/>
      <c r="J830" s="581"/>
    </row>
    <row r="831" spans="1:10" x14ac:dyDescent="0.2">
      <c r="A831" s="583"/>
      <c r="B831" s="583"/>
      <c r="C831" s="583"/>
      <c r="D831" s="582"/>
      <c r="E831" s="583"/>
      <c r="F831" s="582"/>
      <c r="G831" s="582"/>
      <c r="H831" s="582"/>
      <c r="I831" s="582"/>
      <c r="J831" s="581"/>
    </row>
    <row r="832" spans="1:10" x14ac:dyDescent="0.2">
      <c r="A832" s="583"/>
      <c r="B832" s="583"/>
      <c r="C832" s="583"/>
      <c r="D832" s="582"/>
      <c r="E832" s="583"/>
      <c r="F832" s="582"/>
      <c r="G832" s="582"/>
      <c r="H832" s="582"/>
      <c r="I832" s="582"/>
      <c r="J832" s="581"/>
    </row>
    <row r="833" spans="1:10" x14ac:dyDescent="0.2">
      <c r="A833" s="583"/>
      <c r="B833" s="583"/>
      <c r="C833" s="583"/>
      <c r="D833" s="582"/>
      <c r="E833" s="583"/>
      <c r="F833" s="582"/>
      <c r="G833" s="582"/>
      <c r="H833" s="582"/>
      <c r="I833" s="582"/>
      <c r="J833" s="581"/>
    </row>
    <row r="834" spans="1:10" x14ac:dyDescent="0.2">
      <c r="A834" s="583"/>
      <c r="B834" s="583"/>
      <c r="C834" s="583"/>
      <c r="D834" s="582"/>
      <c r="E834" s="583"/>
      <c r="F834" s="582"/>
      <c r="G834" s="582"/>
      <c r="H834" s="582"/>
      <c r="I834" s="582"/>
      <c r="J834" s="581"/>
    </row>
    <row r="835" spans="1:10" x14ac:dyDescent="0.2">
      <c r="A835" s="583"/>
      <c r="B835" s="583"/>
      <c r="C835" s="583"/>
      <c r="D835" s="582"/>
      <c r="E835" s="583"/>
      <c r="F835" s="582"/>
      <c r="G835" s="582"/>
      <c r="H835" s="582"/>
      <c r="I835" s="582"/>
      <c r="J835" s="581"/>
    </row>
    <row r="836" spans="1:10" x14ac:dyDescent="0.2">
      <c r="A836" s="583"/>
      <c r="B836" s="583"/>
      <c r="C836" s="583"/>
      <c r="D836" s="582"/>
      <c r="E836" s="583"/>
      <c r="F836" s="582"/>
      <c r="G836" s="582"/>
      <c r="H836" s="582"/>
      <c r="I836" s="582"/>
      <c r="J836" s="581"/>
    </row>
    <row r="837" spans="1:10" x14ac:dyDescent="0.2">
      <c r="A837" s="583"/>
      <c r="B837" s="583"/>
      <c r="C837" s="583"/>
      <c r="D837" s="582"/>
      <c r="E837" s="583"/>
      <c r="F837" s="582"/>
      <c r="G837" s="582"/>
      <c r="H837" s="582"/>
      <c r="I837" s="582"/>
      <c r="J837" s="581"/>
    </row>
    <row r="838" spans="1:10" x14ac:dyDescent="0.2">
      <c r="A838" s="583"/>
      <c r="B838" s="583"/>
      <c r="C838" s="583"/>
      <c r="D838" s="582"/>
      <c r="E838" s="583"/>
      <c r="F838" s="582"/>
      <c r="G838" s="582"/>
      <c r="H838" s="582"/>
      <c r="I838" s="582"/>
      <c r="J838" s="581"/>
    </row>
    <row r="839" spans="1:10" x14ac:dyDescent="0.2">
      <c r="A839" s="583"/>
      <c r="B839" s="583"/>
      <c r="C839" s="583"/>
      <c r="D839" s="582"/>
      <c r="E839" s="583"/>
      <c r="F839" s="582"/>
      <c r="G839" s="582"/>
      <c r="H839" s="582"/>
      <c r="I839" s="582"/>
      <c r="J839" s="581"/>
    </row>
    <row r="840" spans="1:10" x14ac:dyDescent="0.2">
      <c r="A840" s="583"/>
      <c r="B840" s="583"/>
      <c r="C840" s="583"/>
      <c r="D840" s="582"/>
      <c r="E840" s="583"/>
      <c r="F840" s="582"/>
      <c r="G840" s="582"/>
      <c r="H840" s="582"/>
      <c r="I840" s="582"/>
      <c r="J840" s="581"/>
    </row>
    <row r="841" spans="1:10" x14ac:dyDescent="0.2">
      <c r="A841" s="583"/>
      <c r="B841" s="583"/>
      <c r="C841" s="583"/>
      <c r="D841" s="582"/>
      <c r="E841" s="583"/>
      <c r="F841" s="582"/>
      <c r="G841" s="582"/>
      <c r="H841" s="582"/>
      <c r="I841" s="582"/>
      <c r="J841" s="581"/>
    </row>
    <row r="842" spans="1:10" x14ac:dyDescent="0.2">
      <c r="A842" s="583"/>
      <c r="B842" s="583"/>
      <c r="C842" s="583"/>
      <c r="D842" s="582"/>
      <c r="E842" s="583"/>
      <c r="F842" s="582"/>
      <c r="G842" s="582"/>
      <c r="H842" s="582"/>
      <c r="I842" s="582"/>
      <c r="J842" s="581"/>
    </row>
    <row r="843" spans="1:10" x14ac:dyDescent="0.2">
      <c r="A843" s="583"/>
      <c r="B843" s="583"/>
      <c r="C843" s="583"/>
      <c r="D843" s="582"/>
      <c r="E843" s="583"/>
      <c r="F843" s="582"/>
      <c r="G843" s="582"/>
      <c r="H843" s="582"/>
      <c r="I843" s="582"/>
      <c r="J843" s="581"/>
    </row>
    <row r="844" spans="1:10" x14ac:dyDescent="0.2">
      <c r="A844" s="583"/>
      <c r="B844" s="583"/>
      <c r="C844" s="583"/>
      <c r="D844" s="582"/>
      <c r="E844" s="583"/>
      <c r="F844" s="582"/>
      <c r="G844" s="582"/>
      <c r="H844" s="582"/>
      <c r="I844" s="582"/>
      <c r="J844" s="581"/>
    </row>
    <row r="845" spans="1:10" x14ac:dyDescent="0.2">
      <c r="A845" s="583"/>
      <c r="B845" s="583"/>
      <c r="C845" s="583"/>
      <c r="D845" s="582"/>
      <c r="E845" s="583"/>
      <c r="F845" s="582"/>
      <c r="G845" s="582"/>
      <c r="H845" s="582"/>
      <c r="I845" s="582"/>
      <c r="J845" s="581"/>
    </row>
    <row r="846" spans="1:10" x14ac:dyDescent="0.2">
      <c r="A846" s="583"/>
      <c r="B846" s="583"/>
      <c r="C846" s="583"/>
      <c r="D846" s="582"/>
      <c r="E846" s="583"/>
      <c r="F846" s="582"/>
      <c r="G846" s="582"/>
      <c r="H846" s="582"/>
      <c r="I846" s="582"/>
      <c r="J846" s="581"/>
    </row>
    <row r="847" spans="1:10" x14ac:dyDescent="0.2">
      <c r="A847" s="583"/>
      <c r="B847" s="583"/>
      <c r="C847" s="583"/>
      <c r="D847" s="582"/>
      <c r="E847" s="583"/>
      <c r="F847" s="582"/>
      <c r="G847" s="582"/>
      <c r="H847" s="582"/>
      <c r="I847" s="582"/>
      <c r="J847" s="581"/>
    </row>
    <row r="848" spans="1:10" x14ac:dyDescent="0.2">
      <c r="A848" s="583"/>
      <c r="B848" s="583"/>
      <c r="C848" s="583"/>
      <c r="D848" s="582"/>
      <c r="E848" s="583"/>
      <c r="F848" s="582"/>
      <c r="G848" s="582"/>
      <c r="H848" s="582"/>
      <c r="I848" s="582"/>
      <c r="J848" s="581"/>
    </row>
    <row r="849" spans="1:10" x14ac:dyDescent="0.2">
      <c r="A849" s="583"/>
      <c r="B849" s="583"/>
      <c r="C849" s="583"/>
      <c r="D849" s="582"/>
      <c r="E849" s="583"/>
      <c r="F849" s="582"/>
      <c r="G849" s="582"/>
      <c r="H849" s="582"/>
      <c r="I849" s="582"/>
      <c r="J849" s="581"/>
    </row>
    <row r="850" spans="1:10" x14ac:dyDescent="0.2">
      <c r="A850" s="583"/>
      <c r="B850" s="583"/>
      <c r="C850" s="583"/>
      <c r="D850" s="582"/>
      <c r="E850" s="583"/>
      <c r="F850" s="582"/>
      <c r="G850" s="582"/>
      <c r="H850" s="582"/>
      <c r="I850" s="582"/>
      <c r="J850" s="581"/>
    </row>
    <row r="851" spans="1:10" x14ac:dyDescent="0.2">
      <c r="A851" s="583"/>
      <c r="B851" s="583"/>
      <c r="C851" s="583"/>
      <c r="D851" s="582"/>
      <c r="E851" s="583"/>
      <c r="F851" s="582"/>
      <c r="G851" s="582"/>
      <c r="H851" s="582"/>
      <c r="I851" s="582"/>
      <c r="J851" s="581"/>
    </row>
    <row r="852" spans="1:10" x14ac:dyDescent="0.2">
      <c r="A852" s="583"/>
      <c r="B852" s="583"/>
      <c r="C852" s="583"/>
      <c r="D852" s="582"/>
      <c r="E852" s="583"/>
      <c r="F852" s="582"/>
      <c r="G852" s="582"/>
      <c r="H852" s="582"/>
      <c r="I852" s="582"/>
      <c r="J852" s="581"/>
    </row>
    <row r="853" spans="1:10" x14ac:dyDescent="0.2">
      <c r="A853" s="583"/>
      <c r="B853" s="583"/>
      <c r="C853" s="583"/>
      <c r="D853" s="582"/>
      <c r="E853" s="583"/>
      <c r="F853" s="582"/>
      <c r="G853" s="582"/>
      <c r="H853" s="582"/>
      <c r="I853" s="582"/>
      <c r="J853" s="581"/>
    </row>
    <row r="854" spans="1:10" x14ac:dyDescent="0.2">
      <c r="A854" s="583"/>
      <c r="B854" s="583"/>
      <c r="C854" s="583"/>
      <c r="D854" s="582"/>
      <c r="E854" s="583"/>
      <c r="F854" s="582"/>
      <c r="G854" s="582"/>
      <c r="H854" s="582"/>
      <c r="I854" s="582"/>
      <c r="J854" s="581"/>
    </row>
    <row r="855" spans="1:10" x14ac:dyDescent="0.2">
      <c r="A855" s="583"/>
      <c r="B855" s="583"/>
      <c r="C855" s="583"/>
      <c r="D855" s="582"/>
      <c r="E855" s="583"/>
      <c r="F855" s="582"/>
      <c r="G855" s="582"/>
      <c r="H855" s="582"/>
      <c r="I855" s="582"/>
      <c r="J855" s="581"/>
    </row>
    <row r="856" spans="1:10" x14ac:dyDescent="0.2">
      <c r="A856" s="583"/>
      <c r="B856" s="583"/>
      <c r="C856" s="583"/>
      <c r="D856" s="582"/>
      <c r="E856" s="583"/>
      <c r="F856" s="582"/>
      <c r="G856" s="582"/>
      <c r="H856" s="582"/>
      <c r="I856" s="582"/>
      <c r="J856" s="581"/>
    </row>
    <row r="857" spans="1:10" x14ac:dyDescent="0.2">
      <c r="A857" s="583"/>
      <c r="B857" s="583"/>
      <c r="C857" s="583"/>
      <c r="D857" s="582"/>
      <c r="E857" s="583"/>
      <c r="F857" s="582"/>
      <c r="G857" s="582"/>
      <c r="H857" s="582"/>
      <c r="I857" s="582"/>
      <c r="J857" s="581"/>
    </row>
    <row r="858" spans="1:10" x14ac:dyDescent="0.2">
      <c r="A858" s="583"/>
      <c r="B858" s="583"/>
      <c r="C858" s="583"/>
      <c r="D858" s="582"/>
      <c r="E858" s="583"/>
      <c r="F858" s="582"/>
      <c r="G858" s="582"/>
      <c r="H858" s="582"/>
      <c r="I858" s="582"/>
      <c r="J858" s="581"/>
    </row>
    <row r="859" spans="1:10" x14ac:dyDescent="0.2">
      <c r="A859" s="583"/>
      <c r="B859" s="583"/>
      <c r="C859" s="583"/>
      <c r="D859" s="582"/>
      <c r="E859" s="583"/>
      <c r="F859" s="582"/>
      <c r="G859" s="582"/>
      <c r="H859" s="582"/>
      <c r="I859" s="582"/>
      <c r="J859" s="581"/>
    </row>
    <row r="860" spans="1:10" x14ac:dyDescent="0.2">
      <c r="A860" s="583"/>
      <c r="B860" s="583"/>
      <c r="C860" s="583"/>
      <c r="D860" s="582"/>
      <c r="E860" s="583"/>
      <c r="F860" s="582"/>
      <c r="G860" s="582"/>
      <c r="H860" s="582"/>
      <c r="I860" s="582"/>
      <c r="J860" s="581"/>
    </row>
    <row r="861" spans="1:10" x14ac:dyDescent="0.2">
      <c r="A861" s="583"/>
      <c r="B861" s="583"/>
      <c r="C861" s="583"/>
      <c r="D861" s="582"/>
      <c r="E861" s="583"/>
      <c r="F861" s="582"/>
      <c r="G861" s="582"/>
      <c r="H861" s="582"/>
      <c r="I861" s="582"/>
      <c r="J861" s="581"/>
    </row>
    <row r="862" spans="1:10" x14ac:dyDescent="0.2">
      <c r="A862" s="583"/>
      <c r="B862" s="583"/>
      <c r="C862" s="583"/>
      <c r="D862" s="582"/>
      <c r="E862" s="583"/>
      <c r="F862" s="582"/>
      <c r="G862" s="582"/>
      <c r="H862" s="582"/>
      <c r="I862" s="582"/>
      <c r="J862" s="581"/>
    </row>
    <row r="863" spans="1:10" x14ac:dyDescent="0.2">
      <c r="A863" s="583"/>
      <c r="B863" s="583"/>
      <c r="C863" s="583"/>
      <c r="D863" s="582"/>
      <c r="E863" s="583"/>
      <c r="F863" s="582"/>
      <c r="G863" s="582"/>
      <c r="H863" s="582"/>
      <c r="I863" s="582"/>
      <c r="J863" s="581"/>
    </row>
    <row r="864" spans="1:10" x14ac:dyDescent="0.2">
      <c r="A864" s="583"/>
      <c r="B864" s="583"/>
      <c r="C864" s="583"/>
      <c r="D864" s="582"/>
      <c r="E864" s="583"/>
      <c r="F864" s="582"/>
      <c r="G864" s="582"/>
      <c r="H864" s="582"/>
      <c r="I864" s="582"/>
      <c r="J864" s="581"/>
    </row>
    <row r="865" spans="1:10" x14ac:dyDescent="0.2">
      <c r="A865" s="583"/>
      <c r="B865" s="583"/>
      <c r="C865" s="583"/>
      <c r="D865" s="582"/>
      <c r="E865" s="583"/>
      <c r="F865" s="582"/>
      <c r="G865" s="582"/>
      <c r="H865" s="582"/>
      <c r="I865" s="582"/>
      <c r="J865" s="581"/>
    </row>
    <row r="866" spans="1:10" x14ac:dyDescent="0.2">
      <c r="A866" s="583"/>
      <c r="B866" s="583"/>
      <c r="C866" s="583"/>
      <c r="D866" s="582"/>
      <c r="E866" s="583"/>
      <c r="F866" s="582"/>
      <c r="G866" s="582"/>
      <c r="H866" s="582"/>
      <c r="I866" s="582"/>
      <c r="J866" s="581"/>
    </row>
    <row r="867" spans="1:10" x14ac:dyDescent="0.2">
      <c r="A867" s="583"/>
      <c r="B867" s="583"/>
      <c r="C867" s="583"/>
      <c r="D867" s="582"/>
      <c r="E867" s="583"/>
      <c r="F867" s="582"/>
      <c r="G867" s="582"/>
      <c r="H867" s="582"/>
      <c r="I867" s="582"/>
      <c r="J867" s="581"/>
    </row>
    <row r="868" spans="1:10" x14ac:dyDescent="0.2">
      <c r="A868" s="583"/>
      <c r="B868" s="583"/>
      <c r="C868" s="583"/>
      <c r="D868" s="582"/>
      <c r="E868" s="583"/>
      <c r="F868" s="582"/>
      <c r="G868" s="582"/>
      <c r="H868" s="582"/>
      <c r="I868" s="582"/>
      <c r="J868" s="581"/>
    </row>
    <row r="869" spans="1:10" x14ac:dyDescent="0.2">
      <c r="A869" s="583"/>
      <c r="B869" s="583"/>
      <c r="C869" s="583"/>
      <c r="D869" s="582"/>
      <c r="E869" s="583"/>
      <c r="F869" s="582"/>
      <c r="G869" s="582"/>
      <c r="H869" s="582"/>
      <c r="I869" s="582"/>
      <c r="J869" s="581"/>
    </row>
    <row r="870" spans="1:10" x14ac:dyDescent="0.2">
      <c r="A870" s="583"/>
      <c r="B870" s="583"/>
      <c r="C870" s="583"/>
      <c r="D870" s="582"/>
      <c r="E870" s="583"/>
      <c r="F870" s="582"/>
      <c r="G870" s="582"/>
      <c r="H870" s="582"/>
      <c r="I870" s="582"/>
      <c r="J870" s="581"/>
    </row>
    <row r="871" spans="1:10" x14ac:dyDescent="0.2">
      <c r="A871" s="583"/>
      <c r="B871" s="583"/>
      <c r="C871" s="583"/>
      <c r="D871" s="582"/>
      <c r="E871" s="583"/>
      <c r="F871" s="582"/>
      <c r="G871" s="582"/>
      <c r="H871" s="582"/>
      <c r="I871" s="582"/>
      <c r="J871" s="581"/>
    </row>
    <row r="872" spans="1:10" x14ac:dyDescent="0.2">
      <c r="A872" s="583"/>
      <c r="B872" s="583"/>
      <c r="C872" s="583"/>
      <c r="D872" s="582"/>
      <c r="E872" s="583"/>
      <c r="F872" s="582"/>
      <c r="G872" s="582"/>
      <c r="H872" s="582"/>
      <c r="I872" s="582"/>
      <c r="J872" s="581"/>
    </row>
    <row r="873" spans="1:10" x14ac:dyDescent="0.2">
      <c r="A873" s="583"/>
      <c r="B873" s="583"/>
      <c r="C873" s="583"/>
      <c r="D873" s="582"/>
      <c r="E873" s="583"/>
      <c r="F873" s="582"/>
      <c r="G873" s="582"/>
      <c r="H873" s="582"/>
      <c r="I873" s="582"/>
      <c r="J873" s="581"/>
    </row>
    <row r="874" spans="1:10" x14ac:dyDescent="0.2">
      <c r="A874" s="583"/>
      <c r="B874" s="583"/>
      <c r="C874" s="583"/>
      <c r="D874" s="582"/>
      <c r="E874" s="583"/>
      <c r="F874" s="582"/>
      <c r="G874" s="582"/>
      <c r="H874" s="582"/>
      <c r="I874" s="582"/>
      <c r="J874" s="581"/>
    </row>
    <row r="875" spans="1:10" x14ac:dyDescent="0.2">
      <c r="A875" s="583"/>
      <c r="B875" s="583"/>
      <c r="C875" s="583"/>
      <c r="D875" s="582"/>
      <c r="E875" s="583"/>
      <c r="F875" s="582"/>
      <c r="G875" s="582"/>
      <c r="H875" s="582"/>
      <c r="I875" s="582"/>
      <c r="J875" s="581"/>
    </row>
    <row r="876" spans="1:10" x14ac:dyDescent="0.2">
      <c r="A876" s="583"/>
      <c r="B876" s="583"/>
      <c r="C876" s="583"/>
      <c r="D876" s="582"/>
      <c r="E876" s="583"/>
      <c r="F876" s="582"/>
      <c r="G876" s="582"/>
      <c r="H876" s="582"/>
      <c r="I876" s="582"/>
      <c r="J876" s="581"/>
    </row>
    <row r="877" spans="1:10" x14ac:dyDescent="0.2">
      <c r="A877" s="583"/>
      <c r="B877" s="583"/>
      <c r="C877" s="583"/>
      <c r="D877" s="582"/>
      <c r="E877" s="583"/>
      <c r="F877" s="582"/>
      <c r="G877" s="582"/>
      <c r="H877" s="582"/>
      <c r="I877" s="582"/>
      <c r="J877" s="581"/>
    </row>
    <row r="878" spans="1:10" x14ac:dyDescent="0.2">
      <c r="A878" s="583"/>
      <c r="B878" s="583"/>
      <c r="C878" s="583"/>
      <c r="D878" s="582"/>
      <c r="E878" s="583"/>
      <c r="F878" s="582"/>
      <c r="G878" s="582"/>
      <c r="H878" s="582"/>
      <c r="I878" s="582"/>
      <c r="J878" s="581"/>
    </row>
    <row r="879" spans="1:10" x14ac:dyDescent="0.2">
      <c r="A879" s="583"/>
      <c r="B879" s="583"/>
      <c r="C879" s="583"/>
      <c r="D879" s="582"/>
      <c r="E879" s="583"/>
      <c r="F879" s="582"/>
      <c r="G879" s="582"/>
      <c r="H879" s="582"/>
      <c r="I879" s="582"/>
      <c r="J879" s="581"/>
    </row>
    <row r="880" spans="1:10" x14ac:dyDescent="0.2">
      <c r="A880" s="583"/>
      <c r="B880" s="583"/>
      <c r="C880" s="583"/>
      <c r="D880" s="582"/>
      <c r="E880" s="583"/>
      <c r="F880" s="582"/>
      <c r="G880" s="582"/>
      <c r="H880" s="582"/>
      <c r="I880" s="582"/>
      <c r="J880" s="581"/>
    </row>
    <row r="881" spans="1:10" x14ac:dyDescent="0.2">
      <c r="A881" s="583"/>
      <c r="B881" s="583"/>
      <c r="C881" s="583"/>
      <c r="D881" s="582"/>
      <c r="E881" s="583"/>
      <c r="F881" s="582"/>
      <c r="G881" s="582"/>
      <c r="H881" s="582"/>
      <c r="I881" s="582"/>
      <c r="J881" s="581"/>
    </row>
    <row r="882" spans="1:10" x14ac:dyDescent="0.2">
      <c r="A882" s="583"/>
      <c r="B882" s="583"/>
      <c r="C882" s="583"/>
      <c r="D882" s="582"/>
      <c r="E882" s="583"/>
      <c r="F882" s="582"/>
      <c r="G882" s="582"/>
      <c r="H882" s="582"/>
      <c r="I882" s="582"/>
      <c r="J882" s="581"/>
    </row>
    <row r="883" spans="1:10" x14ac:dyDescent="0.2">
      <c r="A883" s="583"/>
      <c r="B883" s="583"/>
      <c r="C883" s="583"/>
      <c r="D883" s="582"/>
      <c r="E883" s="583"/>
      <c r="F883" s="582"/>
      <c r="G883" s="582"/>
      <c r="H883" s="582"/>
      <c r="I883" s="582"/>
      <c r="J883" s="581"/>
    </row>
    <row r="884" spans="1:10" x14ac:dyDescent="0.2">
      <c r="A884" s="583"/>
      <c r="B884" s="583"/>
      <c r="C884" s="583"/>
      <c r="D884" s="582"/>
      <c r="E884" s="583"/>
      <c r="F884" s="582"/>
      <c r="G884" s="582"/>
      <c r="H884" s="582"/>
      <c r="I884" s="582"/>
      <c r="J884" s="581"/>
    </row>
    <row r="885" spans="1:10" x14ac:dyDescent="0.2">
      <c r="A885" s="583"/>
      <c r="B885" s="583"/>
      <c r="C885" s="583"/>
      <c r="D885" s="582"/>
      <c r="E885" s="583"/>
      <c r="F885" s="582"/>
      <c r="G885" s="582"/>
      <c r="H885" s="582"/>
      <c r="I885" s="582"/>
      <c r="J885" s="581"/>
    </row>
    <row r="886" spans="1:10" x14ac:dyDescent="0.2">
      <c r="A886" s="583"/>
      <c r="B886" s="583"/>
      <c r="C886" s="583"/>
      <c r="D886" s="582"/>
      <c r="E886" s="583"/>
      <c r="F886" s="582"/>
      <c r="G886" s="582"/>
      <c r="H886" s="582"/>
      <c r="I886" s="582"/>
      <c r="J886" s="581"/>
    </row>
    <row r="887" spans="1:10" x14ac:dyDescent="0.2">
      <c r="A887" s="583"/>
      <c r="B887" s="583"/>
      <c r="C887" s="583"/>
      <c r="D887" s="582"/>
      <c r="E887" s="583"/>
      <c r="F887" s="582"/>
      <c r="G887" s="582"/>
      <c r="H887" s="582"/>
      <c r="I887" s="582"/>
      <c r="J887" s="581"/>
    </row>
    <row r="888" spans="1:10" x14ac:dyDescent="0.2">
      <c r="A888" s="583"/>
      <c r="B888" s="583"/>
      <c r="C888" s="583"/>
      <c r="D888" s="582"/>
      <c r="E888" s="583"/>
      <c r="F888" s="582"/>
      <c r="G888" s="582"/>
      <c r="H888" s="582"/>
      <c r="I888" s="582"/>
      <c r="J888" s="581"/>
    </row>
    <row r="889" spans="1:10" x14ac:dyDescent="0.2">
      <c r="A889" s="583"/>
      <c r="B889" s="583"/>
      <c r="C889" s="583"/>
      <c r="D889" s="582"/>
      <c r="E889" s="583"/>
      <c r="F889" s="582"/>
      <c r="G889" s="582"/>
      <c r="H889" s="582"/>
      <c r="I889" s="582"/>
      <c r="J889" s="581"/>
    </row>
    <row r="890" spans="1:10" x14ac:dyDescent="0.2">
      <c r="A890" s="583"/>
      <c r="B890" s="583"/>
      <c r="C890" s="583"/>
      <c r="D890" s="582"/>
      <c r="E890" s="583"/>
      <c r="F890" s="582"/>
      <c r="G890" s="582"/>
      <c r="H890" s="582"/>
      <c r="I890" s="582"/>
      <c r="J890" s="581"/>
    </row>
    <row r="891" spans="1:10" x14ac:dyDescent="0.2">
      <c r="A891" s="583"/>
      <c r="B891" s="583"/>
      <c r="C891" s="583"/>
      <c r="D891" s="582"/>
      <c r="E891" s="583"/>
      <c r="F891" s="582"/>
      <c r="G891" s="582"/>
      <c r="H891" s="582"/>
      <c r="I891" s="582"/>
      <c r="J891" s="581"/>
    </row>
    <row r="892" spans="1:10" x14ac:dyDescent="0.2">
      <c r="A892" s="583"/>
      <c r="B892" s="583"/>
      <c r="C892" s="583"/>
      <c r="D892" s="582"/>
      <c r="E892" s="583"/>
      <c r="F892" s="582"/>
      <c r="G892" s="582"/>
      <c r="H892" s="582"/>
      <c r="I892" s="582"/>
      <c r="J892" s="581"/>
    </row>
    <row r="893" spans="1:10" x14ac:dyDescent="0.2">
      <c r="A893" s="583"/>
      <c r="B893" s="583"/>
      <c r="C893" s="583"/>
      <c r="D893" s="582"/>
      <c r="E893" s="583"/>
      <c r="F893" s="582"/>
      <c r="G893" s="582"/>
      <c r="H893" s="582"/>
      <c r="I893" s="582"/>
      <c r="J893" s="581"/>
    </row>
    <row r="894" spans="1:10" x14ac:dyDescent="0.2">
      <c r="A894" s="583"/>
      <c r="B894" s="583"/>
      <c r="C894" s="583"/>
      <c r="D894" s="582"/>
      <c r="E894" s="583"/>
      <c r="F894" s="582"/>
      <c r="G894" s="582"/>
      <c r="H894" s="582"/>
      <c r="I894" s="582"/>
      <c r="J894" s="581"/>
    </row>
    <row r="895" spans="1:10" x14ac:dyDescent="0.2">
      <c r="A895" s="583"/>
      <c r="B895" s="583"/>
      <c r="C895" s="583"/>
      <c r="D895" s="582"/>
      <c r="E895" s="583"/>
      <c r="F895" s="582"/>
      <c r="G895" s="582"/>
      <c r="H895" s="582"/>
      <c r="I895" s="582"/>
      <c r="J895" s="581"/>
    </row>
    <row r="896" spans="1:10" x14ac:dyDescent="0.2">
      <c r="A896" s="583"/>
      <c r="B896" s="583"/>
      <c r="C896" s="583"/>
      <c r="D896" s="582"/>
      <c r="E896" s="583"/>
      <c r="F896" s="582"/>
      <c r="G896" s="582"/>
      <c r="H896" s="582"/>
      <c r="I896" s="582"/>
      <c r="J896" s="581"/>
    </row>
    <row r="897" spans="1:10" x14ac:dyDescent="0.2">
      <c r="A897" s="583"/>
      <c r="B897" s="583"/>
      <c r="C897" s="583"/>
      <c r="D897" s="582"/>
      <c r="E897" s="583"/>
      <c r="F897" s="582"/>
      <c r="G897" s="582"/>
      <c r="H897" s="582"/>
      <c r="I897" s="582"/>
      <c r="J897" s="581"/>
    </row>
    <row r="898" spans="1:10" x14ac:dyDescent="0.2">
      <c r="A898" s="583"/>
      <c r="B898" s="583"/>
      <c r="C898" s="583"/>
      <c r="D898" s="582"/>
      <c r="E898" s="583"/>
      <c r="F898" s="582"/>
      <c r="G898" s="582"/>
      <c r="H898" s="582"/>
      <c r="I898" s="582"/>
      <c r="J898" s="581"/>
    </row>
    <row r="899" spans="1:10" x14ac:dyDescent="0.2">
      <c r="A899" s="583"/>
      <c r="B899" s="583"/>
      <c r="C899" s="583"/>
      <c r="D899" s="582"/>
      <c r="E899" s="583"/>
      <c r="F899" s="582"/>
      <c r="G899" s="582"/>
      <c r="H899" s="582"/>
      <c r="I899" s="582"/>
      <c r="J899" s="581"/>
    </row>
    <row r="900" spans="1:10" x14ac:dyDescent="0.2">
      <c r="A900" s="583"/>
      <c r="B900" s="583"/>
      <c r="C900" s="583"/>
      <c r="D900" s="582"/>
      <c r="E900" s="583"/>
      <c r="F900" s="582"/>
      <c r="G900" s="582"/>
      <c r="H900" s="582"/>
      <c r="I900" s="582"/>
      <c r="J900" s="581"/>
    </row>
    <row r="901" spans="1:10" x14ac:dyDescent="0.2">
      <c r="A901" s="583"/>
      <c r="B901" s="583"/>
      <c r="C901" s="583"/>
      <c r="D901" s="582"/>
      <c r="E901" s="583"/>
      <c r="F901" s="582"/>
      <c r="G901" s="582"/>
      <c r="H901" s="582"/>
      <c r="I901" s="582"/>
      <c r="J901" s="581"/>
    </row>
    <row r="902" spans="1:10" x14ac:dyDescent="0.2">
      <c r="A902" s="583"/>
      <c r="B902" s="583"/>
      <c r="C902" s="583"/>
      <c r="D902" s="582"/>
      <c r="E902" s="583"/>
      <c r="F902" s="582"/>
      <c r="G902" s="582"/>
      <c r="H902" s="582"/>
      <c r="I902" s="582"/>
      <c r="J902" s="581"/>
    </row>
  </sheetData>
  <pageMargins left="0.55118110236220474" right="0.35433070866141736" top="0.39370078740157483" bottom="0.70866141732283472" header="0.27559055118110237" footer="0.19685039370078741"/>
  <pageSetup paperSize="9" scale="56" fitToHeight="4" orientation="landscape" r:id="rId1"/>
  <headerFooter alignWithMargins="0">
    <oddFooter>&amp;C&amp;A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3"/>
  <sheetViews>
    <sheetView showGridLines="0" zoomScaleNormal="100" workbookViewId="0"/>
  </sheetViews>
  <sheetFormatPr defaultRowHeight="13.5" x14ac:dyDescent="0.2"/>
  <cols>
    <col min="1" max="1" width="28.85546875" style="584" customWidth="1"/>
    <col min="2" max="2" width="27.28515625" style="608" customWidth="1"/>
    <col min="3" max="3" width="10.7109375" style="584" customWidth="1"/>
    <col min="4" max="4" width="45.42578125" style="584" customWidth="1"/>
    <col min="5" max="5" width="36.42578125" style="561" customWidth="1"/>
    <col min="6" max="6" width="12.28515625" style="585" customWidth="1"/>
    <col min="7" max="7" width="12.28515625" style="560" customWidth="1"/>
    <col min="8" max="10" width="12.28515625" style="581" customWidth="1"/>
    <col min="11" max="11" width="48.7109375" style="586" customWidth="1"/>
    <col min="12" max="16384" width="9.140625" style="582"/>
  </cols>
  <sheetData>
    <row r="1" spans="1:11" s="580" customFormat="1" x14ac:dyDescent="0.2">
      <c r="A1" s="578" t="s">
        <v>1371</v>
      </c>
      <c r="B1" s="603" t="s">
        <v>1665</v>
      </c>
      <c r="C1" s="603"/>
      <c r="D1" s="578"/>
      <c r="E1" s="578" t="s">
        <v>1315</v>
      </c>
      <c r="F1" s="578"/>
      <c r="G1" s="578"/>
      <c r="H1" s="578"/>
      <c r="I1" s="578"/>
      <c r="J1" s="578"/>
      <c r="K1" s="579"/>
    </row>
    <row r="2" spans="1:11" s="600" customFormat="1" ht="54" x14ac:dyDescent="0.2">
      <c r="A2" s="598" t="s">
        <v>1318</v>
      </c>
      <c r="B2" s="604" t="s">
        <v>1318</v>
      </c>
      <c r="C2" s="599" t="s">
        <v>924</v>
      </c>
      <c r="D2" s="598" t="s">
        <v>1209</v>
      </c>
      <c r="E2" s="598" t="s">
        <v>889</v>
      </c>
      <c r="F2" s="601" t="s">
        <v>1211</v>
      </c>
      <c r="G2" s="601" t="s">
        <v>1212</v>
      </c>
      <c r="H2" s="601" t="s">
        <v>1316</v>
      </c>
      <c r="I2" s="601" t="s">
        <v>609</v>
      </c>
      <c r="J2" s="601" t="s">
        <v>1314</v>
      </c>
      <c r="K2" s="598" t="s">
        <v>608</v>
      </c>
    </row>
    <row r="3" spans="1:11" x14ac:dyDescent="0.2">
      <c r="A3" s="587" t="s">
        <v>1562</v>
      </c>
      <c r="B3" s="605" t="s">
        <v>1372</v>
      </c>
      <c r="C3" s="588" t="s">
        <v>1563</v>
      </c>
      <c r="D3" s="587" t="s">
        <v>1564</v>
      </c>
      <c r="E3" s="587" t="s">
        <v>1565</v>
      </c>
      <c r="F3" s="589">
        <v>2953.3300000000036</v>
      </c>
      <c r="G3" s="589">
        <v>0</v>
      </c>
      <c r="H3" s="589">
        <v>0</v>
      </c>
      <c r="I3" s="589"/>
      <c r="J3" s="589">
        <f t="shared" ref="J3:J19" si="0">+H3+I3</f>
        <v>0</v>
      </c>
      <c r="K3" s="590"/>
    </row>
    <row r="4" spans="1:11" x14ac:dyDescent="0.2">
      <c r="A4" s="587" t="s">
        <v>1562</v>
      </c>
      <c r="B4" s="605" t="s">
        <v>1372</v>
      </c>
      <c r="C4" s="588" t="s">
        <v>1563</v>
      </c>
      <c r="D4" s="587" t="s">
        <v>1564</v>
      </c>
      <c r="E4" s="587" t="s">
        <v>1566</v>
      </c>
      <c r="F4" s="589">
        <v>0</v>
      </c>
      <c r="G4" s="589">
        <v>500</v>
      </c>
      <c r="H4" s="589">
        <v>500</v>
      </c>
      <c r="I4" s="589"/>
      <c r="J4" s="589">
        <f t="shared" si="0"/>
        <v>500</v>
      </c>
      <c r="K4" s="590"/>
    </row>
    <row r="5" spans="1:11" x14ac:dyDescent="0.2">
      <c r="A5" s="591" t="s">
        <v>1817</v>
      </c>
      <c r="B5" s="606"/>
      <c r="C5" s="591"/>
      <c r="D5" s="591"/>
      <c r="E5" s="591"/>
      <c r="F5" s="593">
        <f>SUM(F3:F4)</f>
        <v>2953.3300000000036</v>
      </c>
      <c r="G5" s="593">
        <f t="shared" ref="G5:I5" si="1">SUM(G3:G4)</f>
        <v>500</v>
      </c>
      <c r="H5" s="593">
        <f t="shared" si="1"/>
        <v>500</v>
      </c>
      <c r="I5" s="593">
        <f t="shared" si="1"/>
        <v>0</v>
      </c>
      <c r="J5" s="593">
        <f t="shared" si="0"/>
        <v>500</v>
      </c>
      <c r="K5" s="594"/>
    </row>
    <row r="6" spans="1:11" x14ac:dyDescent="0.2">
      <c r="A6" s="587" t="s">
        <v>1562</v>
      </c>
      <c r="B6" s="605" t="s">
        <v>1480</v>
      </c>
      <c r="C6" s="588" t="s">
        <v>1567</v>
      </c>
      <c r="D6" s="587" t="s">
        <v>896</v>
      </c>
      <c r="E6" s="587" t="s">
        <v>1568</v>
      </c>
      <c r="F6" s="589">
        <v>62.22</v>
      </c>
      <c r="G6" s="589">
        <v>0</v>
      </c>
      <c r="H6" s="589">
        <v>0</v>
      </c>
      <c r="I6" s="589"/>
      <c r="J6" s="589">
        <f t="shared" si="0"/>
        <v>0</v>
      </c>
      <c r="K6" s="590"/>
    </row>
    <row r="7" spans="1:11" x14ac:dyDescent="0.2">
      <c r="A7" s="587" t="s">
        <v>1562</v>
      </c>
      <c r="B7" s="605" t="s">
        <v>1480</v>
      </c>
      <c r="C7" s="588" t="s">
        <v>1567</v>
      </c>
      <c r="D7" s="587" t="s">
        <v>899</v>
      </c>
      <c r="E7" s="587" t="s">
        <v>1568</v>
      </c>
      <c r="F7" s="589">
        <v>25.99</v>
      </c>
      <c r="G7" s="589">
        <v>0</v>
      </c>
      <c r="H7" s="589">
        <v>0</v>
      </c>
      <c r="I7" s="589"/>
      <c r="J7" s="589">
        <f t="shared" si="0"/>
        <v>0</v>
      </c>
      <c r="K7" s="590"/>
    </row>
    <row r="8" spans="1:11" x14ac:dyDescent="0.2">
      <c r="A8" s="587" t="s">
        <v>1562</v>
      </c>
      <c r="B8" s="605" t="s">
        <v>1480</v>
      </c>
      <c r="C8" s="588" t="s">
        <v>1567</v>
      </c>
      <c r="D8" s="587" t="s">
        <v>902</v>
      </c>
      <c r="E8" s="587" t="s">
        <v>1568</v>
      </c>
      <c r="F8" s="589">
        <v>16.54</v>
      </c>
      <c r="G8" s="589">
        <v>0</v>
      </c>
      <c r="H8" s="589">
        <v>0</v>
      </c>
      <c r="I8" s="589"/>
      <c r="J8" s="589">
        <f t="shared" si="0"/>
        <v>0</v>
      </c>
      <c r="K8" s="590"/>
    </row>
    <row r="9" spans="1:11" x14ac:dyDescent="0.2">
      <c r="A9" s="587" t="s">
        <v>1562</v>
      </c>
      <c r="B9" s="605" t="s">
        <v>1480</v>
      </c>
      <c r="C9" s="588" t="s">
        <v>1567</v>
      </c>
      <c r="D9" s="587" t="s">
        <v>905</v>
      </c>
      <c r="E9" s="587" t="s">
        <v>1568</v>
      </c>
      <c r="F9" s="589">
        <v>5664.21</v>
      </c>
      <c r="G9" s="589">
        <v>4160</v>
      </c>
      <c r="H9" s="589">
        <v>4160</v>
      </c>
      <c r="I9" s="589"/>
      <c r="J9" s="589">
        <f t="shared" si="0"/>
        <v>4160</v>
      </c>
      <c r="K9" s="590"/>
    </row>
    <row r="10" spans="1:11" x14ac:dyDescent="0.2">
      <c r="A10" s="591" t="s">
        <v>1818</v>
      </c>
      <c r="B10" s="606"/>
      <c r="C10" s="591"/>
      <c r="D10" s="591"/>
      <c r="E10" s="591"/>
      <c r="F10" s="593">
        <f>SUM(F6:F9)</f>
        <v>5768.96</v>
      </c>
      <c r="G10" s="593">
        <f t="shared" ref="G10:H10" si="2">SUM(G6:G9)</f>
        <v>4160</v>
      </c>
      <c r="H10" s="593">
        <f t="shared" si="2"/>
        <v>4160</v>
      </c>
      <c r="I10" s="593">
        <f>SUM(I6:I9)</f>
        <v>0</v>
      </c>
      <c r="J10" s="593">
        <f t="shared" si="0"/>
        <v>4160</v>
      </c>
      <c r="K10" s="594"/>
    </row>
    <row r="11" spans="1:11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>
        <f t="shared" si="0"/>
        <v>0</v>
      </c>
      <c r="K11" s="582"/>
    </row>
    <row r="12" spans="1:11" x14ac:dyDescent="0.2">
      <c r="A12" s="587" t="s">
        <v>1569</v>
      </c>
      <c r="B12" s="605" t="s">
        <v>1372</v>
      </c>
      <c r="C12" s="588" t="s">
        <v>1570</v>
      </c>
      <c r="D12" s="587" t="s">
        <v>1571</v>
      </c>
      <c r="E12" s="587" t="s">
        <v>1572</v>
      </c>
      <c r="F12" s="589">
        <v>2.56</v>
      </c>
      <c r="G12" s="589">
        <v>0</v>
      </c>
      <c r="H12" s="589">
        <v>0</v>
      </c>
      <c r="I12" s="589"/>
      <c r="J12" s="589">
        <f t="shared" si="0"/>
        <v>0</v>
      </c>
      <c r="K12" s="590"/>
    </row>
    <row r="13" spans="1:11" x14ac:dyDescent="0.2">
      <c r="A13" s="587" t="s">
        <v>1569</v>
      </c>
      <c r="B13" s="605" t="s">
        <v>1372</v>
      </c>
      <c r="C13" s="588" t="s">
        <v>1573</v>
      </c>
      <c r="D13" s="587" t="s">
        <v>914</v>
      </c>
      <c r="E13" s="587" t="s">
        <v>960</v>
      </c>
      <c r="F13" s="589">
        <v>600</v>
      </c>
      <c r="G13" s="589">
        <v>0</v>
      </c>
      <c r="H13" s="589">
        <v>0</v>
      </c>
      <c r="I13" s="589"/>
      <c r="J13" s="589">
        <f t="shared" si="0"/>
        <v>0</v>
      </c>
      <c r="K13" s="590"/>
    </row>
    <row r="14" spans="1:11" x14ac:dyDescent="0.2">
      <c r="A14" s="591" t="s">
        <v>1819</v>
      </c>
      <c r="B14" s="606"/>
      <c r="C14" s="591"/>
      <c r="D14" s="591"/>
      <c r="E14" s="591"/>
      <c r="F14" s="593">
        <f>SUM(F12:F13)</f>
        <v>602.55999999999995</v>
      </c>
      <c r="G14" s="593">
        <f t="shared" ref="G14:J14" si="3">SUM(G12:G13)</f>
        <v>0</v>
      </c>
      <c r="H14" s="593">
        <f t="shared" si="3"/>
        <v>0</v>
      </c>
      <c r="I14" s="593">
        <f t="shared" si="3"/>
        <v>0</v>
      </c>
      <c r="J14" s="593">
        <f t="shared" si="3"/>
        <v>0</v>
      </c>
      <c r="K14" s="594"/>
    </row>
    <row r="15" spans="1:11" x14ac:dyDescent="0.2">
      <c r="A15" s="587" t="s">
        <v>1569</v>
      </c>
      <c r="B15" s="605" t="s">
        <v>1574</v>
      </c>
      <c r="C15" s="588" t="s">
        <v>1575</v>
      </c>
      <c r="D15" s="587" t="s">
        <v>905</v>
      </c>
      <c r="E15" s="587" t="s">
        <v>358</v>
      </c>
      <c r="F15" s="589">
        <v>548.5</v>
      </c>
      <c r="G15" s="589">
        <v>750</v>
      </c>
      <c r="H15" s="589">
        <v>750</v>
      </c>
      <c r="I15" s="589"/>
      <c r="J15" s="589">
        <f t="shared" si="0"/>
        <v>750</v>
      </c>
      <c r="K15" s="590"/>
    </row>
    <row r="16" spans="1:11" x14ac:dyDescent="0.2">
      <c r="A16" s="587" t="s">
        <v>1569</v>
      </c>
      <c r="B16" s="605" t="s">
        <v>1574</v>
      </c>
      <c r="C16" s="588" t="s">
        <v>1576</v>
      </c>
      <c r="D16" s="587" t="s">
        <v>905</v>
      </c>
      <c r="E16" s="587" t="s">
        <v>1577</v>
      </c>
      <c r="F16" s="589">
        <v>615.43999999999983</v>
      </c>
      <c r="G16" s="589">
        <v>678</v>
      </c>
      <c r="H16" s="589">
        <v>678</v>
      </c>
      <c r="I16" s="589"/>
      <c r="J16" s="589">
        <f t="shared" si="0"/>
        <v>678</v>
      </c>
      <c r="K16" s="590"/>
    </row>
    <row r="17" spans="1:11" x14ac:dyDescent="0.2">
      <c r="A17" s="587" t="s">
        <v>1569</v>
      </c>
      <c r="B17" s="605" t="s">
        <v>1574</v>
      </c>
      <c r="C17" s="588" t="s">
        <v>1578</v>
      </c>
      <c r="D17" s="587" t="s">
        <v>905</v>
      </c>
      <c r="E17" s="587" t="s">
        <v>1579</v>
      </c>
      <c r="F17" s="589">
        <v>1819.0399999999997</v>
      </c>
      <c r="G17" s="589">
        <v>1947</v>
      </c>
      <c r="H17" s="589">
        <v>1947</v>
      </c>
      <c r="I17" s="589"/>
      <c r="J17" s="589">
        <f t="shared" si="0"/>
        <v>1947</v>
      </c>
      <c r="K17" s="590"/>
    </row>
    <row r="18" spans="1:11" x14ac:dyDescent="0.2">
      <c r="A18" s="587" t="s">
        <v>1569</v>
      </c>
      <c r="B18" s="605" t="s">
        <v>1574</v>
      </c>
      <c r="C18" s="588" t="s">
        <v>1580</v>
      </c>
      <c r="D18" s="587" t="s">
        <v>934</v>
      </c>
      <c r="E18" s="587" t="s">
        <v>1581</v>
      </c>
      <c r="F18" s="589">
        <v>72</v>
      </c>
      <c r="G18" s="589">
        <v>154</v>
      </c>
      <c r="H18" s="589">
        <v>154</v>
      </c>
      <c r="I18" s="589"/>
      <c r="J18" s="589">
        <f t="shared" si="0"/>
        <v>154</v>
      </c>
      <c r="K18" s="590"/>
    </row>
    <row r="19" spans="1:11" x14ac:dyDescent="0.2">
      <c r="A19" s="587" t="s">
        <v>1569</v>
      </c>
      <c r="B19" s="605" t="s">
        <v>1574</v>
      </c>
      <c r="C19" s="588" t="s">
        <v>1582</v>
      </c>
      <c r="D19" s="587" t="s">
        <v>973</v>
      </c>
      <c r="E19" s="587" t="s">
        <v>54</v>
      </c>
      <c r="F19" s="589">
        <v>208.95</v>
      </c>
      <c r="G19" s="589">
        <v>0</v>
      </c>
      <c r="H19" s="589">
        <v>0</v>
      </c>
      <c r="I19" s="589"/>
      <c r="J19" s="589">
        <f t="shared" si="0"/>
        <v>0</v>
      </c>
      <c r="K19" s="590"/>
    </row>
    <row r="20" spans="1:11" ht="8.25" customHeight="1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1" x14ac:dyDescent="0.2">
      <c r="A21" s="587" t="s">
        <v>1569</v>
      </c>
      <c r="B21" s="605" t="s">
        <v>1423</v>
      </c>
      <c r="C21" s="588" t="s">
        <v>1583</v>
      </c>
      <c r="D21" s="587" t="s">
        <v>905</v>
      </c>
      <c r="E21" s="587" t="s">
        <v>358</v>
      </c>
      <c r="F21" s="589">
        <v>4174.579999999999</v>
      </c>
      <c r="G21" s="589">
        <v>4317</v>
      </c>
      <c r="H21" s="589">
        <v>4317</v>
      </c>
      <c r="I21" s="589"/>
      <c r="J21" s="589">
        <f>+H21+I21</f>
        <v>4317</v>
      </c>
      <c r="K21" s="590"/>
    </row>
    <row r="22" spans="1:11" x14ac:dyDescent="0.2">
      <c r="A22" s="587" t="s">
        <v>1569</v>
      </c>
      <c r="B22" s="605" t="s">
        <v>1423</v>
      </c>
      <c r="C22" s="588" t="s">
        <v>1584</v>
      </c>
      <c r="D22" s="587" t="s">
        <v>905</v>
      </c>
      <c r="E22" s="587" t="s">
        <v>1585</v>
      </c>
      <c r="F22" s="589">
        <v>1796.7900000000002</v>
      </c>
      <c r="G22" s="589">
        <v>1782</v>
      </c>
      <c r="H22" s="589">
        <v>1782</v>
      </c>
      <c r="I22" s="589"/>
      <c r="J22" s="589">
        <f t="shared" ref="J22:J82" si="4">+H22+I22</f>
        <v>1782</v>
      </c>
      <c r="K22" s="590"/>
    </row>
    <row r="23" spans="1:11" x14ac:dyDescent="0.2">
      <c r="A23" s="587" t="s">
        <v>1569</v>
      </c>
      <c r="B23" s="605" t="s">
        <v>1423</v>
      </c>
      <c r="C23" s="588" t="s">
        <v>1586</v>
      </c>
      <c r="D23" s="587" t="s">
        <v>905</v>
      </c>
      <c r="E23" s="587" t="s">
        <v>1587</v>
      </c>
      <c r="F23" s="589">
        <v>228.62</v>
      </c>
      <c r="G23" s="589">
        <v>1110</v>
      </c>
      <c r="H23" s="589">
        <v>1110</v>
      </c>
      <c r="I23" s="589"/>
      <c r="J23" s="589">
        <f t="shared" si="4"/>
        <v>1110</v>
      </c>
      <c r="K23" s="590"/>
    </row>
    <row r="24" spans="1:11" x14ac:dyDescent="0.2">
      <c r="A24" s="587" t="s">
        <v>1569</v>
      </c>
      <c r="B24" s="605" t="s">
        <v>1423</v>
      </c>
      <c r="C24" s="588" t="s">
        <v>1588</v>
      </c>
      <c r="D24" s="587" t="s">
        <v>905</v>
      </c>
      <c r="E24" s="587" t="s">
        <v>1589</v>
      </c>
      <c r="F24" s="589">
        <v>195.11</v>
      </c>
      <c r="G24" s="589">
        <v>154</v>
      </c>
      <c r="H24" s="589">
        <v>154</v>
      </c>
      <c r="I24" s="589"/>
      <c r="J24" s="589">
        <f t="shared" si="4"/>
        <v>154</v>
      </c>
      <c r="K24" s="590"/>
    </row>
    <row r="25" spans="1:11" x14ac:dyDescent="0.2">
      <c r="A25" s="587" t="s">
        <v>1569</v>
      </c>
      <c r="B25" s="605" t="s">
        <v>1423</v>
      </c>
      <c r="C25" s="588" t="s">
        <v>1590</v>
      </c>
      <c r="D25" s="587" t="s">
        <v>905</v>
      </c>
      <c r="E25" s="587" t="s">
        <v>1591</v>
      </c>
      <c r="F25" s="589">
        <v>876</v>
      </c>
      <c r="G25" s="589">
        <v>1233</v>
      </c>
      <c r="H25" s="589">
        <v>1233</v>
      </c>
      <c r="I25" s="589"/>
      <c r="J25" s="589">
        <f t="shared" si="4"/>
        <v>1233</v>
      </c>
      <c r="K25" s="590"/>
    </row>
    <row r="26" spans="1:11" x14ac:dyDescent="0.2">
      <c r="A26" s="587" t="s">
        <v>1569</v>
      </c>
      <c r="B26" s="605" t="s">
        <v>1423</v>
      </c>
      <c r="C26" s="588" t="s">
        <v>1592</v>
      </c>
      <c r="D26" s="587" t="s">
        <v>905</v>
      </c>
      <c r="E26" s="587" t="s">
        <v>364</v>
      </c>
      <c r="F26" s="589">
        <v>8472.73</v>
      </c>
      <c r="G26" s="589">
        <v>10000</v>
      </c>
      <c r="H26" s="589">
        <v>10000</v>
      </c>
      <c r="I26" s="589"/>
      <c r="J26" s="589">
        <f t="shared" si="4"/>
        <v>10000</v>
      </c>
      <c r="K26" s="590"/>
    </row>
    <row r="27" spans="1:11" x14ac:dyDescent="0.2">
      <c r="A27" s="587" t="s">
        <v>1569</v>
      </c>
      <c r="B27" s="605" t="s">
        <v>1423</v>
      </c>
      <c r="C27" s="588" t="s">
        <v>1593</v>
      </c>
      <c r="D27" s="587" t="s">
        <v>905</v>
      </c>
      <c r="E27" s="587" t="s">
        <v>1594</v>
      </c>
      <c r="F27" s="589">
        <v>4469.8499999999995</v>
      </c>
      <c r="G27" s="589">
        <v>5493</v>
      </c>
      <c r="H27" s="589">
        <v>5493</v>
      </c>
      <c r="I27" s="589"/>
      <c r="J27" s="589">
        <f t="shared" si="4"/>
        <v>5493</v>
      </c>
      <c r="K27" s="590"/>
    </row>
    <row r="28" spans="1:11" x14ac:dyDescent="0.2">
      <c r="A28" s="587" t="s">
        <v>1569</v>
      </c>
      <c r="B28" s="605" t="s">
        <v>1423</v>
      </c>
      <c r="C28" s="588" t="s">
        <v>1595</v>
      </c>
      <c r="D28" s="587" t="s">
        <v>905</v>
      </c>
      <c r="E28" s="587" t="s">
        <v>1596</v>
      </c>
      <c r="F28" s="589">
        <v>8968.49</v>
      </c>
      <c r="G28" s="589">
        <v>7800</v>
      </c>
      <c r="H28" s="589">
        <v>7800</v>
      </c>
      <c r="I28" s="589"/>
      <c r="J28" s="589">
        <f t="shared" si="4"/>
        <v>7800</v>
      </c>
      <c r="K28" s="590"/>
    </row>
    <row r="29" spans="1:11" x14ac:dyDescent="0.2">
      <c r="A29" s="587" t="s">
        <v>1569</v>
      </c>
      <c r="B29" s="605" t="s">
        <v>1423</v>
      </c>
      <c r="C29" s="588" t="s">
        <v>1597</v>
      </c>
      <c r="D29" s="587" t="s">
        <v>905</v>
      </c>
      <c r="E29" s="587" t="s">
        <v>1579</v>
      </c>
      <c r="F29" s="589">
        <v>1126.8000000000002</v>
      </c>
      <c r="G29" s="589">
        <v>1300</v>
      </c>
      <c r="H29" s="589">
        <v>1300</v>
      </c>
      <c r="I29" s="589"/>
      <c r="J29" s="589">
        <f t="shared" si="4"/>
        <v>1300</v>
      </c>
      <c r="K29" s="590"/>
    </row>
    <row r="30" spans="1:11" x14ac:dyDescent="0.2">
      <c r="A30" s="587" t="s">
        <v>1569</v>
      </c>
      <c r="B30" s="605" t="s">
        <v>1423</v>
      </c>
      <c r="C30" s="588" t="s">
        <v>1598</v>
      </c>
      <c r="D30" s="587" t="s">
        <v>905</v>
      </c>
      <c r="E30" s="587" t="s">
        <v>187</v>
      </c>
      <c r="F30" s="589">
        <v>-2968.1</v>
      </c>
      <c r="G30" s="589">
        <v>18900</v>
      </c>
      <c r="H30" s="589">
        <v>18900</v>
      </c>
      <c r="I30" s="589"/>
      <c r="J30" s="589">
        <f t="shared" si="4"/>
        <v>18900</v>
      </c>
      <c r="K30" s="590"/>
    </row>
    <row r="31" spans="1:11" x14ac:dyDescent="0.2">
      <c r="A31" s="587" t="s">
        <v>1569</v>
      </c>
      <c r="B31" s="605" t="s">
        <v>1423</v>
      </c>
      <c r="C31" s="588" t="s">
        <v>1599</v>
      </c>
      <c r="D31" s="587" t="s">
        <v>933</v>
      </c>
      <c r="E31" s="587" t="s">
        <v>1600</v>
      </c>
      <c r="F31" s="589">
        <v>1324.3099999999997</v>
      </c>
      <c r="G31" s="589">
        <v>1200</v>
      </c>
      <c r="H31" s="589">
        <v>1200</v>
      </c>
      <c r="I31" s="589"/>
      <c r="J31" s="589">
        <f t="shared" si="4"/>
        <v>1200</v>
      </c>
      <c r="K31" s="590"/>
    </row>
    <row r="32" spans="1:11" x14ac:dyDescent="0.2">
      <c r="A32" s="587" t="s">
        <v>1569</v>
      </c>
      <c r="B32" s="605" t="s">
        <v>1423</v>
      </c>
      <c r="C32" s="588" t="s">
        <v>1601</v>
      </c>
      <c r="D32" s="587" t="s">
        <v>933</v>
      </c>
      <c r="E32" s="587" t="s">
        <v>1602</v>
      </c>
      <c r="F32" s="589">
        <v>1076.4000000000001</v>
      </c>
      <c r="G32" s="589">
        <v>1440</v>
      </c>
      <c r="H32" s="589">
        <v>1440</v>
      </c>
      <c r="I32" s="589"/>
      <c r="J32" s="589">
        <f t="shared" si="4"/>
        <v>1440</v>
      </c>
      <c r="K32" s="590"/>
    </row>
    <row r="33" spans="1:11" x14ac:dyDescent="0.2">
      <c r="A33" s="587" t="s">
        <v>1569</v>
      </c>
      <c r="B33" s="605" t="s">
        <v>1423</v>
      </c>
      <c r="C33" s="588" t="s">
        <v>1603</v>
      </c>
      <c r="D33" s="587" t="s">
        <v>934</v>
      </c>
      <c r="E33" s="587" t="s">
        <v>1581</v>
      </c>
      <c r="F33" s="589">
        <v>9932.14</v>
      </c>
      <c r="G33" s="589">
        <v>15000</v>
      </c>
      <c r="H33" s="589">
        <v>15000</v>
      </c>
      <c r="I33" s="589"/>
      <c r="J33" s="589">
        <f t="shared" si="4"/>
        <v>15000</v>
      </c>
      <c r="K33" s="590"/>
    </row>
    <row r="34" spans="1:11" x14ac:dyDescent="0.2">
      <c r="A34" s="587" t="s">
        <v>1569</v>
      </c>
      <c r="B34" s="605" t="s">
        <v>1423</v>
      </c>
      <c r="C34" s="588" t="s">
        <v>1604</v>
      </c>
      <c r="D34" s="587" t="s">
        <v>933</v>
      </c>
      <c r="E34" s="587" t="s">
        <v>388</v>
      </c>
      <c r="F34" s="589">
        <v>57</v>
      </c>
      <c r="G34" s="589">
        <v>0</v>
      </c>
      <c r="H34" s="589">
        <v>0</v>
      </c>
      <c r="I34" s="589"/>
      <c r="J34" s="589">
        <f t="shared" si="4"/>
        <v>0</v>
      </c>
      <c r="K34" s="590"/>
    </row>
    <row r="35" spans="1:11" x14ac:dyDescent="0.2">
      <c r="A35" s="587" t="s">
        <v>1569</v>
      </c>
      <c r="B35" s="605" t="s">
        <v>1423</v>
      </c>
      <c r="C35" s="588" t="s">
        <v>1604</v>
      </c>
      <c r="D35" s="587" t="s">
        <v>934</v>
      </c>
      <c r="E35" s="587" t="s">
        <v>388</v>
      </c>
      <c r="F35" s="589">
        <v>3002.7</v>
      </c>
      <c r="G35" s="589">
        <v>1800</v>
      </c>
      <c r="H35" s="589">
        <v>1800</v>
      </c>
      <c r="I35" s="589"/>
      <c r="J35" s="589">
        <f t="shared" si="4"/>
        <v>1800</v>
      </c>
      <c r="K35" s="590"/>
    </row>
    <row r="36" spans="1:11" x14ac:dyDescent="0.2">
      <c r="A36" s="587" t="s">
        <v>1569</v>
      </c>
      <c r="B36" s="605" t="s">
        <v>1423</v>
      </c>
      <c r="C36" s="588" t="s">
        <v>1605</v>
      </c>
      <c r="D36" s="587" t="s">
        <v>935</v>
      </c>
      <c r="E36" s="587" t="s">
        <v>236</v>
      </c>
      <c r="F36" s="589">
        <v>0</v>
      </c>
      <c r="G36" s="589">
        <v>965</v>
      </c>
      <c r="H36" s="589">
        <v>965</v>
      </c>
      <c r="I36" s="589"/>
      <c r="J36" s="589">
        <f t="shared" si="4"/>
        <v>965</v>
      </c>
      <c r="K36" s="590"/>
    </row>
    <row r="37" spans="1:11" x14ac:dyDescent="0.2">
      <c r="A37" s="587" t="s">
        <v>1569</v>
      </c>
      <c r="B37" s="605" t="s">
        <v>1423</v>
      </c>
      <c r="C37" s="588" t="s">
        <v>1606</v>
      </c>
      <c r="D37" s="587" t="s">
        <v>935</v>
      </c>
      <c r="E37" s="587" t="s">
        <v>392</v>
      </c>
      <c r="F37" s="589">
        <v>17532.509999999998</v>
      </c>
      <c r="G37" s="589">
        <v>23600</v>
      </c>
      <c r="H37" s="589">
        <v>23600</v>
      </c>
      <c r="I37" s="589"/>
      <c r="J37" s="589">
        <f t="shared" si="4"/>
        <v>23600</v>
      </c>
      <c r="K37" s="590"/>
    </row>
    <row r="38" spans="1:11" x14ac:dyDescent="0.2">
      <c r="A38" s="587" t="s">
        <v>1569</v>
      </c>
      <c r="B38" s="605" t="s">
        <v>1423</v>
      </c>
      <c r="C38" s="588" t="s">
        <v>1607</v>
      </c>
      <c r="D38" s="587" t="s">
        <v>935</v>
      </c>
      <c r="E38" s="587" t="s">
        <v>2</v>
      </c>
      <c r="F38" s="589">
        <v>8449.5700000000015</v>
      </c>
      <c r="G38" s="589">
        <v>11000</v>
      </c>
      <c r="H38" s="589">
        <v>11000</v>
      </c>
      <c r="I38" s="589"/>
      <c r="J38" s="589">
        <f t="shared" si="4"/>
        <v>11000</v>
      </c>
      <c r="K38" s="590"/>
    </row>
    <row r="39" spans="1:11" x14ac:dyDescent="0.2">
      <c r="A39" s="587" t="s">
        <v>1569</v>
      </c>
      <c r="B39" s="605" t="s">
        <v>1423</v>
      </c>
      <c r="C39" s="588" t="s">
        <v>1608</v>
      </c>
      <c r="D39" s="587" t="s">
        <v>935</v>
      </c>
      <c r="E39" s="587" t="s">
        <v>4</v>
      </c>
      <c r="F39" s="589">
        <v>785.08999999999992</v>
      </c>
      <c r="G39" s="589">
        <v>960</v>
      </c>
      <c r="H39" s="589">
        <v>960</v>
      </c>
      <c r="I39" s="589"/>
      <c r="J39" s="589">
        <f t="shared" si="4"/>
        <v>960</v>
      </c>
      <c r="K39" s="590"/>
    </row>
    <row r="40" spans="1:11" x14ac:dyDescent="0.2">
      <c r="A40" s="587" t="s">
        <v>1569</v>
      </c>
      <c r="B40" s="605" t="s">
        <v>1423</v>
      </c>
      <c r="C40" s="588" t="s">
        <v>1609</v>
      </c>
      <c r="D40" s="587" t="s">
        <v>935</v>
      </c>
      <c r="E40" s="587" t="s">
        <v>6</v>
      </c>
      <c r="F40" s="589">
        <v>3807.3399999999997</v>
      </c>
      <c r="G40" s="589">
        <v>2950</v>
      </c>
      <c r="H40" s="589">
        <v>2950</v>
      </c>
      <c r="I40" s="589"/>
      <c r="J40" s="589">
        <f t="shared" si="4"/>
        <v>2950</v>
      </c>
      <c r="K40" s="590"/>
    </row>
    <row r="41" spans="1:11" x14ac:dyDescent="0.2">
      <c r="A41" s="587" t="s">
        <v>1569</v>
      </c>
      <c r="B41" s="605" t="s">
        <v>1423</v>
      </c>
      <c r="C41" s="588" t="s">
        <v>1610</v>
      </c>
      <c r="D41" s="587" t="s">
        <v>935</v>
      </c>
      <c r="E41" s="587" t="s">
        <v>1611</v>
      </c>
      <c r="F41" s="589">
        <v>5356.0600000000013</v>
      </c>
      <c r="G41" s="589">
        <v>5055</v>
      </c>
      <c r="H41" s="589">
        <v>5055</v>
      </c>
      <c r="I41" s="589"/>
      <c r="J41" s="589">
        <f t="shared" si="4"/>
        <v>5055</v>
      </c>
      <c r="K41" s="590"/>
    </row>
    <row r="42" spans="1:11" x14ac:dyDescent="0.2">
      <c r="A42" s="587" t="s">
        <v>1569</v>
      </c>
      <c r="B42" s="605" t="s">
        <v>1423</v>
      </c>
      <c r="C42" s="588" t="s">
        <v>1612</v>
      </c>
      <c r="D42" s="587" t="s">
        <v>935</v>
      </c>
      <c r="E42" s="587" t="s">
        <v>10</v>
      </c>
      <c r="F42" s="589">
        <v>2813.4399999999996</v>
      </c>
      <c r="G42" s="589">
        <v>4150</v>
      </c>
      <c r="H42" s="589">
        <v>4150</v>
      </c>
      <c r="I42" s="589"/>
      <c r="J42" s="589">
        <f t="shared" si="4"/>
        <v>4150</v>
      </c>
      <c r="K42" s="590"/>
    </row>
    <row r="43" spans="1:11" x14ac:dyDescent="0.2">
      <c r="A43" s="587" t="s">
        <v>1569</v>
      </c>
      <c r="B43" s="605" t="s">
        <v>1423</v>
      </c>
      <c r="C43" s="588" t="s">
        <v>1613</v>
      </c>
      <c r="D43" s="587" t="s">
        <v>1002</v>
      </c>
      <c r="E43" s="587" t="s">
        <v>1614</v>
      </c>
      <c r="F43" s="589">
        <v>4394.0399999999991</v>
      </c>
      <c r="G43" s="589">
        <v>7300</v>
      </c>
      <c r="H43" s="589">
        <v>7300</v>
      </c>
      <c r="I43" s="589"/>
      <c r="J43" s="589">
        <f t="shared" si="4"/>
        <v>7300</v>
      </c>
      <c r="K43" s="590"/>
    </row>
    <row r="44" spans="1:11" x14ac:dyDescent="0.2">
      <c r="A44" s="587" t="s">
        <v>1569</v>
      </c>
      <c r="B44" s="605" t="s">
        <v>1423</v>
      </c>
      <c r="C44" s="588" t="s">
        <v>1615</v>
      </c>
      <c r="D44" s="587" t="s">
        <v>1002</v>
      </c>
      <c r="E44" s="587" t="s">
        <v>1616</v>
      </c>
      <c r="F44" s="589">
        <v>2343.5699999999997</v>
      </c>
      <c r="G44" s="589">
        <v>2000</v>
      </c>
      <c r="H44" s="589">
        <v>2000</v>
      </c>
      <c r="I44" s="589"/>
      <c r="J44" s="589">
        <f t="shared" si="4"/>
        <v>2000</v>
      </c>
      <c r="K44" s="590"/>
    </row>
    <row r="45" spans="1:11" x14ac:dyDescent="0.2">
      <c r="A45" s="587" t="s">
        <v>1569</v>
      </c>
      <c r="B45" s="605" t="s">
        <v>1423</v>
      </c>
      <c r="C45" s="588" t="s">
        <v>1617</v>
      </c>
      <c r="D45" s="587" t="s">
        <v>1002</v>
      </c>
      <c r="E45" s="587" t="s">
        <v>1618</v>
      </c>
      <c r="F45" s="589">
        <v>528.88</v>
      </c>
      <c r="G45" s="589">
        <v>0</v>
      </c>
      <c r="H45" s="589">
        <v>0</v>
      </c>
      <c r="I45" s="589"/>
      <c r="J45" s="589">
        <f t="shared" si="4"/>
        <v>0</v>
      </c>
      <c r="K45" s="590"/>
    </row>
    <row r="46" spans="1:11" x14ac:dyDescent="0.2">
      <c r="A46" s="587" t="s">
        <v>1569</v>
      </c>
      <c r="B46" s="605" t="s">
        <v>1423</v>
      </c>
      <c r="C46" s="588" t="s">
        <v>1619</v>
      </c>
      <c r="D46" s="587" t="s">
        <v>1002</v>
      </c>
      <c r="E46" s="587" t="s">
        <v>1620</v>
      </c>
      <c r="F46" s="589">
        <v>8091.9400000000005</v>
      </c>
      <c r="G46" s="589">
        <v>11685</v>
      </c>
      <c r="H46" s="589">
        <v>11685</v>
      </c>
      <c r="I46" s="589"/>
      <c r="J46" s="589">
        <f t="shared" si="4"/>
        <v>11685</v>
      </c>
      <c r="K46" s="590"/>
    </row>
    <row r="47" spans="1:11" x14ac:dyDescent="0.2">
      <c r="A47" s="587" t="s">
        <v>1569</v>
      </c>
      <c r="B47" s="605" t="s">
        <v>1423</v>
      </c>
      <c r="C47" s="588" t="s">
        <v>1621</v>
      </c>
      <c r="D47" s="587" t="s">
        <v>1002</v>
      </c>
      <c r="E47" s="587" t="s">
        <v>603</v>
      </c>
      <c r="F47" s="589">
        <v>13748.199999999999</v>
      </c>
      <c r="G47" s="589">
        <v>14000</v>
      </c>
      <c r="H47" s="589">
        <v>14000</v>
      </c>
      <c r="I47" s="589"/>
      <c r="J47" s="589">
        <f t="shared" si="4"/>
        <v>14000</v>
      </c>
      <c r="K47" s="590"/>
    </row>
    <row r="48" spans="1:11" x14ac:dyDescent="0.2">
      <c r="A48" s="587" t="s">
        <v>1569</v>
      </c>
      <c r="B48" s="605" t="s">
        <v>1423</v>
      </c>
      <c r="C48" s="588" t="s">
        <v>1622</v>
      </c>
      <c r="D48" s="587" t="s">
        <v>1002</v>
      </c>
      <c r="E48" s="587" t="s">
        <v>1623</v>
      </c>
      <c r="F48" s="589">
        <v>334.88</v>
      </c>
      <c r="G48" s="589">
        <v>200</v>
      </c>
      <c r="H48" s="589">
        <v>200</v>
      </c>
      <c r="I48" s="589"/>
      <c r="J48" s="589">
        <f t="shared" si="4"/>
        <v>200</v>
      </c>
      <c r="K48" s="590"/>
    </row>
    <row r="49" spans="1:11" x14ac:dyDescent="0.2">
      <c r="A49" s="587" t="s">
        <v>1569</v>
      </c>
      <c r="B49" s="605" t="s">
        <v>1423</v>
      </c>
      <c r="C49" s="588" t="s">
        <v>1624</v>
      </c>
      <c r="D49" s="587" t="s">
        <v>936</v>
      </c>
      <c r="E49" s="587" t="s">
        <v>1625</v>
      </c>
      <c r="F49" s="589">
        <v>802.52</v>
      </c>
      <c r="G49" s="589">
        <v>1000</v>
      </c>
      <c r="H49" s="589">
        <v>1000</v>
      </c>
      <c r="I49" s="589"/>
      <c r="J49" s="589">
        <f t="shared" si="4"/>
        <v>1000</v>
      </c>
      <c r="K49" s="590"/>
    </row>
    <row r="50" spans="1:11" x14ac:dyDescent="0.2">
      <c r="A50" s="587" t="s">
        <v>1569</v>
      </c>
      <c r="B50" s="605" t="s">
        <v>1423</v>
      </c>
      <c r="C50" s="588" t="s">
        <v>1626</v>
      </c>
      <c r="D50" s="587" t="s">
        <v>973</v>
      </c>
      <c r="E50" s="587" t="s">
        <v>52</v>
      </c>
      <c r="F50" s="589">
        <v>2424.9699999999998</v>
      </c>
      <c r="G50" s="589">
        <v>2175</v>
      </c>
      <c r="H50" s="589">
        <v>2175</v>
      </c>
      <c r="I50" s="589"/>
      <c r="J50" s="589">
        <f t="shared" si="4"/>
        <v>2175</v>
      </c>
      <c r="K50" s="590"/>
    </row>
    <row r="51" spans="1:11" x14ac:dyDescent="0.2">
      <c r="A51" s="587" t="s">
        <v>1569</v>
      </c>
      <c r="B51" s="605" t="s">
        <v>1423</v>
      </c>
      <c r="C51" s="588" t="s">
        <v>1627</v>
      </c>
      <c r="D51" s="587" t="s">
        <v>973</v>
      </c>
      <c r="E51" s="587" t="s">
        <v>54</v>
      </c>
      <c r="F51" s="589">
        <v>587.22</v>
      </c>
      <c r="G51" s="589">
        <v>725</v>
      </c>
      <c r="H51" s="589">
        <v>725</v>
      </c>
      <c r="I51" s="589"/>
      <c r="J51" s="589">
        <f t="shared" si="4"/>
        <v>725</v>
      </c>
      <c r="K51" s="590"/>
    </row>
    <row r="52" spans="1:11" x14ac:dyDescent="0.2">
      <c r="A52" s="587" t="s">
        <v>1569</v>
      </c>
      <c r="B52" s="605" t="s">
        <v>1423</v>
      </c>
      <c r="C52" s="588" t="s">
        <v>1628</v>
      </c>
      <c r="D52" s="587" t="s">
        <v>974</v>
      </c>
      <c r="E52" s="587" t="s">
        <v>83</v>
      </c>
      <c r="F52" s="589">
        <v>0</v>
      </c>
      <c r="G52" s="589">
        <v>685</v>
      </c>
      <c r="H52" s="589">
        <v>685</v>
      </c>
      <c r="I52" s="589"/>
      <c r="J52" s="589">
        <f t="shared" si="4"/>
        <v>685</v>
      </c>
      <c r="K52" s="590"/>
    </row>
    <row r="53" spans="1:11" x14ac:dyDescent="0.2">
      <c r="A53" s="587" t="s">
        <v>1569</v>
      </c>
      <c r="B53" s="605" t="s">
        <v>1423</v>
      </c>
      <c r="C53" s="588" t="s">
        <v>1629</v>
      </c>
      <c r="D53" s="587" t="s">
        <v>974</v>
      </c>
      <c r="E53" s="587" t="s">
        <v>1630</v>
      </c>
      <c r="F53" s="589">
        <v>704.46</v>
      </c>
      <c r="G53" s="589">
        <v>800</v>
      </c>
      <c r="H53" s="589">
        <v>800</v>
      </c>
      <c r="I53" s="589"/>
      <c r="J53" s="589">
        <f t="shared" si="4"/>
        <v>800</v>
      </c>
      <c r="K53" s="590"/>
    </row>
    <row r="54" spans="1:11" x14ac:dyDescent="0.2">
      <c r="A54" s="587" t="s">
        <v>1569</v>
      </c>
      <c r="B54" s="605" t="s">
        <v>1423</v>
      </c>
      <c r="C54" s="588" t="s">
        <v>1631</v>
      </c>
      <c r="D54" s="587" t="s">
        <v>974</v>
      </c>
      <c r="E54" s="587" t="s">
        <v>89</v>
      </c>
      <c r="F54" s="589">
        <v>896.3599999999999</v>
      </c>
      <c r="G54" s="589">
        <v>500</v>
      </c>
      <c r="H54" s="589">
        <v>500</v>
      </c>
      <c r="I54" s="589"/>
      <c r="J54" s="589">
        <f t="shared" si="4"/>
        <v>500</v>
      </c>
      <c r="K54" s="590"/>
    </row>
    <row r="55" spans="1:11" x14ac:dyDescent="0.2">
      <c r="A55" s="591" t="s">
        <v>1820</v>
      </c>
      <c r="B55" s="606"/>
      <c r="C55" s="591"/>
      <c r="D55" s="591"/>
      <c r="E55" s="591"/>
      <c r="F55" s="593">
        <f>SUM(F15:F54)</f>
        <v>119598.40000000002</v>
      </c>
      <c r="G55" s="593">
        <f t="shared" ref="G55:J55" si="5">SUM(G15:G54)</f>
        <v>164808</v>
      </c>
      <c r="H55" s="593">
        <f t="shared" si="5"/>
        <v>164808</v>
      </c>
      <c r="I55" s="593">
        <f t="shared" si="5"/>
        <v>0</v>
      </c>
      <c r="J55" s="593">
        <f t="shared" si="5"/>
        <v>164808</v>
      </c>
      <c r="K55" s="594"/>
    </row>
    <row r="56" spans="1:11" x14ac:dyDescent="0.2">
      <c r="A56" s="582"/>
      <c r="B56" s="582"/>
      <c r="C56" s="582"/>
      <c r="D56" s="582"/>
      <c r="E56" s="582"/>
      <c r="F56" s="582"/>
      <c r="G56" s="582"/>
      <c r="H56" s="582"/>
      <c r="I56" s="582"/>
      <c r="J56" s="582"/>
      <c r="K56" s="582"/>
    </row>
    <row r="57" spans="1:11" x14ac:dyDescent="0.2">
      <c r="A57" s="587" t="s">
        <v>1632</v>
      </c>
      <c r="B57" s="605" t="s">
        <v>1423</v>
      </c>
      <c r="C57" s="588" t="s">
        <v>1633</v>
      </c>
      <c r="D57" s="587" t="s">
        <v>936</v>
      </c>
      <c r="E57" s="587" t="s">
        <v>1634</v>
      </c>
      <c r="F57" s="589">
        <v>4279.08</v>
      </c>
      <c r="G57" s="589">
        <v>7488</v>
      </c>
      <c r="H57" s="589">
        <v>7488</v>
      </c>
      <c r="I57" s="589"/>
      <c r="J57" s="589">
        <f t="shared" si="4"/>
        <v>7488</v>
      </c>
      <c r="K57" s="590"/>
    </row>
    <row r="58" spans="1:11" x14ac:dyDescent="0.2">
      <c r="A58" s="587" t="s">
        <v>1632</v>
      </c>
      <c r="B58" s="605" t="s">
        <v>1423</v>
      </c>
      <c r="C58" s="588" t="s">
        <v>1635</v>
      </c>
      <c r="D58" s="587" t="s">
        <v>905</v>
      </c>
      <c r="E58" s="587" t="s">
        <v>1636</v>
      </c>
      <c r="F58" s="589">
        <v>3183.7200000000003</v>
      </c>
      <c r="G58" s="589">
        <v>1000</v>
      </c>
      <c r="H58" s="589">
        <v>1000</v>
      </c>
      <c r="I58" s="589"/>
      <c r="J58" s="589">
        <f t="shared" si="4"/>
        <v>1000</v>
      </c>
      <c r="K58" s="590"/>
    </row>
    <row r="59" spans="1:11" x14ac:dyDescent="0.2">
      <c r="A59" s="587" t="s">
        <v>1632</v>
      </c>
      <c r="B59" s="605" t="s">
        <v>1423</v>
      </c>
      <c r="C59" s="588" t="s">
        <v>1635</v>
      </c>
      <c r="D59" s="587" t="s">
        <v>936</v>
      </c>
      <c r="E59" s="587" t="s">
        <v>1636</v>
      </c>
      <c r="F59" s="589">
        <v>0</v>
      </c>
      <c r="G59" s="589">
        <v>2110</v>
      </c>
      <c r="H59" s="589">
        <v>2110</v>
      </c>
      <c r="I59" s="589"/>
      <c r="J59" s="589">
        <f t="shared" si="4"/>
        <v>2110</v>
      </c>
      <c r="K59" s="590"/>
    </row>
    <row r="60" spans="1:11" x14ac:dyDescent="0.2">
      <c r="A60" s="587" t="s">
        <v>1632</v>
      </c>
      <c r="B60" s="605" t="s">
        <v>1423</v>
      </c>
      <c r="C60" s="588" t="s">
        <v>1637</v>
      </c>
      <c r="D60" s="587" t="s">
        <v>936</v>
      </c>
      <c r="E60" s="587" t="s">
        <v>1638</v>
      </c>
      <c r="F60" s="589">
        <v>1884.8600000000001</v>
      </c>
      <c r="G60" s="589">
        <v>1534</v>
      </c>
      <c r="H60" s="589">
        <v>1534</v>
      </c>
      <c r="I60" s="589"/>
      <c r="J60" s="589">
        <f t="shared" si="4"/>
        <v>1534</v>
      </c>
      <c r="K60" s="590"/>
    </row>
    <row r="61" spans="1:11" x14ac:dyDescent="0.2">
      <c r="A61" s="587" t="s">
        <v>1632</v>
      </c>
      <c r="B61" s="605" t="s">
        <v>1423</v>
      </c>
      <c r="C61" s="588" t="s">
        <v>1639</v>
      </c>
      <c r="D61" s="587" t="s">
        <v>936</v>
      </c>
      <c r="E61" s="587" t="s">
        <v>1640</v>
      </c>
      <c r="F61" s="589">
        <v>8119.8</v>
      </c>
      <c r="G61" s="589">
        <v>5357</v>
      </c>
      <c r="H61" s="589">
        <v>5357</v>
      </c>
      <c r="I61" s="589"/>
      <c r="J61" s="589">
        <f t="shared" si="4"/>
        <v>5357</v>
      </c>
      <c r="K61" s="590"/>
    </row>
    <row r="62" spans="1:11" x14ac:dyDescent="0.2">
      <c r="A62" s="587" t="s">
        <v>1632</v>
      </c>
      <c r="B62" s="605" t="s">
        <v>1423</v>
      </c>
      <c r="C62" s="588" t="s">
        <v>1641</v>
      </c>
      <c r="D62" s="587" t="s">
        <v>936</v>
      </c>
      <c r="E62" s="587" t="s">
        <v>1642</v>
      </c>
      <c r="F62" s="589">
        <v>5573.5599999999995</v>
      </c>
      <c r="G62" s="589">
        <v>16589</v>
      </c>
      <c r="H62" s="589">
        <v>16589</v>
      </c>
      <c r="I62" s="589"/>
      <c r="J62" s="589">
        <f t="shared" si="4"/>
        <v>16589</v>
      </c>
      <c r="K62" s="590"/>
    </row>
    <row r="63" spans="1:11" x14ac:dyDescent="0.2">
      <c r="A63" s="587" t="s">
        <v>1632</v>
      </c>
      <c r="B63" s="605" t="s">
        <v>1423</v>
      </c>
      <c r="C63" s="588" t="s">
        <v>1643</v>
      </c>
      <c r="D63" s="587" t="s">
        <v>936</v>
      </c>
      <c r="E63" s="587" t="s">
        <v>1644</v>
      </c>
      <c r="F63" s="589">
        <v>11214.979999999998</v>
      </c>
      <c r="G63" s="589">
        <v>6646</v>
      </c>
      <c r="H63" s="589">
        <v>6646</v>
      </c>
      <c r="I63" s="589"/>
      <c r="J63" s="589">
        <f t="shared" si="4"/>
        <v>6646</v>
      </c>
      <c r="K63" s="590"/>
    </row>
    <row r="64" spans="1:11" x14ac:dyDescent="0.2">
      <c r="A64" s="587" t="s">
        <v>1632</v>
      </c>
      <c r="B64" s="605" t="s">
        <v>1423</v>
      </c>
      <c r="C64" s="588" t="s">
        <v>1645</v>
      </c>
      <c r="D64" s="587" t="s">
        <v>936</v>
      </c>
      <c r="E64" s="587" t="s">
        <v>1646</v>
      </c>
      <c r="F64" s="589">
        <v>1311.03</v>
      </c>
      <c r="G64" s="589">
        <v>5031</v>
      </c>
      <c r="H64" s="589">
        <v>5031</v>
      </c>
      <c r="I64" s="589"/>
      <c r="J64" s="589">
        <f t="shared" si="4"/>
        <v>5031</v>
      </c>
      <c r="K64" s="590"/>
    </row>
    <row r="65" spans="1:11" x14ac:dyDescent="0.2">
      <c r="A65" s="587" t="s">
        <v>1632</v>
      </c>
      <c r="B65" s="605" t="s">
        <v>1423</v>
      </c>
      <c r="C65" s="588" t="s">
        <v>1647</v>
      </c>
      <c r="D65" s="587" t="s">
        <v>936</v>
      </c>
      <c r="E65" s="587" t="s">
        <v>1648</v>
      </c>
      <c r="F65" s="589">
        <v>237.62</v>
      </c>
      <c r="G65" s="589">
        <v>336</v>
      </c>
      <c r="H65" s="589">
        <v>336</v>
      </c>
      <c r="I65" s="589"/>
      <c r="J65" s="589">
        <f t="shared" si="4"/>
        <v>336</v>
      </c>
      <c r="K65" s="590"/>
    </row>
    <row r="66" spans="1:11" x14ac:dyDescent="0.2">
      <c r="A66" s="587" t="s">
        <v>1632</v>
      </c>
      <c r="B66" s="605" t="s">
        <v>1502</v>
      </c>
      <c r="C66" s="588" t="s">
        <v>1649</v>
      </c>
      <c r="D66" s="587" t="s">
        <v>936</v>
      </c>
      <c r="E66" s="587" t="s">
        <v>1650</v>
      </c>
      <c r="F66" s="589">
        <v>0</v>
      </c>
      <c r="G66" s="589">
        <v>625</v>
      </c>
      <c r="H66" s="589">
        <v>625</v>
      </c>
      <c r="I66" s="589"/>
      <c r="J66" s="589">
        <f t="shared" si="4"/>
        <v>625</v>
      </c>
      <c r="K66" s="590"/>
    </row>
    <row r="67" spans="1:11" x14ac:dyDescent="0.2">
      <c r="A67" s="587" t="s">
        <v>1632</v>
      </c>
      <c r="B67" s="605" t="s">
        <v>1323</v>
      </c>
      <c r="C67" s="588" t="s">
        <v>1649</v>
      </c>
      <c r="D67" s="587" t="s">
        <v>936</v>
      </c>
      <c r="E67" s="587" t="s">
        <v>1651</v>
      </c>
      <c r="F67" s="589">
        <v>3996.77</v>
      </c>
      <c r="G67" s="589">
        <v>2567</v>
      </c>
      <c r="H67" s="589">
        <v>2567</v>
      </c>
      <c r="I67" s="589"/>
      <c r="J67" s="589">
        <f t="shared" si="4"/>
        <v>2567</v>
      </c>
      <c r="K67" s="590"/>
    </row>
    <row r="68" spans="1:11" x14ac:dyDescent="0.2">
      <c r="A68" s="587" t="s">
        <v>1632</v>
      </c>
      <c r="B68" s="605" t="s">
        <v>1326</v>
      </c>
      <c r="C68" s="588" t="s">
        <v>1649</v>
      </c>
      <c r="D68" s="587" t="s">
        <v>936</v>
      </c>
      <c r="E68" s="587" t="s">
        <v>1652</v>
      </c>
      <c r="F68" s="589">
        <v>12534.12</v>
      </c>
      <c r="G68" s="589">
        <v>6392</v>
      </c>
      <c r="H68" s="589">
        <v>6392</v>
      </c>
      <c r="I68" s="589"/>
      <c r="J68" s="589">
        <f t="shared" si="4"/>
        <v>6392</v>
      </c>
      <c r="K68" s="590"/>
    </row>
    <row r="69" spans="1:11" x14ac:dyDescent="0.2">
      <c r="A69" s="587" t="s">
        <v>1632</v>
      </c>
      <c r="B69" s="605" t="s">
        <v>1329</v>
      </c>
      <c r="C69" s="588" t="s">
        <v>1649</v>
      </c>
      <c r="D69" s="587" t="s">
        <v>936</v>
      </c>
      <c r="E69" s="587" t="s">
        <v>1652</v>
      </c>
      <c r="F69" s="589">
        <v>2352.34</v>
      </c>
      <c r="G69" s="589">
        <v>1251</v>
      </c>
      <c r="H69" s="589">
        <v>1251</v>
      </c>
      <c r="I69" s="589"/>
      <c r="J69" s="589">
        <f t="shared" si="4"/>
        <v>1251</v>
      </c>
      <c r="K69" s="590"/>
    </row>
    <row r="70" spans="1:11" x14ac:dyDescent="0.2">
      <c r="A70" s="587" t="s">
        <v>1632</v>
      </c>
      <c r="B70" s="605" t="s">
        <v>1653</v>
      </c>
      <c r="C70" s="588" t="s">
        <v>1649</v>
      </c>
      <c r="D70" s="587" t="s">
        <v>936</v>
      </c>
      <c r="E70" s="587" t="s">
        <v>1652</v>
      </c>
      <c r="F70" s="589">
        <v>9488.74</v>
      </c>
      <c r="G70" s="589">
        <v>5977</v>
      </c>
      <c r="H70" s="589">
        <v>5977</v>
      </c>
      <c r="I70" s="589"/>
      <c r="J70" s="589">
        <f t="shared" si="4"/>
        <v>5977</v>
      </c>
      <c r="K70" s="590"/>
    </row>
    <row r="71" spans="1:11" x14ac:dyDescent="0.2">
      <c r="A71" s="587" t="s">
        <v>1632</v>
      </c>
      <c r="B71" s="605" t="s">
        <v>1654</v>
      </c>
      <c r="C71" s="588" t="s">
        <v>1649</v>
      </c>
      <c r="D71" s="587" t="s">
        <v>936</v>
      </c>
      <c r="E71" s="587" t="s">
        <v>1652</v>
      </c>
      <c r="F71" s="589">
        <v>2682.74</v>
      </c>
      <c r="G71" s="589">
        <v>2268</v>
      </c>
      <c r="H71" s="589">
        <v>2268</v>
      </c>
      <c r="I71" s="589"/>
      <c r="J71" s="589">
        <f t="shared" si="4"/>
        <v>2268</v>
      </c>
      <c r="K71" s="590"/>
    </row>
    <row r="72" spans="1:11" x14ac:dyDescent="0.2">
      <c r="A72" s="587" t="s">
        <v>1632</v>
      </c>
      <c r="B72" s="605" t="s">
        <v>1655</v>
      </c>
      <c r="C72" s="588" t="s">
        <v>1649</v>
      </c>
      <c r="D72" s="587" t="s">
        <v>936</v>
      </c>
      <c r="E72" s="587" t="s">
        <v>1652</v>
      </c>
      <c r="F72" s="589">
        <v>119.71</v>
      </c>
      <c r="G72" s="589">
        <v>145</v>
      </c>
      <c r="H72" s="589">
        <v>145</v>
      </c>
      <c r="I72" s="589"/>
      <c r="J72" s="589">
        <f t="shared" si="4"/>
        <v>145</v>
      </c>
      <c r="K72" s="590"/>
    </row>
    <row r="73" spans="1:11" x14ac:dyDescent="0.2">
      <c r="A73" s="587" t="s">
        <v>1632</v>
      </c>
      <c r="B73" s="605" t="s">
        <v>1340</v>
      </c>
      <c r="C73" s="588" t="s">
        <v>1649</v>
      </c>
      <c r="D73" s="587" t="s">
        <v>936</v>
      </c>
      <c r="E73" s="587" t="s">
        <v>1656</v>
      </c>
      <c r="F73" s="589">
        <v>15912.43</v>
      </c>
      <c r="G73" s="589">
        <v>13936</v>
      </c>
      <c r="H73" s="589">
        <v>13936</v>
      </c>
      <c r="I73" s="589"/>
      <c r="J73" s="589">
        <f t="shared" si="4"/>
        <v>13936</v>
      </c>
      <c r="K73" s="590"/>
    </row>
    <row r="74" spans="1:11" x14ac:dyDescent="0.2">
      <c r="A74" s="587" t="s">
        <v>1632</v>
      </c>
      <c r="B74" s="605" t="s">
        <v>1343</v>
      </c>
      <c r="C74" s="588" t="s">
        <v>1649</v>
      </c>
      <c r="D74" s="587" t="s">
        <v>936</v>
      </c>
      <c r="E74" s="587" t="s">
        <v>1656</v>
      </c>
      <c r="F74" s="589">
        <v>54903.75</v>
      </c>
      <c r="G74" s="589">
        <v>81768</v>
      </c>
      <c r="H74" s="589">
        <v>81768</v>
      </c>
      <c r="I74" s="589"/>
      <c r="J74" s="589">
        <f t="shared" si="4"/>
        <v>81768</v>
      </c>
      <c r="K74" s="590"/>
    </row>
    <row r="75" spans="1:11" x14ac:dyDescent="0.2">
      <c r="A75" s="587" t="s">
        <v>1632</v>
      </c>
      <c r="B75" s="605" t="s">
        <v>1343</v>
      </c>
      <c r="C75" s="588" t="s">
        <v>1657</v>
      </c>
      <c r="D75" s="587" t="s">
        <v>936</v>
      </c>
      <c r="E75" s="587" t="s">
        <v>1658</v>
      </c>
      <c r="F75" s="589">
        <v>1380.48</v>
      </c>
      <c r="G75" s="589">
        <v>2400</v>
      </c>
      <c r="H75" s="589">
        <v>2400</v>
      </c>
      <c r="I75" s="589"/>
      <c r="J75" s="589">
        <f t="shared" si="4"/>
        <v>2400</v>
      </c>
      <c r="K75" s="590"/>
    </row>
    <row r="76" spans="1:11" x14ac:dyDescent="0.2">
      <c r="A76" s="587" t="s">
        <v>1632</v>
      </c>
      <c r="B76" s="605" t="s">
        <v>1349</v>
      </c>
      <c r="C76" s="588" t="s">
        <v>1649</v>
      </c>
      <c r="D76" s="587" t="s">
        <v>936</v>
      </c>
      <c r="E76" s="587" t="s">
        <v>1656</v>
      </c>
      <c r="F76" s="589">
        <v>4110.76</v>
      </c>
      <c r="G76" s="589">
        <v>5481</v>
      </c>
      <c r="H76" s="589">
        <v>5481</v>
      </c>
      <c r="I76" s="589"/>
      <c r="J76" s="589">
        <f t="shared" si="4"/>
        <v>5481</v>
      </c>
      <c r="K76" s="590"/>
    </row>
    <row r="77" spans="1:11" x14ac:dyDescent="0.2">
      <c r="A77" s="587" t="s">
        <v>1632</v>
      </c>
      <c r="B77" s="605" t="s">
        <v>1361</v>
      </c>
      <c r="C77" s="588" t="s">
        <v>1657</v>
      </c>
      <c r="D77" s="587" t="s">
        <v>936</v>
      </c>
      <c r="E77" s="587" t="s">
        <v>1658</v>
      </c>
      <c r="F77" s="589">
        <v>917.76</v>
      </c>
      <c r="G77" s="589">
        <v>1380</v>
      </c>
      <c r="H77" s="589">
        <v>1380</v>
      </c>
      <c r="I77" s="589"/>
      <c r="J77" s="589">
        <f t="shared" si="4"/>
        <v>1380</v>
      </c>
      <c r="K77" s="590"/>
    </row>
    <row r="78" spans="1:11" x14ac:dyDescent="0.2">
      <c r="A78" s="587" t="s">
        <v>1632</v>
      </c>
      <c r="B78" s="605" t="s">
        <v>1387</v>
      </c>
      <c r="C78" s="588" t="s">
        <v>1649</v>
      </c>
      <c r="D78" s="587" t="s">
        <v>936</v>
      </c>
      <c r="E78" s="587" t="s">
        <v>1659</v>
      </c>
      <c r="F78" s="589">
        <v>800.75</v>
      </c>
      <c r="G78" s="589">
        <v>638</v>
      </c>
      <c r="H78" s="589">
        <v>638</v>
      </c>
      <c r="I78" s="589"/>
      <c r="J78" s="589">
        <f t="shared" si="4"/>
        <v>638</v>
      </c>
      <c r="K78" s="590"/>
    </row>
    <row r="79" spans="1:11" x14ac:dyDescent="0.2">
      <c r="A79" s="591" t="s">
        <v>1821</v>
      </c>
      <c r="B79" s="606"/>
      <c r="C79" s="591"/>
      <c r="D79" s="591"/>
      <c r="E79" s="591"/>
      <c r="F79" s="593">
        <f>SUM(F57:F78)</f>
        <v>145005.00000000003</v>
      </c>
      <c r="G79" s="593">
        <f t="shared" ref="G79:J79" si="6">SUM(G57:G78)</f>
        <v>170919</v>
      </c>
      <c r="H79" s="593">
        <f t="shared" si="6"/>
        <v>170919</v>
      </c>
      <c r="I79" s="593">
        <f t="shared" si="6"/>
        <v>0</v>
      </c>
      <c r="J79" s="593">
        <f t="shared" si="6"/>
        <v>170919</v>
      </c>
      <c r="K79" s="594"/>
    </row>
    <row r="80" spans="1:11" x14ac:dyDescent="0.2">
      <c r="A80" s="582"/>
      <c r="B80" s="582"/>
      <c r="C80" s="582"/>
      <c r="D80" s="582"/>
      <c r="E80" s="582"/>
      <c r="F80" s="582"/>
      <c r="G80" s="582"/>
      <c r="H80" s="582"/>
      <c r="I80" s="582"/>
      <c r="J80" s="582"/>
      <c r="K80" s="582"/>
    </row>
    <row r="81" spans="1:11" x14ac:dyDescent="0.2">
      <c r="A81" s="587" t="s">
        <v>1660</v>
      </c>
      <c r="B81" s="605" t="s">
        <v>1423</v>
      </c>
      <c r="C81" s="588" t="s">
        <v>1661</v>
      </c>
      <c r="D81" s="587" t="s">
        <v>905</v>
      </c>
      <c r="E81" s="587" t="s">
        <v>1662</v>
      </c>
      <c r="F81" s="589">
        <v>2078.2399999999998</v>
      </c>
      <c r="G81" s="589">
        <v>1920</v>
      </c>
      <c r="H81" s="589">
        <v>1920</v>
      </c>
      <c r="I81" s="589"/>
      <c r="J81" s="589">
        <f t="shared" si="4"/>
        <v>1920</v>
      </c>
      <c r="K81" s="590"/>
    </row>
    <row r="82" spans="1:11" x14ac:dyDescent="0.2">
      <c r="A82" s="587" t="s">
        <v>1660</v>
      </c>
      <c r="B82" s="605" t="s">
        <v>1423</v>
      </c>
      <c r="C82" s="588" t="s">
        <v>1661</v>
      </c>
      <c r="D82" s="587" t="s">
        <v>935</v>
      </c>
      <c r="E82" s="587" t="s">
        <v>1662</v>
      </c>
      <c r="F82" s="589">
        <v>40</v>
      </c>
      <c r="G82" s="589">
        <v>0</v>
      </c>
      <c r="H82" s="589">
        <v>0</v>
      </c>
      <c r="I82" s="589"/>
      <c r="J82" s="589">
        <f t="shared" si="4"/>
        <v>0</v>
      </c>
      <c r="K82" s="590"/>
    </row>
    <row r="83" spans="1:11" x14ac:dyDescent="0.2">
      <c r="A83" s="587" t="s">
        <v>1660</v>
      </c>
      <c r="B83" s="605" t="s">
        <v>1423</v>
      </c>
      <c r="C83" s="588" t="s">
        <v>1663</v>
      </c>
      <c r="D83" s="587" t="s">
        <v>1016</v>
      </c>
      <c r="E83" s="587" t="s">
        <v>1664</v>
      </c>
      <c r="F83" s="589">
        <v>474.40000000000003</v>
      </c>
      <c r="G83" s="589">
        <v>920</v>
      </c>
      <c r="H83" s="589">
        <v>920</v>
      </c>
      <c r="I83" s="589"/>
      <c r="J83" s="589">
        <f t="shared" ref="J83" si="7">+H83+I83</f>
        <v>920</v>
      </c>
      <c r="K83" s="590"/>
    </row>
    <row r="84" spans="1:11" x14ac:dyDescent="0.2">
      <c r="A84" s="591" t="s">
        <v>1822</v>
      </c>
      <c r="B84" s="606"/>
      <c r="C84" s="591"/>
      <c r="D84" s="591"/>
      <c r="E84" s="591"/>
      <c r="F84" s="593">
        <f>SUM(F81:F83)</f>
        <v>2592.64</v>
      </c>
      <c r="G84" s="593">
        <f t="shared" ref="G84:J84" si="8">SUM(G81:G83)</f>
        <v>2840</v>
      </c>
      <c r="H84" s="593">
        <f t="shared" si="8"/>
        <v>2840</v>
      </c>
      <c r="I84" s="593">
        <f>SUM(I81:I83)</f>
        <v>0</v>
      </c>
      <c r="J84" s="593">
        <f t="shared" si="8"/>
        <v>2840</v>
      </c>
      <c r="K84" s="594"/>
    </row>
    <row r="85" spans="1:11" x14ac:dyDescent="0.2">
      <c r="A85" s="582"/>
      <c r="B85" s="582"/>
      <c r="C85" s="582"/>
      <c r="D85" s="582"/>
      <c r="E85" s="582"/>
      <c r="F85" s="582"/>
      <c r="G85" s="582"/>
      <c r="H85" s="582"/>
      <c r="I85" s="582"/>
      <c r="J85" s="582"/>
      <c r="K85" s="582"/>
    </row>
    <row r="86" spans="1:11" x14ac:dyDescent="0.2">
      <c r="A86" s="591" t="s">
        <v>1666</v>
      </c>
      <c r="B86" s="606"/>
      <c r="C86" s="591"/>
      <c r="D86" s="591"/>
      <c r="E86" s="591"/>
      <c r="F86" s="593">
        <f>+F84+F79+F55+F10</f>
        <v>272965.00000000006</v>
      </c>
      <c r="G86" s="593">
        <f t="shared" ref="G86:J86" si="9">+G84+G79+G55+G10</f>
        <v>342727</v>
      </c>
      <c r="H86" s="593">
        <f t="shared" si="9"/>
        <v>342727</v>
      </c>
      <c r="I86" s="593">
        <f t="shared" si="9"/>
        <v>0</v>
      </c>
      <c r="J86" s="593">
        <f t="shared" si="9"/>
        <v>342727</v>
      </c>
      <c r="K86" s="594"/>
    </row>
    <row r="87" spans="1:11" x14ac:dyDescent="0.2">
      <c r="A87" s="583"/>
      <c r="B87" s="607"/>
      <c r="C87" s="583"/>
      <c r="D87" s="583"/>
      <c r="E87" s="582"/>
      <c r="F87" s="583"/>
      <c r="G87" s="582"/>
      <c r="H87" s="582"/>
      <c r="I87" s="582"/>
      <c r="J87" s="582"/>
      <c r="K87" s="581"/>
    </row>
    <row r="88" spans="1:11" x14ac:dyDescent="0.2">
      <c r="A88" s="583"/>
      <c r="B88" s="607"/>
      <c r="C88" s="583"/>
      <c r="D88" s="583"/>
      <c r="E88" s="582"/>
      <c r="F88" s="583"/>
      <c r="G88" s="582"/>
      <c r="H88" s="582"/>
      <c r="I88" s="582"/>
      <c r="J88" s="582"/>
      <c r="K88" s="581"/>
    </row>
    <row r="89" spans="1:11" x14ac:dyDescent="0.2">
      <c r="A89" s="583"/>
      <c r="B89" s="607"/>
      <c r="C89" s="583"/>
      <c r="D89" s="583"/>
      <c r="E89" s="582"/>
      <c r="F89" s="583"/>
      <c r="G89" s="582"/>
      <c r="H89" s="582"/>
      <c r="I89" s="582"/>
      <c r="J89" s="582"/>
      <c r="K89" s="581"/>
    </row>
    <row r="90" spans="1:11" x14ac:dyDescent="0.2">
      <c r="A90" s="583"/>
      <c r="B90" s="607"/>
      <c r="C90" s="583"/>
      <c r="D90" s="583"/>
      <c r="E90" s="582"/>
      <c r="F90" s="583"/>
      <c r="G90" s="582"/>
      <c r="H90" s="582"/>
      <c r="I90" s="582"/>
      <c r="J90" s="582"/>
      <c r="K90" s="581"/>
    </row>
    <row r="91" spans="1:11" x14ac:dyDescent="0.2">
      <c r="A91" s="583"/>
      <c r="B91" s="607"/>
      <c r="C91" s="583"/>
      <c r="D91" s="583"/>
      <c r="E91" s="582"/>
      <c r="F91" s="583"/>
      <c r="G91" s="582"/>
      <c r="H91" s="582"/>
      <c r="I91" s="582"/>
      <c r="J91" s="582"/>
      <c r="K91" s="581"/>
    </row>
    <row r="92" spans="1:11" x14ac:dyDescent="0.2">
      <c r="A92" s="583"/>
      <c r="B92" s="607"/>
      <c r="C92" s="583"/>
      <c r="D92" s="583"/>
      <c r="E92" s="582"/>
      <c r="F92" s="583"/>
      <c r="G92" s="582"/>
      <c r="H92" s="582"/>
      <c r="I92" s="582"/>
      <c r="J92" s="582"/>
      <c r="K92" s="581"/>
    </row>
    <row r="93" spans="1:11" x14ac:dyDescent="0.2">
      <c r="A93" s="583"/>
      <c r="B93" s="607"/>
      <c r="C93" s="583"/>
      <c r="D93" s="583"/>
      <c r="E93" s="582"/>
      <c r="F93" s="583"/>
      <c r="G93" s="582"/>
      <c r="H93" s="582"/>
      <c r="I93" s="582"/>
      <c r="J93" s="582"/>
      <c r="K93" s="581"/>
    </row>
    <row r="94" spans="1:11" x14ac:dyDescent="0.2">
      <c r="A94" s="583"/>
      <c r="B94" s="607"/>
      <c r="C94" s="583"/>
      <c r="D94" s="583"/>
      <c r="E94" s="582"/>
      <c r="F94" s="583"/>
      <c r="G94" s="582"/>
      <c r="H94" s="582"/>
      <c r="I94" s="582"/>
      <c r="J94" s="582"/>
      <c r="K94" s="581"/>
    </row>
    <row r="95" spans="1:11" x14ac:dyDescent="0.2">
      <c r="A95" s="583"/>
      <c r="B95" s="607"/>
      <c r="C95" s="583"/>
      <c r="D95" s="583"/>
      <c r="E95" s="582"/>
      <c r="F95" s="583"/>
      <c r="G95" s="582"/>
      <c r="H95" s="582"/>
      <c r="I95" s="582"/>
      <c r="J95" s="582"/>
      <c r="K95" s="581"/>
    </row>
    <row r="96" spans="1:11" x14ac:dyDescent="0.2">
      <c r="A96" s="583"/>
      <c r="B96" s="607"/>
      <c r="C96" s="583"/>
      <c r="D96" s="583"/>
      <c r="E96" s="582"/>
      <c r="F96" s="583"/>
      <c r="G96" s="582"/>
      <c r="H96" s="582"/>
      <c r="I96" s="582"/>
      <c r="J96" s="582"/>
      <c r="K96" s="581"/>
    </row>
    <row r="97" spans="1:11" x14ac:dyDescent="0.2">
      <c r="A97" s="583"/>
      <c r="B97" s="607"/>
      <c r="C97" s="583"/>
      <c r="D97" s="583"/>
      <c r="E97" s="582"/>
      <c r="F97" s="583"/>
      <c r="G97" s="582"/>
      <c r="H97" s="582"/>
      <c r="I97" s="582"/>
      <c r="J97" s="582"/>
      <c r="K97" s="581"/>
    </row>
    <row r="98" spans="1:11" x14ac:dyDescent="0.2">
      <c r="A98" s="583"/>
      <c r="B98" s="607"/>
      <c r="C98" s="583"/>
      <c r="D98" s="583"/>
      <c r="E98" s="582"/>
      <c r="F98" s="583"/>
      <c r="G98" s="582"/>
      <c r="H98" s="582"/>
      <c r="I98" s="582"/>
      <c r="J98" s="582"/>
      <c r="K98" s="581"/>
    </row>
    <row r="99" spans="1:11" x14ac:dyDescent="0.2">
      <c r="A99" s="583"/>
      <c r="B99" s="607"/>
      <c r="C99" s="583"/>
      <c r="D99" s="583"/>
      <c r="E99" s="582"/>
      <c r="F99" s="583"/>
      <c r="G99" s="582"/>
      <c r="H99" s="582"/>
      <c r="I99" s="582"/>
      <c r="J99" s="582"/>
      <c r="K99" s="581"/>
    </row>
    <row r="100" spans="1:11" x14ac:dyDescent="0.2">
      <c r="A100" s="583"/>
      <c r="B100" s="607"/>
      <c r="C100" s="583"/>
      <c r="D100" s="583"/>
      <c r="E100" s="582"/>
      <c r="F100" s="583"/>
      <c r="G100" s="582"/>
      <c r="H100" s="582"/>
      <c r="I100" s="582"/>
      <c r="J100" s="582"/>
      <c r="K100" s="581"/>
    </row>
    <row r="101" spans="1:11" x14ac:dyDescent="0.2">
      <c r="A101" s="583"/>
      <c r="B101" s="607"/>
      <c r="C101" s="583"/>
      <c r="D101" s="583"/>
      <c r="E101" s="582"/>
      <c r="F101" s="583"/>
      <c r="G101" s="582"/>
      <c r="H101" s="582"/>
      <c r="I101" s="582"/>
      <c r="J101" s="582"/>
      <c r="K101" s="581"/>
    </row>
    <row r="102" spans="1:11" x14ac:dyDescent="0.2">
      <c r="A102" s="583"/>
      <c r="B102" s="607"/>
      <c r="C102" s="583"/>
      <c r="D102" s="583"/>
      <c r="E102" s="582"/>
      <c r="F102" s="583"/>
      <c r="G102" s="582"/>
      <c r="H102" s="582"/>
      <c r="I102" s="582"/>
      <c r="J102" s="582"/>
      <c r="K102" s="581"/>
    </row>
    <row r="103" spans="1:11" x14ac:dyDescent="0.2">
      <c r="A103" s="583"/>
      <c r="B103" s="607"/>
      <c r="C103" s="583"/>
      <c r="D103" s="583"/>
      <c r="E103" s="582"/>
      <c r="F103" s="583"/>
      <c r="G103" s="582"/>
      <c r="H103" s="582"/>
      <c r="I103" s="582"/>
      <c r="J103" s="582"/>
      <c r="K103" s="581"/>
    </row>
    <row r="104" spans="1:11" x14ac:dyDescent="0.2">
      <c r="A104" s="583"/>
      <c r="B104" s="607"/>
      <c r="C104" s="583"/>
      <c r="D104" s="583"/>
      <c r="E104" s="582"/>
      <c r="F104" s="583"/>
      <c r="G104" s="582"/>
      <c r="H104" s="582"/>
      <c r="I104" s="582"/>
      <c r="J104" s="582"/>
      <c r="K104" s="581"/>
    </row>
    <row r="105" spans="1:11" x14ac:dyDescent="0.2">
      <c r="A105" s="583"/>
      <c r="B105" s="607"/>
      <c r="C105" s="583"/>
      <c r="D105" s="583"/>
      <c r="E105" s="582"/>
      <c r="F105" s="583"/>
      <c r="G105" s="582"/>
      <c r="H105" s="582"/>
      <c r="I105" s="582"/>
      <c r="J105" s="582"/>
      <c r="K105" s="581"/>
    </row>
    <row r="106" spans="1:11" x14ac:dyDescent="0.2">
      <c r="A106" s="583"/>
      <c r="B106" s="607"/>
      <c r="C106" s="583"/>
      <c r="D106" s="583"/>
      <c r="E106" s="582"/>
      <c r="F106" s="583"/>
      <c r="G106" s="582"/>
      <c r="H106" s="582"/>
      <c r="I106" s="582"/>
      <c r="J106" s="582"/>
      <c r="K106" s="581"/>
    </row>
    <row r="107" spans="1:11" x14ac:dyDescent="0.2">
      <c r="A107" s="583"/>
      <c r="B107" s="607"/>
      <c r="C107" s="583"/>
      <c r="D107" s="583"/>
      <c r="E107" s="582"/>
      <c r="F107" s="583"/>
      <c r="G107" s="582"/>
      <c r="H107" s="582"/>
      <c r="I107" s="582"/>
      <c r="J107" s="582"/>
      <c r="K107" s="581"/>
    </row>
    <row r="108" spans="1:11" x14ac:dyDescent="0.2">
      <c r="A108" s="583"/>
      <c r="B108" s="607"/>
      <c r="C108" s="583"/>
      <c r="D108" s="583"/>
      <c r="E108" s="582"/>
      <c r="F108" s="583"/>
      <c r="G108" s="582"/>
      <c r="H108" s="582"/>
      <c r="I108" s="582"/>
      <c r="J108" s="582"/>
      <c r="K108" s="581"/>
    </row>
    <row r="109" spans="1:11" x14ac:dyDescent="0.2">
      <c r="A109" s="583"/>
      <c r="B109" s="607"/>
      <c r="C109" s="583"/>
      <c r="D109" s="583"/>
      <c r="E109" s="582"/>
      <c r="F109" s="583"/>
      <c r="G109" s="582"/>
      <c r="H109" s="582"/>
      <c r="I109" s="582"/>
      <c r="J109" s="582"/>
      <c r="K109" s="581"/>
    </row>
    <row r="110" spans="1:11" x14ac:dyDescent="0.2">
      <c r="A110" s="583"/>
      <c r="B110" s="607"/>
      <c r="C110" s="583"/>
      <c r="D110" s="583"/>
      <c r="E110" s="582"/>
      <c r="F110" s="583"/>
      <c r="G110" s="582"/>
      <c r="H110" s="582"/>
      <c r="I110" s="582"/>
      <c r="J110" s="582"/>
      <c r="K110" s="581"/>
    </row>
    <row r="111" spans="1:11" x14ac:dyDescent="0.2">
      <c r="A111" s="583"/>
      <c r="B111" s="607"/>
      <c r="C111" s="583"/>
      <c r="D111" s="583"/>
      <c r="E111" s="582"/>
      <c r="F111" s="583"/>
      <c r="G111" s="582"/>
      <c r="H111" s="582"/>
      <c r="I111" s="582"/>
      <c r="J111" s="582"/>
      <c r="K111" s="581"/>
    </row>
    <row r="112" spans="1:11" x14ac:dyDescent="0.2">
      <c r="A112" s="583"/>
      <c r="B112" s="607"/>
      <c r="C112" s="583"/>
      <c r="D112" s="583"/>
      <c r="E112" s="582"/>
      <c r="F112" s="583"/>
      <c r="G112" s="582"/>
      <c r="H112" s="582"/>
      <c r="I112" s="582"/>
      <c r="J112" s="582"/>
      <c r="K112" s="581"/>
    </row>
    <row r="113" spans="1:11" x14ac:dyDescent="0.2">
      <c r="A113" s="583"/>
      <c r="B113" s="607"/>
      <c r="C113" s="583"/>
      <c r="D113" s="583"/>
      <c r="E113" s="582"/>
      <c r="F113" s="583"/>
      <c r="G113" s="582"/>
      <c r="H113" s="582"/>
      <c r="I113" s="582"/>
      <c r="J113" s="582"/>
      <c r="K113" s="581"/>
    </row>
    <row r="114" spans="1:11" x14ac:dyDescent="0.2">
      <c r="A114" s="583"/>
      <c r="B114" s="607"/>
      <c r="C114" s="583"/>
      <c r="D114" s="583"/>
      <c r="E114" s="582"/>
      <c r="F114" s="583"/>
      <c r="G114" s="582"/>
      <c r="H114" s="582"/>
      <c r="I114" s="582"/>
      <c r="J114" s="582"/>
      <c r="K114" s="581"/>
    </row>
    <row r="115" spans="1:11" x14ac:dyDescent="0.2">
      <c r="A115" s="583"/>
      <c r="B115" s="607"/>
      <c r="C115" s="583"/>
      <c r="D115" s="583"/>
      <c r="E115" s="582"/>
      <c r="F115" s="583"/>
      <c r="G115" s="582"/>
      <c r="H115" s="582"/>
      <c r="I115" s="582"/>
      <c r="J115" s="582"/>
      <c r="K115" s="581"/>
    </row>
    <row r="116" spans="1:11" x14ac:dyDescent="0.2">
      <c r="A116" s="583"/>
      <c r="B116" s="607"/>
      <c r="C116" s="583"/>
      <c r="D116" s="583"/>
      <c r="E116" s="582"/>
      <c r="F116" s="583"/>
      <c r="G116" s="582"/>
      <c r="H116" s="582"/>
      <c r="I116" s="582"/>
      <c r="J116" s="582"/>
      <c r="K116" s="581"/>
    </row>
    <row r="117" spans="1:11" x14ac:dyDescent="0.2">
      <c r="A117" s="583"/>
      <c r="B117" s="607"/>
      <c r="C117" s="583"/>
      <c r="D117" s="583"/>
      <c r="E117" s="582"/>
      <c r="F117" s="583"/>
      <c r="G117" s="582"/>
      <c r="H117" s="582"/>
      <c r="I117" s="582"/>
      <c r="J117" s="582"/>
      <c r="K117" s="581"/>
    </row>
    <row r="118" spans="1:11" x14ac:dyDescent="0.2">
      <c r="A118" s="583"/>
      <c r="B118" s="607"/>
      <c r="C118" s="583"/>
      <c r="D118" s="583"/>
      <c r="E118" s="582"/>
      <c r="F118" s="583"/>
      <c r="G118" s="582"/>
      <c r="H118" s="582"/>
      <c r="I118" s="582"/>
      <c r="J118" s="582"/>
      <c r="K118" s="581"/>
    </row>
    <row r="119" spans="1:11" x14ac:dyDescent="0.2">
      <c r="A119" s="583"/>
      <c r="B119" s="607"/>
      <c r="C119" s="583"/>
      <c r="D119" s="583"/>
      <c r="E119" s="582"/>
      <c r="F119" s="583"/>
      <c r="G119" s="582"/>
      <c r="H119" s="582"/>
      <c r="I119" s="582"/>
      <c r="J119" s="582"/>
      <c r="K119" s="581"/>
    </row>
    <row r="120" spans="1:11" x14ac:dyDescent="0.2">
      <c r="A120" s="583"/>
      <c r="B120" s="607"/>
      <c r="C120" s="583"/>
      <c r="D120" s="583"/>
      <c r="E120" s="582"/>
      <c r="F120" s="583"/>
      <c r="G120" s="582"/>
      <c r="H120" s="582"/>
      <c r="I120" s="582"/>
      <c r="J120" s="582"/>
      <c r="K120" s="581"/>
    </row>
    <row r="121" spans="1:11" x14ac:dyDescent="0.2">
      <c r="A121" s="583"/>
      <c r="B121" s="607"/>
      <c r="C121" s="583"/>
      <c r="D121" s="583"/>
      <c r="E121" s="582"/>
      <c r="F121" s="583"/>
      <c r="G121" s="582"/>
      <c r="H121" s="582"/>
      <c r="I121" s="582"/>
      <c r="J121" s="582"/>
      <c r="K121" s="581"/>
    </row>
    <row r="122" spans="1:11" x14ac:dyDescent="0.2">
      <c r="A122" s="583"/>
      <c r="B122" s="607"/>
      <c r="C122" s="583"/>
      <c r="D122" s="583"/>
      <c r="E122" s="582"/>
      <c r="F122" s="583"/>
      <c r="G122" s="582"/>
      <c r="H122" s="582"/>
      <c r="I122" s="582"/>
      <c r="J122" s="582"/>
      <c r="K122" s="581"/>
    </row>
    <row r="123" spans="1:11" x14ac:dyDescent="0.2">
      <c r="A123" s="583"/>
      <c r="B123" s="607"/>
      <c r="C123" s="583"/>
      <c r="D123" s="583"/>
      <c r="E123" s="582"/>
      <c r="F123" s="583"/>
      <c r="G123" s="582"/>
      <c r="H123" s="582"/>
      <c r="I123" s="582"/>
      <c r="J123" s="582"/>
      <c r="K123" s="581"/>
    </row>
    <row r="124" spans="1:11" x14ac:dyDescent="0.2">
      <c r="A124" s="583"/>
      <c r="B124" s="607"/>
      <c r="C124" s="583"/>
      <c r="D124" s="583"/>
      <c r="E124" s="582"/>
      <c r="F124" s="583"/>
      <c r="G124" s="582"/>
      <c r="H124" s="582"/>
      <c r="I124" s="582"/>
      <c r="J124" s="582"/>
      <c r="K124" s="581"/>
    </row>
    <row r="125" spans="1:11" x14ac:dyDescent="0.2">
      <c r="A125" s="583"/>
      <c r="B125" s="607"/>
      <c r="C125" s="583"/>
      <c r="D125" s="583"/>
      <c r="E125" s="582"/>
      <c r="F125" s="583"/>
      <c r="G125" s="582"/>
      <c r="H125" s="582"/>
      <c r="I125" s="582"/>
      <c r="J125" s="582"/>
      <c r="K125" s="581"/>
    </row>
    <row r="126" spans="1:11" x14ac:dyDescent="0.2">
      <c r="A126" s="583"/>
      <c r="B126" s="607"/>
      <c r="C126" s="583"/>
      <c r="D126" s="583"/>
      <c r="E126" s="582"/>
      <c r="F126" s="583"/>
      <c r="G126" s="582"/>
      <c r="H126" s="582"/>
      <c r="I126" s="582"/>
      <c r="J126" s="582"/>
      <c r="K126" s="581"/>
    </row>
    <row r="127" spans="1:11" x14ac:dyDescent="0.2">
      <c r="A127" s="583"/>
      <c r="B127" s="607"/>
      <c r="C127" s="583"/>
      <c r="D127" s="583"/>
      <c r="E127" s="582"/>
      <c r="F127" s="583"/>
      <c r="G127" s="582"/>
      <c r="H127" s="582"/>
      <c r="I127" s="582"/>
      <c r="J127" s="582"/>
      <c r="K127" s="581"/>
    </row>
    <row r="128" spans="1:11" x14ac:dyDescent="0.2">
      <c r="A128" s="583"/>
      <c r="B128" s="607"/>
      <c r="C128" s="583"/>
      <c r="D128" s="583"/>
      <c r="E128" s="582"/>
      <c r="F128" s="583"/>
      <c r="G128" s="582"/>
      <c r="H128" s="582"/>
      <c r="I128" s="582"/>
      <c r="J128" s="582"/>
      <c r="K128" s="581"/>
    </row>
    <row r="129" spans="1:11" x14ac:dyDescent="0.2">
      <c r="A129" s="583"/>
      <c r="B129" s="607"/>
      <c r="C129" s="583"/>
      <c r="D129" s="583"/>
      <c r="E129" s="582"/>
      <c r="F129" s="583"/>
      <c r="G129" s="582"/>
      <c r="H129" s="582"/>
      <c r="I129" s="582"/>
      <c r="J129" s="582"/>
      <c r="K129" s="581"/>
    </row>
    <row r="130" spans="1:11" x14ac:dyDescent="0.2">
      <c r="A130" s="583"/>
      <c r="B130" s="607"/>
      <c r="C130" s="583"/>
      <c r="D130" s="583"/>
      <c r="E130" s="582"/>
      <c r="F130" s="583"/>
      <c r="G130" s="582"/>
      <c r="H130" s="582"/>
      <c r="I130" s="582"/>
      <c r="J130" s="582"/>
      <c r="K130" s="581"/>
    </row>
    <row r="131" spans="1:11" x14ac:dyDescent="0.2">
      <c r="A131" s="583"/>
      <c r="B131" s="607"/>
      <c r="C131" s="583"/>
      <c r="D131" s="583"/>
      <c r="E131" s="582"/>
      <c r="F131" s="583"/>
      <c r="G131" s="582"/>
      <c r="H131" s="582"/>
      <c r="I131" s="582"/>
      <c r="J131" s="582"/>
      <c r="K131" s="581"/>
    </row>
    <row r="132" spans="1:11" x14ac:dyDescent="0.2">
      <c r="A132" s="583"/>
      <c r="B132" s="607"/>
      <c r="C132" s="583"/>
      <c r="D132" s="583"/>
      <c r="E132" s="582"/>
      <c r="F132" s="583"/>
      <c r="G132" s="582"/>
      <c r="H132" s="582"/>
      <c r="I132" s="582"/>
      <c r="J132" s="582"/>
      <c r="K132" s="581"/>
    </row>
    <row r="133" spans="1:11" x14ac:dyDescent="0.2">
      <c r="A133" s="583"/>
      <c r="B133" s="607"/>
      <c r="C133" s="583"/>
      <c r="D133" s="583"/>
      <c r="E133" s="582"/>
      <c r="F133" s="583"/>
      <c r="G133" s="582"/>
      <c r="H133" s="582"/>
      <c r="I133" s="582"/>
      <c r="J133" s="582"/>
      <c r="K133" s="581"/>
    </row>
    <row r="134" spans="1:11" x14ac:dyDescent="0.2">
      <c r="A134" s="583"/>
      <c r="B134" s="607"/>
      <c r="C134" s="583"/>
      <c r="D134" s="583"/>
      <c r="E134" s="582"/>
      <c r="F134" s="583"/>
      <c r="G134" s="582"/>
      <c r="H134" s="582"/>
      <c r="I134" s="582"/>
      <c r="J134" s="582"/>
      <c r="K134" s="581"/>
    </row>
    <row r="135" spans="1:11" x14ac:dyDescent="0.2">
      <c r="A135" s="583"/>
      <c r="B135" s="607"/>
      <c r="C135" s="583"/>
      <c r="D135" s="583"/>
      <c r="E135" s="582"/>
      <c r="F135" s="583"/>
      <c r="G135" s="582"/>
      <c r="H135" s="582"/>
      <c r="I135" s="582"/>
      <c r="J135" s="582"/>
      <c r="K135" s="581"/>
    </row>
    <row r="136" spans="1:11" x14ac:dyDescent="0.2">
      <c r="A136" s="583"/>
      <c r="B136" s="607"/>
      <c r="C136" s="583"/>
      <c r="D136" s="583"/>
      <c r="E136" s="582"/>
      <c r="F136" s="583"/>
      <c r="G136" s="582"/>
      <c r="H136" s="582"/>
      <c r="I136" s="582"/>
      <c r="J136" s="582"/>
      <c r="K136" s="581"/>
    </row>
    <row r="137" spans="1:11" x14ac:dyDescent="0.2">
      <c r="A137" s="583"/>
      <c r="B137" s="607"/>
      <c r="C137" s="583"/>
      <c r="D137" s="583"/>
      <c r="E137" s="582"/>
      <c r="F137" s="583"/>
      <c r="G137" s="582"/>
      <c r="H137" s="582"/>
      <c r="I137" s="582"/>
      <c r="J137" s="582"/>
      <c r="K137" s="581"/>
    </row>
    <row r="138" spans="1:11" x14ac:dyDescent="0.2">
      <c r="A138" s="583"/>
      <c r="B138" s="607"/>
      <c r="C138" s="583"/>
      <c r="D138" s="583"/>
      <c r="E138" s="582"/>
      <c r="F138" s="583"/>
      <c r="G138" s="582"/>
      <c r="H138" s="582"/>
      <c r="I138" s="582"/>
      <c r="J138" s="582"/>
      <c r="K138" s="581"/>
    </row>
    <row r="139" spans="1:11" x14ac:dyDescent="0.2">
      <c r="A139" s="583"/>
      <c r="B139" s="607"/>
      <c r="C139" s="583"/>
      <c r="D139" s="583"/>
      <c r="E139" s="582"/>
      <c r="F139" s="583"/>
      <c r="G139" s="582"/>
      <c r="H139" s="582"/>
      <c r="I139" s="582"/>
      <c r="J139" s="582"/>
      <c r="K139" s="581"/>
    </row>
    <row r="140" spans="1:11" x14ac:dyDescent="0.2">
      <c r="A140" s="583"/>
      <c r="B140" s="607"/>
      <c r="C140" s="583"/>
      <c r="D140" s="583"/>
      <c r="E140" s="582"/>
      <c r="F140" s="583"/>
      <c r="G140" s="582"/>
      <c r="H140" s="582"/>
      <c r="I140" s="582"/>
      <c r="J140" s="582"/>
      <c r="K140" s="581"/>
    </row>
    <row r="141" spans="1:11" x14ac:dyDescent="0.2">
      <c r="A141" s="583"/>
      <c r="B141" s="607"/>
      <c r="C141" s="583"/>
      <c r="D141" s="583"/>
      <c r="E141" s="582"/>
      <c r="F141" s="583"/>
      <c r="G141" s="582"/>
      <c r="H141" s="582"/>
      <c r="I141" s="582"/>
      <c r="J141" s="582"/>
      <c r="K141" s="581"/>
    </row>
    <row r="142" spans="1:11" x14ac:dyDescent="0.2">
      <c r="A142" s="583"/>
      <c r="B142" s="607"/>
      <c r="C142" s="583"/>
      <c r="D142" s="583"/>
      <c r="E142" s="582"/>
      <c r="F142" s="583"/>
      <c r="G142" s="582"/>
      <c r="H142" s="582"/>
      <c r="I142" s="582"/>
      <c r="J142" s="582"/>
      <c r="K142" s="581"/>
    </row>
    <row r="143" spans="1:11" x14ac:dyDescent="0.2">
      <c r="A143" s="583"/>
      <c r="B143" s="607"/>
      <c r="C143" s="583"/>
      <c r="D143" s="583"/>
      <c r="E143" s="582"/>
      <c r="F143" s="583"/>
      <c r="G143" s="582"/>
      <c r="H143" s="582"/>
      <c r="I143" s="582"/>
      <c r="J143" s="582"/>
      <c r="K143" s="581"/>
    </row>
    <row r="144" spans="1:11" x14ac:dyDescent="0.2">
      <c r="A144" s="583"/>
      <c r="B144" s="607"/>
      <c r="C144" s="583"/>
      <c r="D144" s="583"/>
      <c r="E144" s="582"/>
      <c r="F144" s="583"/>
      <c r="G144" s="582"/>
      <c r="H144" s="582"/>
      <c r="I144" s="582"/>
      <c r="J144" s="582"/>
      <c r="K144" s="581"/>
    </row>
    <row r="145" spans="1:11" x14ac:dyDescent="0.2">
      <c r="A145" s="583"/>
      <c r="B145" s="607"/>
      <c r="C145" s="583"/>
      <c r="D145" s="583"/>
      <c r="E145" s="582"/>
      <c r="F145" s="583"/>
      <c r="G145" s="582"/>
      <c r="H145" s="582"/>
      <c r="I145" s="582"/>
      <c r="J145" s="582"/>
      <c r="K145" s="581"/>
    </row>
    <row r="146" spans="1:11" x14ac:dyDescent="0.2">
      <c r="A146" s="583"/>
      <c r="B146" s="607"/>
      <c r="C146" s="583"/>
      <c r="D146" s="583"/>
      <c r="E146" s="582"/>
      <c r="F146" s="583"/>
      <c r="G146" s="582"/>
      <c r="H146" s="582"/>
      <c r="I146" s="582"/>
      <c r="J146" s="582"/>
      <c r="K146" s="581"/>
    </row>
    <row r="147" spans="1:11" x14ac:dyDescent="0.2">
      <c r="A147" s="583"/>
      <c r="B147" s="607"/>
      <c r="C147" s="583"/>
      <c r="D147" s="583"/>
      <c r="E147" s="582"/>
      <c r="F147" s="583"/>
      <c r="G147" s="582"/>
      <c r="H147" s="582"/>
      <c r="I147" s="582"/>
      <c r="J147" s="582"/>
      <c r="K147" s="581"/>
    </row>
    <row r="148" spans="1:11" x14ac:dyDescent="0.2">
      <c r="A148" s="583"/>
      <c r="B148" s="607"/>
      <c r="C148" s="583"/>
      <c r="D148" s="583"/>
      <c r="E148" s="582"/>
      <c r="F148" s="583"/>
      <c r="G148" s="582"/>
      <c r="H148" s="582"/>
      <c r="I148" s="582"/>
      <c r="J148" s="582"/>
      <c r="K148" s="581"/>
    </row>
    <row r="149" spans="1:11" x14ac:dyDescent="0.2">
      <c r="A149" s="583"/>
      <c r="B149" s="607"/>
      <c r="C149" s="583"/>
      <c r="D149" s="583"/>
      <c r="E149" s="582"/>
      <c r="F149" s="583"/>
      <c r="G149" s="582"/>
      <c r="H149" s="582"/>
      <c r="I149" s="582"/>
      <c r="J149" s="582"/>
      <c r="K149" s="581"/>
    </row>
    <row r="150" spans="1:11" x14ac:dyDescent="0.2">
      <c r="A150" s="583"/>
      <c r="B150" s="607"/>
      <c r="C150" s="583"/>
      <c r="D150" s="583"/>
      <c r="E150" s="582"/>
      <c r="F150" s="583"/>
      <c r="G150" s="582"/>
      <c r="H150" s="582"/>
      <c r="I150" s="582"/>
      <c r="J150" s="582"/>
      <c r="K150" s="581"/>
    </row>
    <row r="151" spans="1:11" x14ac:dyDescent="0.2">
      <c r="A151" s="583"/>
      <c r="B151" s="607"/>
      <c r="C151" s="583"/>
      <c r="D151" s="583"/>
      <c r="E151" s="582"/>
      <c r="F151" s="583"/>
      <c r="G151" s="582"/>
      <c r="H151" s="582"/>
      <c r="I151" s="582"/>
      <c r="J151" s="582"/>
      <c r="K151" s="581"/>
    </row>
    <row r="152" spans="1:11" x14ac:dyDescent="0.2">
      <c r="A152" s="583"/>
      <c r="B152" s="607"/>
      <c r="C152" s="583"/>
      <c r="D152" s="583"/>
      <c r="E152" s="582"/>
      <c r="F152" s="583"/>
      <c r="G152" s="582"/>
      <c r="H152" s="582"/>
      <c r="I152" s="582"/>
      <c r="J152" s="582"/>
      <c r="K152" s="581"/>
    </row>
    <row r="153" spans="1:11" x14ac:dyDescent="0.2">
      <c r="A153" s="583"/>
      <c r="B153" s="607"/>
      <c r="C153" s="583"/>
      <c r="D153" s="583"/>
      <c r="E153" s="582"/>
      <c r="F153" s="583"/>
      <c r="G153" s="582"/>
      <c r="H153" s="582"/>
      <c r="I153" s="582"/>
      <c r="J153" s="582"/>
      <c r="K153" s="581"/>
    </row>
    <row r="154" spans="1:11" x14ac:dyDescent="0.2">
      <c r="A154" s="583"/>
      <c r="B154" s="607"/>
      <c r="C154" s="583"/>
      <c r="D154" s="583"/>
      <c r="E154" s="582"/>
      <c r="F154" s="583"/>
      <c r="G154" s="582"/>
      <c r="H154" s="582"/>
      <c r="I154" s="582"/>
      <c r="J154" s="582"/>
      <c r="K154" s="581"/>
    </row>
    <row r="155" spans="1:11" x14ac:dyDescent="0.2">
      <c r="A155" s="583"/>
      <c r="B155" s="607"/>
      <c r="C155" s="583"/>
      <c r="D155" s="583"/>
      <c r="E155" s="582"/>
      <c r="F155" s="583"/>
      <c r="G155" s="582"/>
      <c r="H155" s="582"/>
      <c r="I155" s="582"/>
      <c r="J155" s="582"/>
      <c r="K155" s="581"/>
    </row>
    <row r="156" spans="1:11" x14ac:dyDescent="0.2">
      <c r="A156" s="583"/>
      <c r="B156" s="607"/>
      <c r="C156" s="583"/>
      <c r="D156" s="583"/>
      <c r="E156" s="582"/>
      <c r="F156" s="583"/>
      <c r="G156" s="582"/>
      <c r="H156" s="582"/>
      <c r="I156" s="582"/>
      <c r="J156" s="582"/>
      <c r="K156" s="581"/>
    </row>
    <row r="157" spans="1:11" x14ac:dyDescent="0.2">
      <c r="A157" s="583"/>
      <c r="B157" s="607"/>
      <c r="C157" s="583"/>
      <c r="D157" s="583"/>
      <c r="E157" s="582"/>
      <c r="F157" s="583"/>
      <c r="G157" s="582"/>
      <c r="H157" s="582"/>
      <c r="I157" s="582"/>
      <c r="J157" s="582"/>
      <c r="K157" s="581"/>
    </row>
    <row r="158" spans="1:11" x14ac:dyDescent="0.2">
      <c r="A158" s="583"/>
      <c r="B158" s="607"/>
      <c r="C158" s="583"/>
      <c r="D158" s="583"/>
      <c r="E158" s="582"/>
      <c r="F158" s="583"/>
      <c r="G158" s="582"/>
      <c r="H158" s="582"/>
      <c r="I158" s="582"/>
      <c r="J158" s="582"/>
      <c r="K158" s="581"/>
    </row>
    <row r="159" spans="1:11" x14ac:dyDescent="0.2">
      <c r="A159" s="583"/>
      <c r="B159" s="607"/>
      <c r="C159" s="583"/>
      <c r="D159" s="583"/>
      <c r="E159" s="582"/>
      <c r="F159" s="583"/>
      <c r="G159" s="582"/>
      <c r="H159" s="582"/>
      <c r="I159" s="582"/>
      <c r="J159" s="582"/>
      <c r="K159" s="581"/>
    </row>
    <row r="160" spans="1:11" x14ac:dyDescent="0.2">
      <c r="A160" s="583"/>
      <c r="B160" s="607"/>
      <c r="C160" s="583"/>
      <c r="D160" s="583"/>
      <c r="E160" s="582"/>
      <c r="F160" s="583"/>
      <c r="G160" s="582"/>
      <c r="H160" s="582"/>
      <c r="I160" s="582"/>
      <c r="J160" s="582"/>
      <c r="K160" s="581"/>
    </row>
    <row r="161" spans="1:11" x14ac:dyDescent="0.2">
      <c r="A161" s="583"/>
      <c r="B161" s="607"/>
      <c r="C161" s="583"/>
      <c r="D161" s="583"/>
      <c r="E161" s="582"/>
      <c r="F161" s="583"/>
      <c r="G161" s="582"/>
      <c r="H161" s="582"/>
      <c r="I161" s="582"/>
      <c r="J161" s="582"/>
      <c r="K161" s="581"/>
    </row>
    <row r="162" spans="1:11" x14ac:dyDescent="0.2">
      <c r="A162" s="583"/>
      <c r="B162" s="607"/>
      <c r="C162" s="583"/>
      <c r="D162" s="583"/>
      <c r="E162" s="582"/>
      <c r="F162" s="583"/>
      <c r="G162" s="582"/>
      <c r="H162" s="582"/>
      <c r="I162" s="582"/>
      <c r="J162" s="582"/>
      <c r="K162" s="581"/>
    </row>
    <row r="163" spans="1:11" x14ac:dyDescent="0.2">
      <c r="A163" s="583"/>
      <c r="B163" s="607"/>
      <c r="C163" s="583"/>
      <c r="D163" s="583"/>
      <c r="E163" s="582"/>
      <c r="F163" s="583"/>
      <c r="G163" s="582"/>
      <c r="H163" s="582"/>
      <c r="I163" s="582"/>
      <c r="J163" s="582"/>
      <c r="K163" s="581"/>
    </row>
    <row r="164" spans="1:11" x14ac:dyDescent="0.2">
      <c r="A164" s="583"/>
      <c r="B164" s="607"/>
      <c r="C164" s="583"/>
      <c r="D164" s="583"/>
      <c r="E164" s="582"/>
      <c r="F164" s="583"/>
      <c r="G164" s="582"/>
      <c r="H164" s="582"/>
      <c r="I164" s="582"/>
      <c r="J164" s="582"/>
      <c r="K164" s="581"/>
    </row>
    <row r="165" spans="1:11" x14ac:dyDescent="0.2">
      <c r="A165" s="583"/>
      <c r="B165" s="607"/>
      <c r="C165" s="583"/>
      <c r="D165" s="583"/>
      <c r="E165" s="582"/>
      <c r="F165" s="583"/>
      <c r="G165" s="582"/>
      <c r="H165" s="582"/>
      <c r="I165" s="582"/>
      <c r="J165" s="582"/>
      <c r="K165" s="581"/>
    </row>
    <row r="166" spans="1:11" x14ac:dyDescent="0.2">
      <c r="A166" s="583"/>
      <c r="B166" s="607"/>
      <c r="C166" s="583"/>
      <c r="D166" s="583"/>
      <c r="E166" s="582"/>
      <c r="F166" s="583"/>
      <c r="G166" s="582"/>
      <c r="H166" s="582"/>
      <c r="I166" s="582"/>
      <c r="J166" s="582"/>
      <c r="K166" s="581"/>
    </row>
    <row r="167" spans="1:11" x14ac:dyDescent="0.2">
      <c r="A167" s="583"/>
      <c r="B167" s="607"/>
      <c r="C167" s="583"/>
      <c r="D167" s="583"/>
      <c r="E167" s="582"/>
      <c r="F167" s="583"/>
      <c r="G167" s="582"/>
      <c r="H167" s="582"/>
      <c r="I167" s="582"/>
      <c r="J167" s="582"/>
      <c r="K167" s="581"/>
    </row>
    <row r="168" spans="1:11" x14ac:dyDescent="0.2">
      <c r="A168" s="583"/>
      <c r="B168" s="607"/>
      <c r="C168" s="583"/>
      <c r="D168" s="583"/>
      <c r="E168" s="582"/>
      <c r="F168" s="583"/>
      <c r="G168" s="582"/>
      <c r="H168" s="582"/>
      <c r="I168" s="582"/>
      <c r="J168" s="582"/>
      <c r="K168" s="581"/>
    </row>
    <row r="169" spans="1:11" x14ac:dyDescent="0.2">
      <c r="A169" s="583"/>
      <c r="B169" s="607"/>
      <c r="C169" s="583"/>
      <c r="D169" s="583"/>
      <c r="E169" s="582"/>
      <c r="F169" s="583"/>
      <c r="G169" s="582"/>
      <c r="H169" s="582"/>
      <c r="I169" s="582"/>
      <c r="J169" s="582"/>
      <c r="K169" s="581"/>
    </row>
    <row r="170" spans="1:11" x14ac:dyDescent="0.2">
      <c r="A170" s="583"/>
      <c r="B170" s="607"/>
      <c r="C170" s="583"/>
      <c r="D170" s="583"/>
      <c r="E170" s="582"/>
      <c r="F170" s="583"/>
      <c r="G170" s="582"/>
      <c r="H170" s="582"/>
      <c r="I170" s="582"/>
      <c r="J170" s="582"/>
      <c r="K170" s="581"/>
    </row>
    <row r="171" spans="1:11" x14ac:dyDescent="0.2">
      <c r="A171" s="583"/>
      <c r="B171" s="607"/>
      <c r="C171" s="583"/>
      <c r="D171" s="583"/>
      <c r="E171" s="582"/>
      <c r="F171" s="583"/>
      <c r="G171" s="582"/>
      <c r="H171" s="582"/>
      <c r="I171" s="582"/>
      <c r="J171" s="582"/>
      <c r="K171" s="581"/>
    </row>
    <row r="172" spans="1:11" x14ac:dyDescent="0.2">
      <c r="A172" s="583"/>
      <c r="B172" s="607"/>
      <c r="C172" s="583"/>
      <c r="D172" s="583"/>
      <c r="E172" s="582"/>
      <c r="F172" s="583"/>
      <c r="G172" s="582"/>
      <c r="H172" s="582"/>
      <c r="I172" s="582"/>
      <c r="J172" s="582"/>
      <c r="K172" s="581"/>
    </row>
    <row r="173" spans="1:11" x14ac:dyDescent="0.2">
      <c r="A173" s="583"/>
      <c r="B173" s="607"/>
      <c r="C173" s="583"/>
      <c r="D173" s="583"/>
      <c r="E173" s="582"/>
      <c r="F173" s="583"/>
      <c r="G173" s="582"/>
      <c r="H173" s="582"/>
      <c r="I173" s="582"/>
      <c r="J173" s="582"/>
      <c r="K173" s="581"/>
    </row>
    <row r="174" spans="1:11" x14ac:dyDescent="0.2">
      <c r="A174" s="583"/>
      <c r="B174" s="607"/>
      <c r="C174" s="583"/>
      <c r="D174" s="583"/>
      <c r="E174" s="582"/>
      <c r="F174" s="583"/>
      <c r="G174" s="582"/>
      <c r="H174" s="582"/>
      <c r="I174" s="582"/>
      <c r="J174" s="582"/>
      <c r="K174" s="581"/>
    </row>
    <row r="175" spans="1:11" x14ac:dyDescent="0.2">
      <c r="A175" s="583"/>
      <c r="B175" s="607"/>
      <c r="C175" s="583"/>
      <c r="D175" s="583"/>
      <c r="E175" s="582"/>
      <c r="F175" s="583"/>
      <c r="G175" s="582"/>
      <c r="H175" s="582"/>
      <c r="I175" s="582"/>
      <c r="J175" s="582"/>
      <c r="K175" s="581"/>
    </row>
    <row r="176" spans="1:11" x14ac:dyDescent="0.2">
      <c r="A176" s="583"/>
      <c r="B176" s="607"/>
      <c r="C176" s="583"/>
      <c r="D176" s="583"/>
      <c r="E176" s="582"/>
      <c r="F176" s="583"/>
      <c r="G176" s="582"/>
      <c r="H176" s="582"/>
      <c r="I176" s="582"/>
      <c r="J176" s="582"/>
      <c r="K176" s="581"/>
    </row>
    <row r="177" spans="1:11" x14ac:dyDescent="0.2">
      <c r="A177" s="583"/>
      <c r="B177" s="607"/>
      <c r="C177" s="583"/>
      <c r="D177" s="583"/>
      <c r="E177" s="582"/>
      <c r="F177" s="583"/>
      <c r="G177" s="582"/>
      <c r="H177" s="582"/>
      <c r="I177" s="582"/>
      <c r="J177" s="582"/>
      <c r="K177" s="581"/>
    </row>
    <row r="178" spans="1:11" x14ac:dyDescent="0.2">
      <c r="A178" s="583"/>
      <c r="B178" s="607"/>
      <c r="C178" s="583"/>
      <c r="D178" s="583"/>
      <c r="E178" s="582"/>
      <c r="F178" s="583"/>
      <c r="G178" s="582"/>
      <c r="H178" s="582"/>
      <c r="I178" s="582"/>
      <c r="J178" s="582"/>
      <c r="K178" s="581"/>
    </row>
    <row r="179" spans="1:11" x14ac:dyDescent="0.2">
      <c r="A179" s="583"/>
      <c r="B179" s="607"/>
      <c r="C179" s="583"/>
      <c r="D179" s="583"/>
      <c r="E179" s="582"/>
      <c r="F179" s="583"/>
      <c r="G179" s="582"/>
      <c r="H179" s="582"/>
      <c r="I179" s="582"/>
      <c r="J179" s="582"/>
      <c r="K179" s="581"/>
    </row>
    <row r="180" spans="1:11" x14ac:dyDescent="0.2">
      <c r="A180" s="583"/>
      <c r="B180" s="607"/>
      <c r="C180" s="583"/>
      <c r="D180" s="583"/>
      <c r="E180" s="582"/>
      <c r="F180" s="583"/>
      <c r="G180" s="582"/>
      <c r="H180" s="582"/>
      <c r="I180" s="582"/>
      <c r="J180" s="582"/>
      <c r="K180" s="581"/>
    </row>
    <row r="181" spans="1:11" x14ac:dyDescent="0.2">
      <c r="A181" s="583"/>
      <c r="B181" s="607"/>
      <c r="C181" s="583"/>
      <c r="D181" s="583"/>
      <c r="E181" s="582"/>
      <c r="F181" s="583"/>
      <c r="G181" s="582"/>
      <c r="H181" s="582"/>
      <c r="I181" s="582"/>
      <c r="J181" s="582"/>
      <c r="K181" s="581"/>
    </row>
    <row r="182" spans="1:11" x14ac:dyDescent="0.2">
      <c r="A182" s="583"/>
      <c r="B182" s="607"/>
      <c r="C182" s="583"/>
      <c r="D182" s="583"/>
      <c r="E182" s="582"/>
      <c r="F182" s="583"/>
      <c r="G182" s="582"/>
      <c r="H182" s="582"/>
      <c r="I182" s="582"/>
      <c r="J182" s="582"/>
      <c r="K182" s="581"/>
    </row>
    <row r="183" spans="1:11" x14ac:dyDescent="0.2">
      <c r="A183" s="583"/>
      <c r="B183" s="607"/>
      <c r="C183" s="583"/>
      <c r="D183" s="583"/>
      <c r="E183" s="582"/>
      <c r="F183" s="583"/>
      <c r="G183" s="582"/>
      <c r="H183" s="582"/>
      <c r="I183" s="582"/>
      <c r="J183" s="582"/>
      <c r="K183" s="581"/>
    </row>
    <row r="184" spans="1:11" x14ac:dyDescent="0.2">
      <c r="A184" s="583"/>
      <c r="B184" s="607"/>
      <c r="C184" s="583"/>
      <c r="D184" s="583"/>
      <c r="E184" s="582"/>
      <c r="F184" s="583"/>
      <c r="G184" s="582"/>
      <c r="H184" s="582"/>
      <c r="I184" s="582"/>
      <c r="J184" s="582"/>
      <c r="K184" s="581"/>
    </row>
    <row r="185" spans="1:11" x14ac:dyDescent="0.2">
      <c r="A185" s="583"/>
      <c r="B185" s="607"/>
      <c r="C185" s="583"/>
      <c r="D185" s="583"/>
      <c r="E185" s="582"/>
      <c r="F185" s="583"/>
      <c r="G185" s="582"/>
      <c r="H185" s="582"/>
      <c r="I185" s="582"/>
      <c r="J185" s="582"/>
      <c r="K185" s="581"/>
    </row>
    <row r="186" spans="1:11" x14ac:dyDescent="0.2">
      <c r="A186" s="583"/>
      <c r="B186" s="607"/>
      <c r="C186" s="583"/>
      <c r="D186" s="583"/>
      <c r="E186" s="582"/>
      <c r="F186" s="583"/>
      <c r="G186" s="582"/>
      <c r="H186" s="582"/>
      <c r="I186" s="582"/>
      <c r="J186" s="582"/>
      <c r="K186" s="581"/>
    </row>
    <row r="187" spans="1:11" x14ac:dyDescent="0.2">
      <c r="A187" s="583"/>
      <c r="B187" s="607"/>
      <c r="C187" s="583"/>
      <c r="D187" s="583"/>
      <c r="E187" s="582"/>
      <c r="F187" s="583"/>
      <c r="G187" s="582"/>
      <c r="H187" s="582"/>
      <c r="I187" s="582"/>
      <c r="J187" s="582"/>
      <c r="K187" s="581"/>
    </row>
    <row r="188" spans="1:11" x14ac:dyDescent="0.2">
      <c r="A188" s="583"/>
      <c r="B188" s="607"/>
      <c r="C188" s="583"/>
      <c r="D188" s="583"/>
      <c r="E188" s="582"/>
      <c r="F188" s="583"/>
      <c r="G188" s="582"/>
      <c r="H188" s="582"/>
      <c r="I188" s="582"/>
      <c r="J188" s="582"/>
      <c r="K188" s="581"/>
    </row>
    <row r="189" spans="1:11" x14ac:dyDescent="0.2">
      <c r="A189" s="583"/>
      <c r="B189" s="607"/>
      <c r="C189" s="583"/>
      <c r="D189" s="583"/>
      <c r="E189" s="582"/>
      <c r="F189" s="583"/>
      <c r="G189" s="582"/>
      <c r="H189" s="582"/>
      <c r="I189" s="582"/>
      <c r="J189" s="582"/>
      <c r="K189" s="581"/>
    </row>
    <row r="190" spans="1:11" x14ac:dyDescent="0.2">
      <c r="A190" s="583"/>
      <c r="B190" s="607"/>
      <c r="C190" s="583"/>
      <c r="D190" s="583"/>
      <c r="E190" s="582"/>
      <c r="F190" s="583"/>
      <c r="G190" s="582"/>
      <c r="H190" s="582"/>
      <c r="I190" s="582"/>
      <c r="J190" s="582"/>
      <c r="K190" s="581"/>
    </row>
    <row r="191" spans="1:11" x14ac:dyDescent="0.2">
      <c r="A191" s="583"/>
      <c r="B191" s="607"/>
      <c r="C191" s="583"/>
      <c r="D191" s="583"/>
      <c r="E191" s="582"/>
      <c r="F191" s="583"/>
      <c r="G191" s="582"/>
      <c r="H191" s="582"/>
      <c r="I191" s="582"/>
      <c r="J191" s="582"/>
      <c r="K191" s="581"/>
    </row>
    <row r="192" spans="1:11" x14ac:dyDescent="0.2">
      <c r="A192" s="583"/>
      <c r="B192" s="607"/>
      <c r="C192" s="583"/>
      <c r="D192" s="583"/>
      <c r="E192" s="582"/>
      <c r="F192" s="583"/>
      <c r="G192" s="582"/>
      <c r="H192" s="582"/>
      <c r="I192" s="582"/>
      <c r="J192" s="582"/>
      <c r="K192" s="581"/>
    </row>
    <row r="193" spans="1:11" x14ac:dyDescent="0.2">
      <c r="A193" s="583"/>
      <c r="B193" s="607"/>
      <c r="C193" s="583"/>
      <c r="D193" s="583"/>
      <c r="E193" s="582"/>
      <c r="F193" s="583"/>
      <c r="G193" s="582"/>
      <c r="H193" s="582"/>
      <c r="I193" s="582"/>
      <c r="J193" s="582"/>
      <c r="K193" s="581"/>
    </row>
    <row r="194" spans="1:11" x14ac:dyDescent="0.2">
      <c r="A194" s="583"/>
      <c r="B194" s="607"/>
      <c r="C194" s="583"/>
      <c r="D194" s="583"/>
      <c r="E194" s="582"/>
      <c r="F194" s="583"/>
      <c r="G194" s="582"/>
      <c r="H194" s="582"/>
      <c r="I194" s="582"/>
      <c r="J194" s="582"/>
      <c r="K194" s="581"/>
    </row>
    <row r="195" spans="1:11" x14ac:dyDescent="0.2">
      <c r="A195" s="583"/>
      <c r="B195" s="607"/>
      <c r="C195" s="583"/>
      <c r="D195" s="583"/>
      <c r="E195" s="582"/>
      <c r="F195" s="583"/>
      <c r="G195" s="582"/>
      <c r="H195" s="582"/>
      <c r="I195" s="582"/>
      <c r="J195" s="582"/>
      <c r="K195" s="581"/>
    </row>
    <row r="196" spans="1:11" x14ac:dyDescent="0.2">
      <c r="A196" s="583"/>
      <c r="B196" s="607"/>
      <c r="C196" s="583"/>
      <c r="D196" s="583"/>
      <c r="E196" s="582"/>
      <c r="F196" s="583"/>
      <c r="G196" s="582"/>
      <c r="H196" s="582"/>
      <c r="I196" s="582"/>
      <c r="J196" s="582"/>
      <c r="K196" s="581"/>
    </row>
    <row r="197" spans="1:11" x14ac:dyDescent="0.2">
      <c r="A197" s="583"/>
      <c r="B197" s="607"/>
      <c r="C197" s="583"/>
      <c r="D197" s="583"/>
      <c r="E197" s="582"/>
      <c r="F197" s="583"/>
      <c r="G197" s="582"/>
      <c r="H197" s="582"/>
      <c r="I197" s="582"/>
      <c r="J197" s="582"/>
      <c r="K197" s="581"/>
    </row>
    <row r="198" spans="1:11" x14ac:dyDescent="0.2">
      <c r="A198" s="583"/>
      <c r="B198" s="607"/>
      <c r="C198" s="583"/>
      <c r="D198" s="583"/>
      <c r="E198" s="582"/>
      <c r="F198" s="583"/>
      <c r="G198" s="582"/>
      <c r="H198" s="582"/>
      <c r="I198" s="582"/>
      <c r="J198" s="582"/>
      <c r="K198" s="581"/>
    </row>
    <row r="199" spans="1:11" x14ac:dyDescent="0.2">
      <c r="A199" s="583"/>
      <c r="B199" s="607"/>
      <c r="C199" s="583"/>
      <c r="D199" s="583"/>
      <c r="E199" s="582"/>
      <c r="F199" s="583"/>
      <c r="G199" s="582"/>
      <c r="H199" s="582"/>
      <c r="I199" s="582"/>
      <c r="J199" s="582"/>
      <c r="K199" s="581"/>
    </row>
    <row r="200" spans="1:11" x14ac:dyDescent="0.2">
      <c r="A200" s="583"/>
      <c r="B200" s="607"/>
      <c r="C200" s="583"/>
      <c r="D200" s="583"/>
      <c r="E200" s="582"/>
      <c r="F200" s="583"/>
      <c r="G200" s="582"/>
      <c r="H200" s="582"/>
      <c r="I200" s="582"/>
      <c r="J200" s="582"/>
      <c r="K200" s="581"/>
    </row>
    <row r="201" spans="1:11" x14ac:dyDescent="0.2">
      <c r="A201" s="583"/>
      <c r="B201" s="607"/>
      <c r="C201" s="583"/>
      <c r="D201" s="583"/>
      <c r="E201" s="582"/>
      <c r="F201" s="583"/>
      <c r="G201" s="582"/>
      <c r="H201" s="582"/>
      <c r="I201" s="582"/>
      <c r="J201" s="582"/>
      <c r="K201" s="581"/>
    </row>
    <row r="202" spans="1:11" x14ac:dyDescent="0.2">
      <c r="A202" s="583"/>
      <c r="B202" s="607"/>
      <c r="C202" s="583"/>
      <c r="D202" s="583"/>
      <c r="E202" s="582"/>
      <c r="F202" s="583"/>
      <c r="G202" s="582"/>
      <c r="H202" s="582"/>
      <c r="I202" s="582"/>
      <c r="J202" s="582"/>
      <c r="K202" s="581"/>
    </row>
    <row r="203" spans="1:11" x14ac:dyDescent="0.2">
      <c r="A203" s="583"/>
      <c r="B203" s="607"/>
      <c r="C203" s="583"/>
      <c r="D203" s="583"/>
      <c r="E203" s="582"/>
      <c r="F203" s="583"/>
      <c r="G203" s="582"/>
      <c r="H203" s="582"/>
      <c r="I203" s="582"/>
      <c r="J203" s="582"/>
      <c r="K203" s="581"/>
    </row>
    <row r="204" spans="1:11" x14ac:dyDescent="0.2">
      <c r="A204" s="583"/>
      <c r="B204" s="607"/>
      <c r="C204" s="583"/>
      <c r="D204" s="583"/>
      <c r="E204" s="582"/>
      <c r="F204" s="583"/>
      <c r="G204" s="582"/>
      <c r="H204" s="582"/>
      <c r="I204" s="582"/>
      <c r="J204" s="582"/>
      <c r="K204" s="581"/>
    </row>
    <row r="205" spans="1:11" x14ac:dyDescent="0.2">
      <c r="A205" s="583"/>
      <c r="B205" s="607"/>
      <c r="C205" s="583"/>
      <c r="D205" s="583"/>
      <c r="E205" s="582"/>
      <c r="F205" s="583"/>
      <c r="G205" s="582"/>
      <c r="H205" s="582"/>
      <c r="I205" s="582"/>
      <c r="J205" s="582"/>
      <c r="K205" s="581"/>
    </row>
    <row r="206" spans="1:11" x14ac:dyDescent="0.2">
      <c r="A206" s="583"/>
      <c r="B206" s="607"/>
      <c r="C206" s="583"/>
      <c r="D206" s="583"/>
      <c r="E206" s="582"/>
      <c r="F206" s="583"/>
      <c r="G206" s="582"/>
      <c r="H206" s="582"/>
      <c r="I206" s="582"/>
      <c r="J206" s="582"/>
      <c r="K206" s="581"/>
    </row>
    <row r="207" spans="1:11" x14ac:dyDescent="0.2">
      <c r="A207" s="583"/>
      <c r="B207" s="607"/>
      <c r="C207" s="583"/>
      <c r="D207" s="583"/>
      <c r="E207" s="582"/>
      <c r="F207" s="583"/>
      <c r="G207" s="582"/>
      <c r="H207" s="582"/>
      <c r="I207" s="582"/>
      <c r="J207" s="582"/>
      <c r="K207" s="581"/>
    </row>
    <row r="208" spans="1:11" x14ac:dyDescent="0.2">
      <c r="A208" s="583"/>
      <c r="B208" s="607"/>
      <c r="C208" s="583"/>
      <c r="D208" s="583"/>
      <c r="E208" s="582"/>
      <c r="F208" s="583"/>
      <c r="G208" s="582"/>
      <c r="H208" s="582"/>
      <c r="I208" s="582"/>
      <c r="J208" s="582"/>
      <c r="K208" s="581"/>
    </row>
    <row r="209" spans="1:11" x14ac:dyDescent="0.2">
      <c r="A209" s="583"/>
      <c r="B209" s="607"/>
      <c r="C209" s="583"/>
      <c r="D209" s="583"/>
      <c r="E209" s="582"/>
      <c r="F209" s="583"/>
      <c r="G209" s="582"/>
      <c r="H209" s="582"/>
      <c r="I209" s="582"/>
      <c r="J209" s="582"/>
      <c r="K209" s="581"/>
    </row>
    <row r="210" spans="1:11" x14ac:dyDescent="0.2">
      <c r="A210" s="583"/>
      <c r="B210" s="607"/>
      <c r="C210" s="583"/>
      <c r="D210" s="583"/>
      <c r="E210" s="582"/>
      <c r="F210" s="583"/>
      <c r="G210" s="582"/>
      <c r="H210" s="582"/>
      <c r="I210" s="582"/>
      <c r="J210" s="582"/>
      <c r="K210" s="581"/>
    </row>
    <row r="211" spans="1:11" x14ac:dyDescent="0.2">
      <c r="A211" s="583"/>
      <c r="B211" s="607"/>
      <c r="C211" s="583"/>
      <c r="D211" s="583"/>
      <c r="E211" s="582"/>
      <c r="F211" s="583"/>
      <c r="G211" s="582"/>
      <c r="H211" s="582"/>
      <c r="I211" s="582"/>
      <c r="J211" s="582"/>
      <c r="K211" s="581"/>
    </row>
    <row r="212" spans="1:11" x14ac:dyDescent="0.2">
      <c r="A212" s="583"/>
      <c r="B212" s="607"/>
      <c r="C212" s="583"/>
      <c r="D212" s="583"/>
      <c r="E212" s="582"/>
      <c r="F212" s="583"/>
      <c r="G212" s="582"/>
      <c r="H212" s="582"/>
      <c r="I212" s="582"/>
      <c r="J212" s="582"/>
      <c r="K212" s="581"/>
    </row>
    <row r="213" spans="1:11" x14ac:dyDescent="0.2">
      <c r="A213" s="583"/>
      <c r="B213" s="607"/>
      <c r="C213" s="583"/>
      <c r="D213" s="583"/>
      <c r="E213" s="582"/>
      <c r="F213" s="583"/>
      <c r="G213" s="582"/>
      <c r="H213" s="582"/>
      <c r="I213" s="582"/>
      <c r="J213" s="582"/>
      <c r="K213" s="581"/>
    </row>
    <row r="214" spans="1:11" x14ac:dyDescent="0.2">
      <c r="A214" s="583"/>
      <c r="B214" s="607"/>
      <c r="C214" s="583"/>
      <c r="D214" s="583"/>
      <c r="E214" s="582"/>
      <c r="F214" s="583"/>
      <c r="G214" s="582"/>
      <c r="H214" s="582"/>
      <c r="I214" s="582"/>
      <c r="J214" s="582"/>
      <c r="K214" s="581"/>
    </row>
    <row r="215" spans="1:11" x14ac:dyDescent="0.2">
      <c r="A215" s="583"/>
      <c r="B215" s="607"/>
      <c r="C215" s="583"/>
      <c r="D215" s="583"/>
      <c r="E215" s="582"/>
      <c r="F215" s="583"/>
      <c r="G215" s="582"/>
      <c r="H215" s="582"/>
      <c r="I215" s="582"/>
      <c r="J215" s="582"/>
      <c r="K215" s="581"/>
    </row>
    <row r="216" spans="1:11" x14ac:dyDescent="0.2">
      <c r="A216" s="583"/>
      <c r="B216" s="607"/>
      <c r="C216" s="583"/>
      <c r="D216" s="583"/>
      <c r="E216" s="582"/>
      <c r="F216" s="583"/>
      <c r="G216" s="582"/>
      <c r="H216" s="582"/>
      <c r="I216" s="582"/>
      <c r="J216" s="582"/>
      <c r="K216" s="581"/>
    </row>
    <row r="217" spans="1:11" x14ac:dyDescent="0.2">
      <c r="A217" s="583"/>
      <c r="B217" s="607"/>
      <c r="C217" s="583"/>
      <c r="D217" s="583"/>
      <c r="E217" s="582"/>
      <c r="F217" s="583"/>
      <c r="G217" s="582"/>
      <c r="H217" s="582"/>
      <c r="I217" s="582"/>
      <c r="J217" s="582"/>
      <c r="K217" s="581"/>
    </row>
    <row r="218" spans="1:11" x14ac:dyDescent="0.2">
      <c r="A218" s="583"/>
      <c r="B218" s="607"/>
      <c r="C218" s="583"/>
      <c r="D218" s="583"/>
      <c r="E218" s="582"/>
      <c r="F218" s="583"/>
      <c r="G218" s="582"/>
      <c r="H218" s="582"/>
      <c r="I218" s="582"/>
      <c r="J218" s="582"/>
      <c r="K218" s="581"/>
    </row>
    <row r="219" spans="1:11" x14ac:dyDescent="0.2">
      <c r="A219" s="583"/>
      <c r="B219" s="607"/>
      <c r="C219" s="583"/>
      <c r="D219" s="583"/>
      <c r="E219" s="582"/>
      <c r="F219" s="583"/>
      <c r="G219" s="582"/>
      <c r="H219" s="582"/>
      <c r="I219" s="582"/>
      <c r="J219" s="582"/>
      <c r="K219" s="581"/>
    </row>
    <row r="220" spans="1:11" x14ac:dyDescent="0.2">
      <c r="A220" s="583"/>
      <c r="B220" s="607"/>
      <c r="C220" s="583"/>
      <c r="D220" s="583"/>
      <c r="E220" s="582"/>
      <c r="F220" s="583"/>
      <c r="G220" s="582"/>
      <c r="H220" s="582"/>
      <c r="I220" s="582"/>
      <c r="J220" s="582"/>
      <c r="K220" s="581"/>
    </row>
    <row r="221" spans="1:11" x14ac:dyDescent="0.2">
      <c r="A221" s="583"/>
      <c r="B221" s="607"/>
      <c r="C221" s="583"/>
      <c r="D221" s="583"/>
      <c r="E221" s="582"/>
      <c r="F221" s="583"/>
      <c r="G221" s="582"/>
      <c r="H221" s="582"/>
      <c r="I221" s="582"/>
      <c r="J221" s="582"/>
      <c r="K221" s="581"/>
    </row>
    <row r="222" spans="1:11" x14ac:dyDescent="0.2">
      <c r="A222" s="583"/>
      <c r="B222" s="607"/>
      <c r="C222" s="583"/>
      <c r="D222" s="583"/>
      <c r="E222" s="582"/>
      <c r="F222" s="583"/>
      <c r="G222" s="582"/>
      <c r="H222" s="582"/>
      <c r="I222" s="582"/>
      <c r="J222" s="582"/>
      <c r="K222" s="581"/>
    </row>
    <row r="223" spans="1:11" x14ac:dyDescent="0.2">
      <c r="A223" s="583"/>
      <c r="B223" s="607"/>
      <c r="C223" s="583"/>
      <c r="D223" s="583"/>
      <c r="E223" s="582"/>
      <c r="F223" s="583"/>
      <c r="G223" s="582"/>
      <c r="H223" s="582"/>
      <c r="I223" s="582"/>
      <c r="J223" s="582"/>
      <c r="K223" s="581"/>
    </row>
    <row r="224" spans="1:11" x14ac:dyDescent="0.2">
      <c r="A224" s="583"/>
      <c r="B224" s="607"/>
      <c r="C224" s="583"/>
      <c r="D224" s="583"/>
      <c r="E224" s="582"/>
      <c r="F224" s="583"/>
      <c r="G224" s="582"/>
      <c r="H224" s="582"/>
      <c r="I224" s="582"/>
      <c r="J224" s="582"/>
      <c r="K224" s="581"/>
    </row>
    <row r="225" spans="1:11" x14ac:dyDescent="0.2">
      <c r="A225" s="583"/>
      <c r="B225" s="607"/>
      <c r="C225" s="583"/>
      <c r="D225" s="583"/>
      <c r="E225" s="582"/>
      <c r="F225" s="583"/>
      <c r="G225" s="582"/>
      <c r="H225" s="582"/>
      <c r="I225" s="582"/>
      <c r="J225" s="582"/>
      <c r="K225" s="581"/>
    </row>
    <row r="226" spans="1:11" x14ac:dyDescent="0.2">
      <c r="A226" s="583"/>
      <c r="B226" s="607"/>
      <c r="C226" s="583"/>
      <c r="D226" s="583"/>
      <c r="E226" s="582"/>
      <c r="F226" s="583"/>
      <c r="G226" s="582"/>
      <c r="H226" s="582"/>
      <c r="I226" s="582"/>
      <c r="J226" s="582"/>
      <c r="K226" s="581"/>
    </row>
    <row r="227" spans="1:11" x14ac:dyDescent="0.2">
      <c r="A227" s="583"/>
      <c r="B227" s="607"/>
      <c r="C227" s="583"/>
      <c r="D227" s="583"/>
      <c r="E227" s="582"/>
      <c r="F227" s="583"/>
      <c r="G227" s="582"/>
      <c r="H227" s="582"/>
      <c r="I227" s="582"/>
      <c r="J227" s="582"/>
      <c r="K227" s="581"/>
    </row>
    <row r="228" spans="1:11" x14ac:dyDescent="0.2">
      <c r="A228" s="583"/>
      <c r="B228" s="607"/>
      <c r="C228" s="583"/>
      <c r="D228" s="583"/>
      <c r="E228" s="582"/>
      <c r="F228" s="583"/>
      <c r="G228" s="582"/>
      <c r="H228" s="582"/>
      <c r="I228" s="582"/>
      <c r="J228" s="582"/>
      <c r="K228" s="581"/>
    </row>
    <row r="229" spans="1:11" x14ac:dyDescent="0.2">
      <c r="A229" s="583"/>
      <c r="B229" s="607"/>
      <c r="C229" s="583"/>
      <c r="D229" s="583"/>
      <c r="E229" s="582"/>
      <c r="F229" s="583"/>
      <c r="G229" s="582"/>
      <c r="H229" s="582"/>
      <c r="I229" s="582"/>
      <c r="J229" s="582"/>
      <c r="K229" s="581"/>
    </row>
    <row r="230" spans="1:11" x14ac:dyDescent="0.2">
      <c r="A230" s="583"/>
      <c r="B230" s="607"/>
      <c r="C230" s="583"/>
      <c r="D230" s="583"/>
      <c r="E230" s="582"/>
      <c r="F230" s="583"/>
      <c r="G230" s="582"/>
      <c r="H230" s="582"/>
      <c r="I230" s="582"/>
      <c r="J230" s="582"/>
      <c r="K230" s="581"/>
    </row>
    <row r="231" spans="1:11" x14ac:dyDescent="0.2">
      <c r="A231" s="583"/>
      <c r="B231" s="607"/>
      <c r="C231" s="583"/>
      <c r="D231" s="583"/>
      <c r="E231" s="582"/>
      <c r="F231" s="583"/>
      <c r="G231" s="582"/>
      <c r="H231" s="582"/>
      <c r="I231" s="582"/>
      <c r="J231" s="582"/>
      <c r="K231" s="581"/>
    </row>
    <row r="232" spans="1:11" x14ac:dyDescent="0.2">
      <c r="A232" s="583"/>
      <c r="B232" s="607"/>
      <c r="C232" s="583"/>
      <c r="D232" s="583"/>
      <c r="E232" s="582"/>
      <c r="F232" s="583"/>
      <c r="G232" s="582"/>
      <c r="H232" s="582"/>
      <c r="I232" s="582"/>
      <c r="J232" s="582"/>
      <c r="K232" s="581"/>
    </row>
    <row r="233" spans="1:11" x14ac:dyDescent="0.2">
      <c r="A233" s="583"/>
      <c r="B233" s="607"/>
      <c r="C233" s="583"/>
      <c r="D233" s="583"/>
      <c r="E233" s="582"/>
      <c r="F233" s="583"/>
      <c r="G233" s="582"/>
      <c r="H233" s="582"/>
      <c r="I233" s="582"/>
      <c r="J233" s="582"/>
      <c r="K233" s="581"/>
    </row>
    <row r="234" spans="1:11" x14ac:dyDescent="0.2">
      <c r="A234" s="583"/>
      <c r="B234" s="607"/>
      <c r="C234" s="583"/>
      <c r="D234" s="583"/>
      <c r="E234" s="582"/>
      <c r="F234" s="583"/>
      <c r="G234" s="582"/>
      <c r="H234" s="582"/>
      <c r="I234" s="582"/>
      <c r="J234" s="582"/>
      <c r="K234" s="581"/>
    </row>
    <row r="235" spans="1:11" x14ac:dyDescent="0.2">
      <c r="A235" s="583"/>
      <c r="B235" s="607"/>
      <c r="C235" s="583"/>
      <c r="D235" s="583"/>
      <c r="E235" s="582"/>
      <c r="F235" s="583"/>
      <c r="G235" s="582"/>
      <c r="H235" s="582"/>
      <c r="I235" s="582"/>
      <c r="J235" s="582"/>
      <c r="K235" s="581"/>
    </row>
    <row r="236" spans="1:11" x14ac:dyDescent="0.2">
      <c r="A236" s="583"/>
      <c r="B236" s="607"/>
      <c r="C236" s="583"/>
      <c r="D236" s="583"/>
      <c r="E236" s="582"/>
      <c r="F236" s="583"/>
      <c r="G236" s="582"/>
      <c r="H236" s="582"/>
      <c r="I236" s="582"/>
      <c r="J236" s="582"/>
      <c r="K236" s="581"/>
    </row>
    <row r="237" spans="1:11" x14ac:dyDescent="0.2">
      <c r="A237" s="583"/>
      <c r="B237" s="607"/>
      <c r="C237" s="583"/>
      <c r="D237" s="583"/>
      <c r="E237" s="582"/>
      <c r="F237" s="583"/>
      <c r="G237" s="582"/>
      <c r="H237" s="582"/>
      <c r="I237" s="582"/>
      <c r="J237" s="582"/>
      <c r="K237" s="581"/>
    </row>
    <row r="238" spans="1:11" x14ac:dyDescent="0.2">
      <c r="A238" s="583"/>
      <c r="B238" s="607"/>
      <c r="C238" s="583"/>
      <c r="D238" s="583"/>
      <c r="E238" s="582"/>
      <c r="F238" s="583"/>
      <c r="G238" s="582"/>
      <c r="H238" s="582"/>
      <c r="I238" s="582"/>
      <c r="J238" s="582"/>
      <c r="K238" s="581"/>
    </row>
    <row r="239" spans="1:11" x14ac:dyDescent="0.2">
      <c r="A239" s="583"/>
      <c r="B239" s="607"/>
      <c r="C239" s="583"/>
      <c r="D239" s="583"/>
      <c r="E239" s="582"/>
      <c r="F239" s="583"/>
      <c r="G239" s="582"/>
      <c r="H239" s="582"/>
      <c r="I239" s="582"/>
      <c r="J239" s="582"/>
      <c r="K239" s="581"/>
    </row>
    <row r="240" spans="1:11" x14ac:dyDescent="0.2">
      <c r="A240" s="583"/>
      <c r="B240" s="607"/>
      <c r="C240" s="583"/>
      <c r="D240" s="583"/>
      <c r="E240" s="582"/>
      <c r="F240" s="583"/>
      <c r="G240" s="582"/>
      <c r="H240" s="582"/>
      <c r="I240" s="582"/>
      <c r="J240" s="582"/>
      <c r="K240" s="581"/>
    </row>
    <row r="241" spans="1:11" x14ac:dyDescent="0.2">
      <c r="A241" s="583"/>
      <c r="B241" s="607"/>
      <c r="C241" s="583"/>
      <c r="D241" s="583"/>
      <c r="E241" s="582"/>
      <c r="F241" s="583"/>
      <c r="G241" s="582"/>
      <c r="H241" s="582"/>
      <c r="I241" s="582"/>
      <c r="J241" s="582"/>
      <c r="K241" s="581"/>
    </row>
    <row r="242" spans="1:11" x14ac:dyDescent="0.2">
      <c r="A242" s="583"/>
      <c r="B242" s="607"/>
      <c r="C242" s="583"/>
      <c r="D242" s="583"/>
      <c r="E242" s="582"/>
      <c r="F242" s="583"/>
      <c r="G242" s="582"/>
      <c r="H242" s="582"/>
      <c r="I242" s="582"/>
      <c r="J242" s="582"/>
      <c r="K242" s="581"/>
    </row>
    <row r="243" spans="1:11" x14ac:dyDescent="0.2">
      <c r="A243" s="583"/>
      <c r="B243" s="607"/>
      <c r="C243" s="583"/>
      <c r="D243" s="583"/>
      <c r="E243" s="582"/>
      <c r="F243" s="583"/>
      <c r="G243" s="582"/>
      <c r="H243" s="582"/>
      <c r="I243" s="582"/>
      <c r="J243" s="582"/>
      <c r="K243" s="581"/>
    </row>
    <row r="244" spans="1:11" x14ac:dyDescent="0.2">
      <c r="A244" s="583"/>
      <c r="B244" s="607"/>
      <c r="C244" s="583"/>
      <c r="D244" s="583"/>
      <c r="E244" s="582"/>
      <c r="F244" s="583"/>
      <c r="G244" s="582"/>
      <c r="H244" s="582"/>
      <c r="I244" s="582"/>
      <c r="J244" s="582"/>
      <c r="K244" s="581"/>
    </row>
    <row r="245" spans="1:11" x14ac:dyDescent="0.2">
      <c r="A245" s="583"/>
      <c r="B245" s="607"/>
      <c r="C245" s="583"/>
      <c r="D245" s="583"/>
      <c r="E245" s="582"/>
      <c r="F245" s="583"/>
      <c r="G245" s="582"/>
      <c r="H245" s="582"/>
      <c r="I245" s="582"/>
      <c r="J245" s="582"/>
      <c r="K245" s="581"/>
    </row>
    <row r="246" spans="1:11" x14ac:dyDescent="0.2">
      <c r="A246" s="583"/>
      <c r="B246" s="607"/>
      <c r="C246" s="583"/>
      <c r="D246" s="583"/>
      <c r="E246" s="582"/>
      <c r="F246" s="583"/>
      <c r="G246" s="582"/>
      <c r="H246" s="582"/>
      <c r="I246" s="582"/>
      <c r="J246" s="582"/>
      <c r="K246" s="581"/>
    </row>
    <row r="247" spans="1:11" x14ac:dyDescent="0.2">
      <c r="A247" s="583"/>
      <c r="B247" s="607"/>
      <c r="C247" s="583"/>
      <c r="D247" s="583"/>
      <c r="E247" s="582"/>
      <c r="F247" s="583"/>
      <c r="G247" s="582"/>
      <c r="H247" s="582"/>
      <c r="I247" s="582"/>
      <c r="J247" s="582"/>
      <c r="K247" s="581"/>
    </row>
    <row r="248" spans="1:11" x14ac:dyDescent="0.2">
      <c r="A248" s="583"/>
      <c r="B248" s="607"/>
      <c r="C248" s="583"/>
      <c r="D248" s="583"/>
      <c r="E248" s="582"/>
      <c r="F248" s="583"/>
      <c r="G248" s="582"/>
      <c r="H248" s="582"/>
      <c r="I248" s="582"/>
      <c r="J248" s="582"/>
      <c r="K248" s="581"/>
    </row>
    <row r="249" spans="1:11" x14ac:dyDescent="0.2">
      <c r="A249" s="583"/>
      <c r="B249" s="607"/>
      <c r="C249" s="583"/>
      <c r="D249" s="583"/>
      <c r="E249" s="582"/>
      <c r="F249" s="583"/>
      <c r="G249" s="582"/>
      <c r="H249" s="582"/>
      <c r="I249" s="582"/>
      <c r="J249" s="582"/>
      <c r="K249" s="581"/>
    </row>
    <row r="250" spans="1:11" x14ac:dyDescent="0.2">
      <c r="A250" s="583"/>
      <c r="B250" s="607"/>
      <c r="C250" s="583"/>
      <c r="D250" s="583"/>
      <c r="E250" s="582"/>
      <c r="F250" s="583"/>
      <c r="G250" s="582"/>
      <c r="H250" s="582"/>
      <c r="I250" s="582"/>
      <c r="J250" s="582"/>
      <c r="K250" s="581"/>
    </row>
    <row r="251" spans="1:11" x14ac:dyDescent="0.2">
      <c r="A251" s="583"/>
      <c r="B251" s="607"/>
      <c r="C251" s="583"/>
      <c r="D251" s="583"/>
      <c r="E251" s="582"/>
      <c r="F251" s="583"/>
      <c r="G251" s="582"/>
      <c r="H251" s="582"/>
      <c r="I251" s="582"/>
      <c r="J251" s="582"/>
      <c r="K251" s="581"/>
    </row>
    <row r="252" spans="1:11" x14ac:dyDescent="0.2">
      <c r="A252" s="583"/>
      <c r="B252" s="607"/>
      <c r="C252" s="583"/>
      <c r="D252" s="583"/>
      <c r="E252" s="582"/>
      <c r="F252" s="583"/>
      <c r="G252" s="582"/>
      <c r="H252" s="582"/>
      <c r="I252" s="582"/>
      <c r="J252" s="582"/>
      <c r="K252" s="581"/>
    </row>
    <row r="253" spans="1:11" x14ac:dyDescent="0.2">
      <c r="A253" s="583"/>
      <c r="B253" s="607"/>
      <c r="C253" s="583"/>
      <c r="D253" s="583"/>
      <c r="E253" s="582"/>
      <c r="F253" s="583"/>
      <c r="G253" s="582"/>
      <c r="H253" s="582"/>
      <c r="I253" s="582"/>
      <c r="J253" s="582"/>
      <c r="K253" s="581"/>
    </row>
    <row r="254" spans="1:11" x14ac:dyDescent="0.2">
      <c r="A254" s="583"/>
      <c r="B254" s="607"/>
      <c r="C254" s="583"/>
      <c r="D254" s="583"/>
      <c r="E254" s="582"/>
      <c r="F254" s="583"/>
      <c r="G254" s="582"/>
      <c r="H254" s="582"/>
      <c r="I254" s="582"/>
      <c r="J254" s="582"/>
      <c r="K254" s="581"/>
    </row>
    <row r="255" spans="1:11" x14ac:dyDescent="0.2">
      <c r="A255" s="583"/>
      <c r="B255" s="607"/>
      <c r="C255" s="583"/>
      <c r="D255" s="583"/>
      <c r="E255" s="582"/>
      <c r="F255" s="583"/>
      <c r="G255" s="582"/>
      <c r="H255" s="582"/>
      <c r="I255" s="582"/>
      <c r="J255" s="582"/>
      <c r="K255" s="581"/>
    </row>
    <row r="256" spans="1:11" x14ac:dyDescent="0.2">
      <c r="A256" s="583"/>
      <c r="B256" s="607"/>
      <c r="C256" s="583"/>
      <c r="D256" s="583"/>
      <c r="E256" s="582"/>
      <c r="F256" s="583"/>
      <c r="G256" s="582"/>
      <c r="H256" s="582"/>
      <c r="I256" s="582"/>
      <c r="J256" s="582"/>
      <c r="K256" s="581"/>
    </row>
    <row r="257" spans="1:11" x14ac:dyDescent="0.2">
      <c r="A257" s="583"/>
      <c r="B257" s="607"/>
      <c r="C257" s="583"/>
      <c r="D257" s="583"/>
      <c r="E257" s="582"/>
      <c r="F257" s="583"/>
      <c r="G257" s="582"/>
      <c r="H257" s="582"/>
      <c r="I257" s="582"/>
      <c r="J257" s="582"/>
      <c r="K257" s="581"/>
    </row>
    <row r="258" spans="1:11" x14ac:dyDescent="0.2">
      <c r="A258" s="583"/>
      <c r="B258" s="607"/>
      <c r="C258" s="583"/>
      <c r="D258" s="583"/>
      <c r="E258" s="582"/>
      <c r="F258" s="583"/>
      <c r="G258" s="582"/>
      <c r="H258" s="582"/>
      <c r="I258" s="582"/>
      <c r="J258" s="582"/>
      <c r="K258" s="581"/>
    </row>
    <row r="259" spans="1:11" x14ac:dyDescent="0.2">
      <c r="A259" s="583"/>
      <c r="B259" s="607"/>
      <c r="C259" s="583"/>
      <c r="D259" s="583"/>
      <c r="E259" s="582"/>
      <c r="F259" s="583"/>
      <c r="G259" s="582"/>
      <c r="H259" s="582"/>
      <c r="I259" s="582"/>
      <c r="J259" s="582"/>
      <c r="K259" s="581"/>
    </row>
    <row r="260" spans="1:11" x14ac:dyDescent="0.2">
      <c r="A260" s="583"/>
      <c r="B260" s="607"/>
      <c r="C260" s="583"/>
      <c r="D260" s="583"/>
      <c r="E260" s="582"/>
      <c r="F260" s="583"/>
      <c r="G260" s="582"/>
      <c r="H260" s="582"/>
      <c r="I260" s="582"/>
      <c r="J260" s="582"/>
      <c r="K260" s="581"/>
    </row>
    <row r="261" spans="1:11" x14ac:dyDescent="0.2">
      <c r="A261" s="583"/>
      <c r="B261" s="607"/>
      <c r="C261" s="583"/>
      <c r="D261" s="583"/>
      <c r="E261" s="582"/>
      <c r="F261" s="583"/>
      <c r="G261" s="582"/>
      <c r="H261" s="582"/>
      <c r="I261" s="582"/>
      <c r="J261" s="582"/>
      <c r="K261" s="581"/>
    </row>
    <row r="262" spans="1:11" x14ac:dyDescent="0.2">
      <c r="A262" s="583"/>
      <c r="B262" s="607"/>
      <c r="C262" s="583"/>
      <c r="D262" s="583"/>
      <c r="E262" s="582"/>
      <c r="F262" s="583"/>
      <c r="G262" s="582"/>
      <c r="H262" s="582"/>
      <c r="I262" s="582"/>
      <c r="J262" s="582"/>
      <c r="K262" s="581"/>
    </row>
    <row r="263" spans="1:11" x14ac:dyDescent="0.2">
      <c r="A263" s="583"/>
      <c r="B263" s="607"/>
      <c r="C263" s="583"/>
      <c r="D263" s="583"/>
      <c r="E263" s="582"/>
      <c r="F263" s="583"/>
      <c r="G263" s="582"/>
      <c r="H263" s="582"/>
      <c r="I263" s="582"/>
      <c r="J263" s="582"/>
      <c r="K263" s="581"/>
    </row>
    <row r="264" spans="1:11" x14ac:dyDescent="0.2">
      <c r="A264" s="583"/>
      <c r="B264" s="607"/>
      <c r="C264" s="583"/>
      <c r="D264" s="583"/>
      <c r="E264" s="582"/>
      <c r="F264" s="583"/>
      <c r="G264" s="582"/>
      <c r="H264" s="582"/>
      <c r="I264" s="582"/>
      <c r="J264" s="582"/>
      <c r="K264" s="581"/>
    </row>
    <row r="265" spans="1:11" x14ac:dyDescent="0.2">
      <c r="A265" s="583"/>
      <c r="B265" s="607"/>
      <c r="C265" s="583"/>
      <c r="D265" s="583"/>
      <c r="E265" s="582"/>
      <c r="F265" s="583"/>
      <c r="G265" s="582"/>
      <c r="H265" s="582"/>
      <c r="I265" s="582"/>
      <c r="J265" s="582"/>
      <c r="K265" s="581"/>
    </row>
    <row r="266" spans="1:11" x14ac:dyDescent="0.2">
      <c r="A266" s="583"/>
      <c r="B266" s="607"/>
      <c r="C266" s="583"/>
      <c r="D266" s="583"/>
      <c r="E266" s="582"/>
      <c r="F266" s="583"/>
      <c r="G266" s="582"/>
      <c r="H266" s="582"/>
      <c r="I266" s="582"/>
      <c r="J266" s="582"/>
      <c r="K266" s="581"/>
    </row>
    <row r="267" spans="1:11" x14ac:dyDescent="0.2">
      <c r="A267" s="583"/>
      <c r="B267" s="607"/>
      <c r="C267" s="583"/>
      <c r="D267" s="583"/>
      <c r="E267" s="582"/>
      <c r="F267" s="583"/>
      <c r="G267" s="582"/>
      <c r="H267" s="582"/>
      <c r="I267" s="582"/>
      <c r="J267" s="582"/>
      <c r="K267" s="581"/>
    </row>
    <row r="268" spans="1:11" x14ac:dyDescent="0.2">
      <c r="A268" s="583"/>
      <c r="B268" s="607"/>
      <c r="C268" s="583"/>
      <c r="D268" s="583"/>
      <c r="E268" s="582"/>
      <c r="F268" s="583"/>
      <c r="G268" s="582"/>
      <c r="H268" s="582"/>
      <c r="I268" s="582"/>
      <c r="J268" s="582"/>
      <c r="K268" s="581"/>
    </row>
    <row r="269" spans="1:11" x14ac:dyDescent="0.2">
      <c r="A269" s="583"/>
      <c r="B269" s="607"/>
      <c r="C269" s="583"/>
      <c r="D269" s="583"/>
      <c r="E269" s="582"/>
      <c r="F269" s="583"/>
      <c r="G269" s="582"/>
      <c r="H269" s="582"/>
      <c r="I269" s="582"/>
      <c r="J269" s="582"/>
      <c r="K269" s="581"/>
    </row>
    <row r="270" spans="1:11" x14ac:dyDescent="0.2">
      <c r="A270" s="583"/>
      <c r="B270" s="607"/>
      <c r="C270" s="583"/>
      <c r="D270" s="583"/>
      <c r="E270" s="582"/>
      <c r="F270" s="583"/>
      <c r="G270" s="582"/>
      <c r="H270" s="582"/>
      <c r="I270" s="582"/>
      <c r="J270" s="582"/>
      <c r="K270" s="581"/>
    </row>
    <row r="271" spans="1:11" x14ac:dyDescent="0.2">
      <c r="A271" s="583"/>
      <c r="B271" s="607"/>
      <c r="C271" s="583"/>
      <c r="D271" s="583"/>
      <c r="E271" s="582"/>
      <c r="F271" s="583"/>
      <c r="G271" s="582"/>
      <c r="H271" s="582"/>
      <c r="I271" s="582"/>
      <c r="J271" s="582"/>
      <c r="K271" s="581"/>
    </row>
    <row r="272" spans="1:11" x14ac:dyDescent="0.2">
      <c r="A272" s="583"/>
      <c r="B272" s="607"/>
      <c r="C272" s="583"/>
      <c r="D272" s="583"/>
      <c r="E272" s="582"/>
      <c r="F272" s="583"/>
      <c r="G272" s="582"/>
      <c r="H272" s="582"/>
      <c r="I272" s="582"/>
      <c r="J272" s="582"/>
      <c r="K272" s="581"/>
    </row>
    <row r="273" spans="1:11" x14ac:dyDescent="0.2">
      <c r="A273" s="583"/>
      <c r="B273" s="607"/>
      <c r="C273" s="583"/>
      <c r="D273" s="583"/>
      <c r="E273" s="582"/>
      <c r="F273" s="583"/>
      <c r="G273" s="582"/>
      <c r="H273" s="582"/>
      <c r="I273" s="582"/>
      <c r="J273" s="582"/>
      <c r="K273" s="581"/>
    </row>
    <row r="274" spans="1:11" x14ac:dyDescent="0.2">
      <c r="A274" s="583"/>
      <c r="B274" s="607"/>
      <c r="C274" s="583"/>
      <c r="D274" s="583"/>
      <c r="E274" s="582"/>
      <c r="F274" s="583"/>
      <c r="G274" s="582"/>
      <c r="H274" s="582"/>
      <c r="I274" s="582"/>
      <c r="J274" s="582"/>
      <c r="K274" s="581"/>
    </row>
    <row r="275" spans="1:11" x14ac:dyDescent="0.2">
      <c r="A275" s="583"/>
      <c r="B275" s="607"/>
      <c r="C275" s="583"/>
      <c r="D275" s="583"/>
      <c r="E275" s="582"/>
      <c r="F275" s="583"/>
      <c r="G275" s="582"/>
      <c r="H275" s="582"/>
      <c r="I275" s="582"/>
      <c r="J275" s="582"/>
      <c r="K275" s="581"/>
    </row>
    <row r="276" spans="1:11" x14ac:dyDescent="0.2">
      <c r="A276" s="583"/>
      <c r="B276" s="607"/>
      <c r="C276" s="583"/>
      <c r="D276" s="583"/>
      <c r="E276" s="582"/>
      <c r="F276" s="583"/>
      <c r="G276" s="582"/>
      <c r="H276" s="582"/>
      <c r="I276" s="582"/>
      <c r="J276" s="582"/>
      <c r="K276" s="581"/>
    </row>
    <row r="277" spans="1:11" x14ac:dyDescent="0.2">
      <c r="A277" s="583"/>
      <c r="B277" s="607"/>
      <c r="C277" s="583"/>
      <c r="D277" s="583"/>
      <c r="E277" s="582"/>
      <c r="F277" s="583"/>
      <c r="G277" s="582"/>
      <c r="H277" s="582"/>
      <c r="I277" s="582"/>
      <c r="J277" s="582"/>
      <c r="K277" s="581"/>
    </row>
    <row r="278" spans="1:11" x14ac:dyDescent="0.2">
      <c r="A278" s="583"/>
      <c r="B278" s="607"/>
      <c r="C278" s="583"/>
      <c r="D278" s="583"/>
      <c r="E278" s="582"/>
      <c r="F278" s="583"/>
      <c r="G278" s="582"/>
      <c r="H278" s="582"/>
      <c r="I278" s="582"/>
      <c r="J278" s="582"/>
      <c r="K278" s="581"/>
    </row>
    <row r="279" spans="1:11" x14ac:dyDescent="0.2">
      <c r="A279" s="583"/>
      <c r="B279" s="607"/>
      <c r="C279" s="583"/>
      <c r="D279" s="583"/>
      <c r="E279" s="582"/>
      <c r="F279" s="583"/>
      <c r="G279" s="582"/>
      <c r="H279" s="582"/>
      <c r="I279" s="582"/>
      <c r="J279" s="582"/>
      <c r="K279" s="581"/>
    </row>
    <row r="280" spans="1:11" x14ac:dyDescent="0.2">
      <c r="A280" s="583"/>
      <c r="B280" s="607"/>
      <c r="C280" s="583"/>
      <c r="D280" s="583"/>
      <c r="E280" s="582"/>
      <c r="F280" s="583"/>
      <c r="G280" s="582"/>
      <c r="H280" s="582"/>
      <c r="I280" s="582"/>
      <c r="J280" s="582"/>
      <c r="K280" s="581"/>
    </row>
    <row r="281" spans="1:11" x14ac:dyDescent="0.2">
      <c r="A281" s="583"/>
      <c r="B281" s="607"/>
      <c r="C281" s="583"/>
      <c r="D281" s="583"/>
      <c r="E281" s="582"/>
      <c r="F281" s="583"/>
      <c r="G281" s="582"/>
      <c r="H281" s="582"/>
      <c r="I281" s="582"/>
      <c r="J281" s="582"/>
      <c r="K281" s="581"/>
    </row>
    <row r="282" spans="1:11" x14ac:dyDescent="0.2">
      <c r="A282" s="583"/>
      <c r="B282" s="607"/>
      <c r="C282" s="583"/>
      <c r="D282" s="583"/>
      <c r="E282" s="582"/>
      <c r="F282" s="583"/>
      <c r="G282" s="582"/>
      <c r="H282" s="582"/>
      <c r="I282" s="582"/>
      <c r="J282" s="582"/>
      <c r="K282" s="581"/>
    </row>
    <row r="283" spans="1:11" x14ac:dyDescent="0.2">
      <c r="A283" s="583"/>
      <c r="B283" s="607"/>
      <c r="C283" s="583"/>
      <c r="D283" s="583"/>
      <c r="E283" s="582"/>
      <c r="F283" s="583"/>
      <c r="G283" s="582"/>
      <c r="H283" s="582"/>
      <c r="I283" s="582"/>
      <c r="J283" s="582"/>
      <c r="K283" s="581"/>
    </row>
    <row r="284" spans="1:11" x14ac:dyDescent="0.2">
      <c r="A284" s="583"/>
      <c r="B284" s="607"/>
      <c r="C284" s="583"/>
      <c r="D284" s="583"/>
      <c r="E284" s="582"/>
      <c r="F284" s="583"/>
      <c r="G284" s="582"/>
      <c r="H284" s="582"/>
      <c r="I284" s="582"/>
      <c r="J284" s="582"/>
      <c r="K284" s="581"/>
    </row>
    <row r="285" spans="1:11" x14ac:dyDescent="0.2">
      <c r="A285" s="583"/>
      <c r="B285" s="607"/>
      <c r="C285" s="583"/>
      <c r="D285" s="583"/>
      <c r="E285" s="582"/>
      <c r="F285" s="583"/>
      <c r="G285" s="582"/>
      <c r="H285" s="582"/>
      <c r="I285" s="582"/>
      <c r="J285" s="582"/>
      <c r="K285" s="581"/>
    </row>
    <row r="286" spans="1:11" x14ac:dyDescent="0.2">
      <c r="A286" s="583"/>
      <c r="B286" s="607"/>
      <c r="C286" s="583"/>
      <c r="D286" s="583"/>
      <c r="E286" s="582"/>
      <c r="F286" s="583"/>
      <c r="G286" s="582"/>
      <c r="H286" s="582"/>
      <c r="I286" s="582"/>
      <c r="J286" s="582"/>
      <c r="K286" s="581"/>
    </row>
    <row r="287" spans="1:11" x14ac:dyDescent="0.2">
      <c r="A287" s="583"/>
      <c r="B287" s="607"/>
      <c r="C287" s="583"/>
      <c r="D287" s="583"/>
      <c r="E287" s="582"/>
      <c r="F287" s="583"/>
      <c r="G287" s="582"/>
      <c r="H287" s="582"/>
      <c r="I287" s="582"/>
      <c r="J287" s="582"/>
      <c r="K287" s="581"/>
    </row>
    <row r="288" spans="1:11" x14ac:dyDescent="0.2">
      <c r="A288" s="583"/>
      <c r="B288" s="607"/>
      <c r="C288" s="583"/>
      <c r="D288" s="583"/>
      <c r="E288" s="582"/>
      <c r="F288" s="583"/>
      <c r="G288" s="582"/>
      <c r="H288" s="582"/>
      <c r="I288" s="582"/>
      <c r="J288" s="582"/>
      <c r="K288" s="581"/>
    </row>
    <row r="289" spans="1:11" x14ac:dyDescent="0.2">
      <c r="A289" s="583"/>
      <c r="B289" s="607"/>
      <c r="C289" s="583"/>
      <c r="D289" s="583"/>
      <c r="E289" s="582"/>
      <c r="F289" s="583"/>
      <c r="G289" s="582"/>
      <c r="H289" s="582"/>
      <c r="I289" s="582"/>
      <c r="J289" s="582"/>
      <c r="K289" s="581"/>
    </row>
    <row r="290" spans="1:11" x14ac:dyDescent="0.2">
      <c r="A290" s="583"/>
      <c r="B290" s="607"/>
      <c r="C290" s="583"/>
      <c r="D290" s="583"/>
      <c r="E290" s="582"/>
      <c r="F290" s="583"/>
      <c r="G290" s="582"/>
      <c r="H290" s="582"/>
      <c r="I290" s="582"/>
      <c r="J290" s="582"/>
      <c r="K290" s="581"/>
    </row>
    <row r="291" spans="1:11" x14ac:dyDescent="0.2">
      <c r="A291" s="583"/>
      <c r="B291" s="607"/>
      <c r="C291" s="583"/>
      <c r="D291" s="583"/>
      <c r="E291" s="582"/>
      <c r="F291" s="583"/>
      <c r="G291" s="582"/>
      <c r="H291" s="582"/>
      <c r="I291" s="582"/>
      <c r="J291" s="582"/>
      <c r="K291" s="581"/>
    </row>
    <row r="292" spans="1:11" x14ac:dyDescent="0.2">
      <c r="A292" s="583"/>
      <c r="B292" s="607"/>
      <c r="C292" s="583"/>
      <c r="D292" s="583"/>
      <c r="E292" s="582"/>
      <c r="F292" s="583"/>
      <c r="G292" s="582"/>
      <c r="H292" s="582"/>
      <c r="I292" s="582"/>
      <c r="J292" s="582"/>
      <c r="K292" s="581"/>
    </row>
    <row r="293" spans="1:11" x14ac:dyDescent="0.2">
      <c r="A293" s="583"/>
      <c r="B293" s="607"/>
      <c r="C293" s="583"/>
      <c r="D293" s="583"/>
      <c r="E293" s="582"/>
      <c r="F293" s="583"/>
      <c r="G293" s="582"/>
      <c r="H293" s="582"/>
      <c r="I293" s="582"/>
      <c r="J293" s="582"/>
      <c r="K293" s="581"/>
    </row>
    <row r="294" spans="1:11" x14ac:dyDescent="0.2">
      <c r="A294" s="583"/>
      <c r="B294" s="607"/>
      <c r="C294" s="583"/>
      <c r="D294" s="583"/>
      <c r="E294" s="582"/>
      <c r="F294" s="583"/>
      <c r="G294" s="582"/>
      <c r="H294" s="582"/>
      <c r="I294" s="582"/>
      <c r="J294" s="582"/>
      <c r="K294" s="581"/>
    </row>
    <row r="295" spans="1:11" x14ac:dyDescent="0.2">
      <c r="A295" s="583"/>
      <c r="B295" s="607"/>
      <c r="C295" s="583"/>
      <c r="D295" s="583"/>
      <c r="E295" s="582"/>
      <c r="F295" s="583"/>
      <c r="G295" s="582"/>
      <c r="H295" s="582"/>
      <c r="I295" s="582"/>
      <c r="J295" s="582"/>
      <c r="K295" s="581"/>
    </row>
    <row r="296" spans="1:11" x14ac:dyDescent="0.2">
      <c r="A296" s="583"/>
      <c r="B296" s="607"/>
      <c r="C296" s="583"/>
      <c r="D296" s="583"/>
      <c r="E296" s="582"/>
      <c r="F296" s="583"/>
      <c r="G296" s="582"/>
      <c r="H296" s="582"/>
      <c r="I296" s="582"/>
      <c r="J296" s="582"/>
      <c r="K296" s="581"/>
    </row>
    <row r="297" spans="1:11" x14ac:dyDescent="0.2">
      <c r="A297" s="583"/>
      <c r="B297" s="607"/>
      <c r="C297" s="583"/>
      <c r="D297" s="583"/>
      <c r="E297" s="582"/>
      <c r="F297" s="583"/>
      <c r="G297" s="582"/>
      <c r="H297" s="582"/>
      <c r="I297" s="582"/>
      <c r="J297" s="582"/>
      <c r="K297" s="581"/>
    </row>
    <row r="298" spans="1:11" x14ac:dyDescent="0.2">
      <c r="A298" s="583"/>
      <c r="B298" s="607"/>
      <c r="C298" s="583"/>
      <c r="D298" s="583"/>
      <c r="E298" s="582"/>
      <c r="F298" s="583"/>
      <c r="G298" s="582"/>
      <c r="H298" s="582"/>
      <c r="I298" s="582"/>
      <c r="J298" s="582"/>
      <c r="K298" s="581"/>
    </row>
    <row r="299" spans="1:11" x14ac:dyDescent="0.2">
      <c r="A299" s="583"/>
      <c r="B299" s="607"/>
      <c r="C299" s="583"/>
      <c r="D299" s="583"/>
      <c r="E299" s="582"/>
      <c r="F299" s="583"/>
      <c r="G299" s="582"/>
      <c r="H299" s="582"/>
      <c r="I299" s="582"/>
      <c r="J299" s="582"/>
      <c r="K299" s="581"/>
    </row>
    <row r="300" spans="1:11" x14ac:dyDescent="0.2">
      <c r="A300" s="583"/>
      <c r="B300" s="607"/>
      <c r="C300" s="583"/>
      <c r="D300" s="583"/>
      <c r="E300" s="582"/>
      <c r="F300" s="583"/>
      <c r="G300" s="582"/>
      <c r="H300" s="582"/>
      <c r="I300" s="582"/>
      <c r="J300" s="582"/>
      <c r="K300" s="581"/>
    </row>
    <row r="301" spans="1:11" x14ac:dyDescent="0.2">
      <c r="A301" s="583"/>
      <c r="B301" s="607"/>
      <c r="C301" s="583"/>
      <c r="D301" s="583"/>
      <c r="E301" s="582"/>
      <c r="F301" s="583"/>
      <c r="G301" s="582"/>
      <c r="H301" s="582"/>
      <c r="I301" s="582"/>
      <c r="J301" s="582"/>
      <c r="K301" s="581"/>
    </row>
    <row r="302" spans="1:11" x14ac:dyDescent="0.2">
      <c r="A302" s="583"/>
      <c r="B302" s="607"/>
      <c r="C302" s="583"/>
      <c r="D302" s="583"/>
      <c r="E302" s="582"/>
      <c r="F302" s="583"/>
      <c r="G302" s="582"/>
      <c r="H302" s="582"/>
      <c r="I302" s="582"/>
      <c r="J302" s="582"/>
      <c r="K302" s="581"/>
    </row>
    <row r="303" spans="1:11" x14ac:dyDescent="0.2">
      <c r="A303" s="583"/>
      <c r="B303" s="607"/>
      <c r="C303" s="583"/>
      <c r="D303" s="583"/>
      <c r="E303" s="582"/>
      <c r="F303" s="583"/>
      <c r="G303" s="582"/>
      <c r="H303" s="582"/>
      <c r="I303" s="582"/>
      <c r="J303" s="582"/>
      <c r="K303" s="581"/>
    </row>
    <row r="304" spans="1:11" x14ac:dyDescent="0.2">
      <c r="A304" s="583"/>
      <c r="B304" s="607"/>
      <c r="C304" s="583"/>
      <c r="D304" s="583"/>
      <c r="E304" s="582"/>
      <c r="F304" s="583"/>
      <c r="G304" s="582"/>
      <c r="H304" s="582"/>
      <c r="I304" s="582"/>
      <c r="J304" s="582"/>
      <c r="K304" s="581"/>
    </row>
    <row r="305" spans="1:11" x14ac:dyDescent="0.2">
      <c r="A305" s="583"/>
      <c r="B305" s="607"/>
      <c r="C305" s="583"/>
      <c r="D305" s="583"/>
      <c r="E305" s="582"/>
      <c r="F305" s="583"/>
      <c r="G305" s="582"/>
      <c r="H305" s="582"/>
      <c r="I305" s="582"/>
      <c r="J305" s="582"/>
      <c r="K305" s="581"/>
    </row>
    <row r="306" spans="1:11" x14ac:dyDescent="0.2">
      <c r="A306" s="583"/>
      <c r="B306" s="607"/>
      <c r="C306" s="583"/>
      <c r="D306" s="583"/>
      <c r="E306" s="582"/>
      <c r="F306" s="583"/>
      <c r="G306" s="582"/>
      <c r="H306" s="582"/>
      <c r="I306" s="582"/>
      <c r="J306" s="582"/>
      <c r="K306" s="581"/>
    </row>
    <row r="307" spans="1:11" x14ac:dyDescent="0.2">
      <c r="A307" s="583"/>
      <c r="B307" s="607"/>
      <c r="C307" s="583"/>
      <c r="D307" s="583"/>
      <c r="E307" s="582"/>
      <c r="F307" s="583"/>
      <c r="G307" s="582"/>
      <c r="H307" s="582"/>
      <c r="I307" s="582"/>
      <c r="J307" s="582"/>
      <c r="K307" s="581"/>
    </row>
    <row r="308" spans="1:11" x14ac:dyDescent="0.2">
      <c r="A308" s="583"/>
      <c r="B308" s="607"/>
      <c r="C308" s="583"/>
      <c r="D308" s="583"/>
      <c r="E308" s="582"/>
      <c r="F308" s="583"/>
      <c r="G308" s="582"/>
      <c r="H308" s="582"/>
      <c r="I308" s="582"/>
      <c r="J308" s="582"/>
      <c r="K308" s="581"/>
    </row>
    <row r="309" spans="1:11" x14ac:dyDescent="0.2">
      <c r="A309" s="583"/>
      <c r="B309" s="607"/>
      <c r="C309" s="583"/>
      <c r="D309" s="583"/>
      <c r="E309" s="582"/>
      <c r="F309" s="583"/>
      <c r="G309" s="582"/>
      <c r="H309" s="582"/>
      <c r="I309" s="582"/>
      <c r="J309" s="582"/>
      <c r="K309" s="581"/>
    </row>
    <row r="310" spans="1:11" x14ac:dyDescent="0.2">
      <c r="A310" s="583"/>
      <c r="B310" s="607"/>
      <c r="C310" s="583"/>
      <c r="D310" s="583"/>
      <c r="E310" s="582"/>
      <c r="F310" s="583"/>
      <c r="G310" s="582"/>
      <c r="H310" s="582"/>
      <c r="I310" s="582"/>
      <c r="J310" s="582"/>
      <c r="K310" s="581"/>
    </row>
    <row r="311" spans="1:11" x14ac:dyDescent="0.2">
      <c r="A311" s="583"/>
      <c r="B311" s="607"/>
      <c r="C311" s="583"/>
      <c r="D311" s="583"/>
      <c r="E311" s="582"/>
      <c r="F311" s="583"/>
      <c r="G311" s="582"/>
      <c r="H311" s="582"/>
      <c r="I311" s="582"/>
      <c r="J311" s="582"/>
      <c r="K311" s="581"/>
    </row>
    <row r="312" spans="1:11" x14ac:dyDescent="0.2">
      <c r="A312" s="583"/>
      <c r="B312" s="607"/>
      <c r="C312" s="583"/>
      <c r="D312" s="583"/>
      <c r="E312" s="582"/>
      <c r="F312" s="583"/>
      <c r="G312" s="582"/>
      <c r="H312" s="582"/>
      <c r="I312" s="582"/>
      <c r="J312" s="582"/>
      <c r="K312" s="581"/>
    </row>
    <row r="313" spans="1:11" x14ac:dyDescent="0.2">
      <c r="A313" s="583"/>
      <c r="B313" s="607"/>
      <c r="C313" s="583"/>
      <c r="D313" s="583"/>
      <c r="E313" s="582"/>
      <c r="F313" s="583"/>
      <c r="G313" s="582"/>
      <c r="H313" s="582"/>
      <c r="I313" s="582"/>
      <c r="J313" s="582"/>
      <c r="K313" s="581"/>
    </row>
    <row r="314" spans="1:11" x14ac:dyDescent="0.2">
      <c r="A314" s="583"/>
      <c r="B314" s="607"/>
      <c r="C314" s="583"/>
      <c r="D314" s="583"/>
      <c r="E314" s="582"/>
      <c r="F314" s="583"/>
      <c r="G314" s="582"/>
      <c r="H314" s="582"/>
      <c r="I314" s="582"/>
      <c r="J314" s="582"/>
      <c r="K314" s="581"/>
    </row>
    <row r="315" spans="1:11" x14ac:dyDescent="0.2">
      <c r="A315" s="583"/>
      <c r="B315" s="607"/>
      <c r="C315" s="583"/>
      <c r="D315" s="583"/>
      <c r="E315" s="582"/>
      <c r="F315" s="583"/>
      <c r="G315" s="582"/>
      <c r="H315" s="582"/>
      <c r="I315" s="582"/>
      <c r="J315" s="582"/>
      <c r="K315" s="581"/>
    </row>
    <row r="316" spans="1:11" x14ac:dyDescent="0.2">
      <c r="A316" s="583"/>
      <c r="B316" s="607"/>
      <c r="C316" s="583"/>
      <c r="D316" s="583"/>
      <c r="E316" s="582"/>
      <c r="F316" s="583"/>
      <c r="G316" s="582"/>
      <c r="H316" s="582"/>
      <c r="I316" s="582"/>
      <c r="J316" s="582"/>
      <c r="K316" s="581"/>
    </row>
    <row r="317" spans="1:11" x14ac:dyDescent="0.2">
      <c r="A317" s="583"/>
      <c r="B317" s="607"/>
      <c r="C317" s="583"/>
      <c r="D317" s="583"/>
      <c r="E317" s="582"/>
      <c r="F317" s="583"/>
      <c r="G317" s="582"/>
      <c r="H317" s="582"/>
      <c r="I317" s="582"/>
      <c r="J317" s="582"/>
      <c r="K317" s="581"/>
    </row>
    <row r="318" spans="1:11" x14ac:dyDescent="0.2">
      <c r="A318" s="583"/>
      <c r="B318" s="607"/>
      <c r="C318" s="583"/>
      <c r="D318" s="583"/>
      <c r="E318" s="582"/>
      <c r="F318" s="583"/>
      <c r="G318" s="582"/>
      <c r="H318" s="582"/>
      <c r="I318" s="582"/>
      <c r="J318" s="582"/>
      <c r="K318" s="581"/>
    </row>
    <row r="319" spans="1:11" x14ac:dyDescent="0.2">
      <c r="A319" s="583"/>
      <c r="B319" s="607"/>
      <c r="C319" s="583"/>
      <c r="D319" s="583"/>
      <c r="E319" s="582"/>
      <c r="F319" s="583"/>
      <c r="G319" s="582"/>
      <c r="H319" s="582"/>
      <c r="I319" s="582"/>
      <c r="J319" s="582"/>
      <c r="K319" s="581"/>
    </row>
    <row r="320" spans="1:11" x14ac:dyDescent="0.2">
      <c r="A320" s="583"/>
      <c r="B320" s="607"/>
      <c r="C320" s="583"/>
      <c r="D320" s="583"/>
      <c r="E320" s="582"/>
      <c r="F320" s="583"/>
      <c r="G320" s="582"/>
      <c r="H320" s="582"/>
      <c r="I320" s="582"/>
      <c r="J320" s="582"/>
      <c r="K320" s="581"/>
    </row>
    <row r="321" spans="1:11" x14ac:dyDescent="0.2">
      <c r="A321" s="583"/>
      <c r="B321" s="607"/>
      <c r="C321" s="583"/>
      <c r="D321" s="583"/>
      <c r="E321" s="582"/>
      <c r="F321" s="583"/>
      <c r="G321" s="582"/>
      <c r="H321" s="582"/>
      <c r="I321" s="582"/>
      <c r="J321" s="582"/>
      <c r="K321" s="581"/>
    </row>
    <row r="322" spans="1:11" x14ac:dyDescent="0.2">
      <c r="A322" s="583"/>
      <c r="B322" s="607"/>
      <c r="C322" s="583"/>
      <c r="D322" s="583"/>
      <c r="E322" s="582"/>
      <c r="F322" s="583"/>
      <c r="G322" s="582"/>
      <c r="H322" s="582"/>
      <c r="I322" s="582"/>
      <c r="J322" s="582"/>
      <c r="K322" s="581"/>
    </row>
    <row r="323" spans="1:11" x14ac:dyDescent="0.2">
      <c r="A323" s="583"/>
      <c r="B323" s="607"/>
      <c r="C323" s="583"/>
      <c r="D323" s="583"/>
      <c r="E323" s="582"/>
      <c r="F323" s="583"/>
      <c r="G323" s="582"/>
      <c r="H323" s="582"/>
      <c r="I323" s="582"/>
      <c r="J323" s="582"/>
      <c r="K323" s="581"/>
    </row>
    <row r="324" spans="1:11" x14ac:dyDescent="0.2">
      <c r="A324" s="583"/>
      <c r="B324" s="607"/>
      <c r="C324" s="583"/>
      <c r="D324" s="583"/>
      <c r="E324" s="582"/>
      <c r="F324" s="583"/>
      <c r="G324" s="582"/>
      <c r="H324" s="582"/>
      <c r="I324" s="582"/>
      <c r="J324" s="582"/>
      <c r="K324" s="581"/>
    </row>
    <row r="325" spans="1:11" x14ac:dyDescent="0.2">
      <c r="A325" s="583"/>
      <c r="B325" s="607"/>
      <c r="C325" s="583"/>
      <c r="D325" s="583"/>
      <c r="E325" s="582"/>
      <c r="F325" s="583"/>
      <c r="G325" s="582"/>
      <c r="H325" s="582"/>
      <c r="I325" s="582"/>
      <c r="J325" s="582"/>
      <c r="K325" s="581"/>
    </row>
    <row r="326" spans="1:11" x14ac:dyDescent="0.2">
      <c r="A326" s="583"/>
      <c r="B326" s="607"/>
      <c r="C326" s="583"/>
      <c r="D326" s="583"/>
      <c r="E326" s="582"/>
      <c r="F326" s="583"/>
      <c r="G326" s="582"/>
      <c r="H326" s="582"/>
      <c r="I326" s="582"/>
      <c r="J326" s="582"/>
      <c r="K326" s="581"/>
    </row>
    <row r="327" spans="1:11" x14ac:dyDescent="0.2">
      <c r="A327" s="583"/>
      <c r="B327" s="607"/>
      <c r="C327" s="583"/>
      <c r="D327" s="583"/>
      <c r="E327" s="582"/>
      <c r="F327" s="583"/>
      <c r="G327" s="582"/>
      <c r="H327" s="582"/>
      <c r="I327" s="582"/>
      <c r="J327" s="582"/>
      <c r="K327" s="581"/>
    </row>
    <row r="328" spans="1:11" x14ac:dyDescent="0.2">
      <c r="A328" s="583"/>
      <c r="B328" s="607"/>
      <c r="C328" s="583"/>
      <c r="D328" s="583"/>
      <c r="E328" s="582"/>
      <c r="F328" s="583"/>
      <c r="G328" s="582"/>
      <c r="H328" s="582"/>
      <c r="I328" s="582"/>
      <c r="J328" s="582"/>
      <c r="K328" s="581"/>
    </row>
    <row r="329" spans="1:11" x14ac:dyDescent="0.2">
      <c r="A329" s="583"/>
      <c r="B329" s="607"/>
      <c r="C329" s="583"/>
      <c r="D329" s="583"/>
      <c r="E329" s="582"/>
      <c r="F329" s="583"/>
      <c r="G329" s="582"/>
      <c r="H329" s="582"/>
      <c r="I329" s="582"/>
      <c r="J329" s="582"/>
      <c r="K329" s="581"/>
    </row>
    <row r="330" spans="1:11" x14ac:dyDescent="0.2">
      <c r="A330" s="583"/>
      <c r="B330" s="607"/>
      <c r="C330" s="583"/>
      <c r="D330" s="583"/>
      <c r="E330" s="582"/>
      <c r="F330" s="583"/>
      <c r="G330" s="582"/>
      <c r="H330" s="582"/>
      <c r="I330" s="582"/>
      <c r="J330" s="582"/>
      <c r="K330" s="581"/>
    </row>
    <row r="331" spans="1:11" x14ac:dyDescent="0.2">
      <c r="A331" s="583"/>
      <c r="B331" s="607"/>
      <c r="C331" s="583"/>
      <c r="D331" s="583"/>
      <c r="E331" s="582"/>
      <c r="F331" s="583"/>
      <c r="G331" s="582"/>
      <c r="H331" s="582"/>
      <c r="I331" s="582"/>
      <c r="J331" s="582"/>
      <c r="K331" s="581"/>
    </row>
    <row r="332" spans="1:11" x14ac:dyDescent="0.2">
      <c r="A332" s="583"/>
      <c r="B332" s="607"/>
      <c r="C332" s="583"/>
      <c r="D332" s="583"/>
      <c r="E332" s="582"/>
      <c r="F332" s="583"/>
      <c r="G332" s="582"/>
      <c r="H332" s="582"/>
      <c r="I332" s="582"/>
      <c r="J332" s="582"/>
      <c r="K332" s="581"/>
    </row>
    <row r="333" spans="1:11" x14ac:dyDescent="0.2">
      <c r="A333" s="583"/>
      <c r="B333" s="607"/>
      <c r="C333" s="583"/>
      <c r="D333" s="583"/>
      <c r="E333" s="582"/>
      <c r="F333" s="583"/>
      <c r="G333" s="582"/>
      <c r="H333" s="582"/>
      <c r="I333" s="582"/>
      <c r="J333" s="582"/>
      <c r="K333" s="581"/>
    </row>
    <row r="334" spans="1:11" x14ac:dyDescent="0.2">
      <c r="A334" s="583"/>
      <c r="B334" s="607"/>
      <c r="C334" s="583"/>
      <c r="D334" s="583"/>
      <c r="E334" s="582"/>
      <c r="F334" s="583"/>
      <c r="G334" s="582"/>
      <c r="H334" s="582"/>
      <c r="I334" s="582"/>
      <c r="J334" s="582"/>
      <c r="K334" s="581"/>
    </row>
    <row r="335" spans="1:11" x14ac:dyDescent="0.2">
      <c r="A335" s="583"/>
      <c r="B335" s="607"/>
      <c r="C335" s="583"/>
      <c r="D335" s="583"/>
      <c r="E335" s="582"/>
      <c r="F335" s="583"/>
      <c r="G335" s="582"/>
      <c r="H335" s="582"/>
      <c r="I335" s="582"/>
      <c r="J335" s="582"/>
      <c r="K335" s="581"/>
    </row>
    <row r="336" spans="1:11" x14ac:dyDescent="0.2">
      <c r="A336" s="583"/>
      <c r="B336" s="607"/>
      <c r="C336" s="583"/>
      <c r="D336" s="583"/>
      <c r="E336" s="582"/>
      <c r="F336" s="583"/>
      <c r="G336" s="582"/>
      <c r="H336" s="582"/>
      <c r="I336" s="582"/>
      <c r="J336" s="582"/>
      <c r="K336" s="581"/>
    </row>
    <row r="337" spans="1:11" x14ac:dyDescent="0.2">
      <c r="A337" s="583"/>
      <c r="B337" s="607"/>
      <c r="C337" s="583"/>
      <c r="D337" s="583"/>
      <c r="E337" s="582"/>
      <c r="F337" s="583"/>
      <c r="G337" s="582"/>
      <c r="H337" s="582"/>
      <c r="I337" s="582"/>
      <c r="J337" s="582"/>
      <c r="K337" s="581"/>
    </row>
    <row r="338" spans="1:11" x14ac:dyDescent="0.2">
      <c r="A338" s="583"/>
      <c r="B338" s="607"/>
      <c r="C338" s="583"/>
      <c r="D338" s="583"/>
      <c r="E338" s="582"/>
      <c r="F338" s="583"/>
      <c r="G338" s="582"/>
      <c r="H338" s="582"/>
      <c r="I338" s="582"/>
      <c r="J338" s="582"/>
      <c r="K338" s="581"/>
    </row>
    <row r="339" spans="1:11" x14ac:dyDescent="0.2">
      <c r="A339" s="583"/>
      <c r="B339" s="607"/>
      <c r="C339" s="583"/>
      <c r="D339" s="583"/>
      <c r="E339" s="582"/>
      <c r="F339" s="583"/>
      <c r="G339" s="582"/>
      <c r="H339" s="582"/>
      <c r="I339" s="582"/>
      <c r="J339" s="582"/>
      <c r="K339" s="581"/>
    </row>
    <row r="340" spans="1:11" x14ac:dyDescent="0.2">
      <c r="A340" s="583"/>
      <c r="B340" s="607"/>
      <c r="C340" s="583"/>
      <c r="D340" s="583"/>
      <c r="E340" s="582"/>
      <c r="F340" s="583"/>
      <c r="G340" s="582"/>
      <c r="H340" s="582"/>
      <c r="I340" s="582"/>
      <c r="J340" s="582"/>
      <c r="K340" s="581"/>
    </row>
    <row r="341" spans="1:11" x14ac:dyDescent="0.2">
      <c r="A341" s="583"/>
      <c r="B341" s="607"/>
      <c r="C341" s="583"/>
      <c r="D341" s="583"/>
      <c r="E341" s="582"/>
      <c r="F341" s="583"/>
      <c r="G341" s="582"/>
      <c r="H341" s="582"/>
      <c r="I341" s="582"/>
      <c r="J341" s="582"/>
      <c r="K341" s="581"/>
    </row>
    <row r="342" spans="1:11" x14ac:dyDescent="0.2">
      <c r="A342" s="583"/>
      <c r="B342" s="607"/>
      <c r="C342" s="583"/>
      <c r="D342" s="583"/>
      <c r="E342" s="582"/>
      <c r="F342" s="583"/>
      <c r="G342" s="582"/>
      <c r="H342" s="582"/>
      <c r="I342" s="582"/>
      <c r="J342" s="582"/>
      <c r="K342" s="581"/>
    </row>
    <row r="343" spans="1:11" x14ac:dyDescent="0.2">
      <c r="A343" s="583"/>
      <c r="B343" s="607"/>
      <c r="C343" s="583"/>
      <c r="D343" s="583"/>
      <c r="E343" s="582"/>
      <c r="F343" s="583"/>
      <c r="G343" s="582"/>
      <c r="H343" s="582"/>
      <c r="I343" s="582"/>
      <c r="J343" s="582"/>
      <c r="K343" s="581"/>
    </row>
    <row r="344" spans="1:11" x14ac:dyDescent="0.2">
      <c r="A344" s="583"/>
      <c r="B344" s="607"/>
      <c r="C344" s="583"/>
      <c r="D344" s="583"/>
      <c r="E344" s="582"/>
      <c r="F344" s="583"/>
      <c r="G344" s="582"/>
      <c r="H344" s="582"/>
      <c r="I344" s="582"/>
      <c r="J344" s="582"/>
      <c r="K344" s="581"/>
    </row>
    <row r="345" spans="1:11" x14ac:dyDescent="0.2">
      <c r="A345" s="583"/>
      <c r="B345" s="607"/>
      <c r="C345" s="583"/>
      <c r="D345" s="583"/>
      <c r="E345" s="582"/>
      <c r="F345" s="583"/>
      <c r="G345" s="582"/>
      <c r="H345" s="582"/>
      <c r="I345" s="582"/>
      <c r="J345" s="582"/>
      <c r="K345" s="581"/>
    </row>
    <row r="346" spans="1:11" x14ac:dyDescent="0.2">
      <c r="A346" s="583"/>
      <c r="B346" s="607"/>
      <c r="C346" s="583"/>
      <c r="D346" s="583"/>
      <c r="E346" s="582"/>
      <c r="F346" s="583"/>
      <c r="G346" s="582"/>
      <c r="H346" s="582"/>
      <c r="I346" s="582"/>
      <c r="J346" s="582"/>
      <c r="K346" s="581"/>
    </row>
    <row r="347" spans="1:11" x14ac:dyDescent="0.2">
      <c r="A347" s="583"/>
      <c r="B347" s="607"/>
      <c r="C347" s="583"/>
      <c r="D347" s="583"/>
      <c r="E347" s="582"/>
      <c r="F347" s="583"/>
      <c r="G347" s="582"/>
      <c r="H347" s="582"/>
      <c r="I347" s="582"/>
      <c r="J347" s="582"/>
      <c r="K347" s="581"/>
    </row>
    <row r="348" spans="1:11" x14ac:dyDescent="0.2">
      <c r="A348" s="583"/>
      <c r="B348" s="607"/>
      <c r="C348" s="583"/>
      <c r="D348" s="583"/>
      <c r="E348" s="582"/>
      <c r="F348" s="583"/>
      <c r="G348" s="582"/>
      <c r="H348" s="582"/>
      <c r="I348" s="582"/>
      <c r="J348" s="582"/>
      <c r="K348" s="581"/>
    </row>
    <row r="349" spans="1:11" x14ac:dyDescent="0.2">
      <c r="A349" s="583"/>
      <c r="B349" s="607"/>
      <c r="C349" s="583"/>
      <c r="D349" s="583"/>
      <c r="E349" s="582"/>
      <c r="F349" s="583"/>
      <c r="G349" s="582"/>
      <c r="H349" s="582"/>
      <c r="I349" s="582"/>
      <c r="J349" s="582"/>
      <c r="K349" s="581"/>
    </row>
    <row r="350" spans="1:11" x14ac:dyDescent="0.2">
      <c r="A350" s="583"/>
      <c r="B350" s="607"/>
      <c r="C350" s="583"/>
      <c r="D350" s="583"/>
      <c r="E350" s="582"/>
      <c r="F350" s="583"/>
      <c r="G350" s="582"/>
      <c r="H350" s="582"/>
      <c r="I350" s="582"/>
      <c r="J350" s="582"/>
      <c r="K350" s="581"/>
    </row>
    <row r="351" spans="1:11" x14ac:dyDescent="0.2">
      <c r="A351" s="583"/>
      <c r="B351" s="607"/>
      <c r="C351" s="583"/>
      <c r="D351" s="583"/>
      <c r="E351" s="582"/>
      <c r="F351" s="583"/>
      <c r="G351" s="582"/>
      <c r="H351" s="582"/>
      <c r="I351" s="582"/>
      <c r="J351" s="582"/>
      <c r="K351" s="581"/>
    </row>
    <row r="352" spans="1:11" x14ac:dyDescent="0.2">
      <c r="A352" s="583"/>
      <c r="B352" s="607"/>
      <c r="C352" s="583"/>
      <c r="D352" s="583"/>
      <c r="E352" s="582"/>
      <c r="F352" s="583"/>
      <c r="G352" s="582"/>
      <c r="H352" s="582"/>
      <c r="I352" s="582"/>
      <c r="J352" s="582"/>
      <c r="K352" s="581"/>
    </row>
    <row r="353" spans="1:11" x14ac:dyDescent="0.2">
      <c r="A353" s="583"/>
      <c r="B353" s="607"/>
      <c r="C353" s="583"/>
      <c r="D353" s="583"/>
      <c r="E353" s="582"/>
      <c r="F353" s="583"/>
      <c r="G353" s="582"/>
      <c r="H353" s="582"/>
      <c r="I353" s="582"/>
      <c r="J353" s="582"/>
      <c r="K353" s="581"/>
    </row>
    <row r="354" spans="1:11" x14ac:dyDescent="0.2">
      <c r="A354" s="583"/>
      <c r="B354" s="607"/>
      <c r="C354" s="583"/>
      <c r="D354" s="583"/>
      <c r="E354" s="582"/>
      <c r="F354" s="583"/>
      <c r="G354" s="582"/>
      <c r="H354" s="582"/>
      <c r="I354" s="582"/>
      <c r="J354" s="582"/>
      <c r="K354" s="581"/>
    </row>
    <row r="355" spans="1:11" x14ac:dyDescent="0.2">
      <c r="A355" s="583"/>
      <c r="B355" s="607"/>
      <c r="C355" s="583"/>
      <c r="D355" s="583"/>
      <c r="E355" s="582"/>
      <c r="F355" s="583"/>
      <c r="G355" s="582"/>
      <c r="H355" s="582"/>
      <c r="I355" s="582"/>
      <c r="J355" s="582"/>
      <c r="K355" s="581"/>
    </row>
    <row r="356" spans="1:11" x14ac:dyDescent="0.2">
      <c r="A356" s="583"/>
      <c r="B356" s="607"/>
      <c r="C356" s="583"/>
      <c r="D356" s="583"/>
      <c r="E356" s="582"/>
      <c r="F356" s="583"/>
      <c r="G356" s="582"/>
      <c r="H356" s="582"/>
      <c r="I356" s="582"/>
      <c r="J356" s="582"/>
      <c r="K356" s="581"/>
    </row>
    <row r="357" spans="1:11" x14ac:dyDescent="0.2">
      <c r="A357" s="583"/>
      <c r="B357" s="607"/>
      <c r="C357" s="583"/>
      <c r="D357" s="583"/>
      <c r="E357" s="582"/>
      <c r="F357" s="583"/>
      <c r="G357" s="582"/>
      <c r="H357" s="582"/>
      <c r="I357" s="582"/>
      <c r="J357" s="582"/>
      <c r="K357" s="581"/>
    </row>
    <row r="358" spans="1:11" x14ac:dyDescent="0.2">
      <c r="A358" s="583"/>
      <c r="B358" s="607"/>
      <c r="C358" s="583"/>
      <c r="D358" s="583"/>
      <c r="E358" s="582"/>
      <c r="F358" s="583"/>
      <c r="G358" s="582"/>
      <c r="H358" s="582"/>
      <c r="I358" s="582"/>
      <c r="J358" s="582"/>
      <c r="K358" s="581"/>
    </row>
    <row r="359" spans="1:11" x14ac:dyDescent="0.2">
      <c r="A359" s="583"/>
      <c r="B359" s="607"/>
      <c r="C359" s="583"/>
      <c r="D359" s="583"/>
      <c r="E359" s="582"/>
      <c r="F359" s="583"/>
      <c r="G359" s="582"/>
      <c r="H359" s="582"/>
      <c r="I359" s="582"/>
      <c r="J359" s="582"/>
      <c r="K359" s="581"/>
    </row>
    <row r="360" spans="1:11" x14ac:dyDescent="0.2">
      <c r="A360" s="583"/>
      <c r="B360" s="607"/>
      <c r="C360" s="583"/>
      <c r="D360" s="583"/>
      <c r="E360" s="582"/>
      <c r="F360" s="583"/>
      <c r="G360" s="582"/>
      <c r="H360" s="582"/>
      <c r="I360" s="582"/>
      <c r="J360" s="582"/>
      <c r="K360" s="581"/>
    </row>
    <row r="361" spans="1:11" x14ac:dyDescent="0.2">
      <c r="A361" s="583"/>
      <c r="B361" s="607"/>
      <c r="C361" s="583"/>
      <c r="D361" s="583"/>
      <c r="E361" s="582"/>
      <c r="F361" s="583"/>
      <c r="G361" s="582"/>
      <c r="H361" s="582"/>
      <c r="I361" s="582"/>
      <c r="J361" s="582"/>
      <c r="K361" s="581"/>
    </row>
    <row r="362" spans="1:11" x14ac:dyDescent="0.2">
      <c r="A362" s="583"/>
      <c r="B362" s="607"/>
      <c r="C362" s="583"/>
      <c r="D362" s="583"/>
      <c r="E362" s="582"/>
      <c r="F362" s="583"/>
      <c r="G362" s="582"/>
      <c r="H362" s="582"/>
      <c r="I362" s="582"/>
      <c r="J362" s="582"/>
      <c r="K362" s="581"/>
    </row>
    <row r="363" spans="1:11" x14ac:dyDescent="0.2">
      <c r="A363" s="583"/>
      <c r="B363" s="607"/>
      <c r="C363" s="583"/>
      <c r="D363" s="583"/>
      <c r="E363" s="582"/>
      <c r="F363" s="583"/>
      <c r="G363" s="582"/>
      <c r="H363" s="582"/>
      <c r="I363" s="582"/>
      <c r="J363" s="582"/>
      <c r="K363" s="581"/>
    </row>
    <row r="364" spans="1:11" x14ac:dyDescent="0.2">
      <c r="A364" s="583"/>
      <c r="B364" s="607"/>
      <c r="C364" s="583"/>
      <c r="D364" s="583"/>
      <c r="E364" s="582"/>
      <c r="F364" s="583"/>
      <c r="G364" s="582"/>
      <c r="H364" s="582"/>
      <c r="I364" s="582"/>
      <c r="J364" s="582"/>
      <c r="K364" s="581"/>
    </row>
    <row r="365" spans="1:11" x14ac:dyDescent="0.2">
      <c r="A365" s="583"/>
      <c r="B365" s="607"/>
      <c r="C365" s="583"/>
      <c r="D365" s="583"/>
      <c r="E365" s="582"/>
      <c r="F365" s="583"/>
      <c r="G365" s="582"/>
      <c r="H365" s="582"/>
      <c r="I365" s="582"/>
      <c r="J365" s="582"/>
      <c r="K365" s="581"/>
    </row>
    <row r="366" spans="1:11" x14ac:dyDescent="0.2">
      <c r="A366" s="583"/>
      <c r="B366" s="607"/>
      <c r="C366" s="583"/>
      <c r="D366" s="583"/>
      <c r="E366" s="582"/>
      <c r="F366" s="583"/>
      <c r="G366" s="582"/>
      <c r="H366" s="582"/>
      <c r="I366" s="582"/>
      <c r="J366" s="582"/>
      <c r="K366" s="581"/>
    </row>
    <row r="367" spans="1:11" x14ac:dyDescent="0.2">
      <c r="A367" s="583"/>
      <c r="B367" s="607"/>
      <c r="C367" s="583"/>
      <c r="D367" s="583"/>
      <c r="E367" s="582"/>
      <c r="F367" s="583"/>
      <c r="G367" s="582"/>
      <c r="H367" s="582"/>
      <c r="I367" s="582"/>
      <c r="J367" s="582"/>
      <c r="K367" s="581"/>
    </row>
    <row r="368" spans="1:11" x14ac:dyDescent="0.2">
      <c r="A368" s="583"/>
      <c r="B368" s="607"/>
      <c r="C368" s="583"/>
      <c r="D368" s="583"/>
      <c r="E368" s="582"/>
      <c r="F368" s="583"/>
      <c r="G368" s="582"/>
      <c r="H368" s="582"/>
      <c r="I368" s="582"/>
      <c r="J368" s="582"/>
      <c r="K368" s="581"/>
    </row>
    <row r="369" spans="1:11" x14ac:dyDescent="0.2">
      <c r="A369" s="583"/>
      <c r="B369" s="607"/>
      <c r="C369" s="583"/>
      <c r="D369" s="583"/>
      <c r="E369" s="582"/>
      <c r="F369" s="583"/>
      <c r="G369" s="582"/>
      <c r="H369" s="582"/>
      <c r="I369" s="582"/>
      <c r="J369" s="582"/>
      <c r="K369" s="581"/>
    </row>
    <row r="370" spans="1:11" x14ac:dyDescent="0.2">
      <c r="A370" s="583"/>
      <c r="B370" s="607"/>
      <c r="C370" s="583"/>
      <c r="D370" s="583"/>
      <c r="E370" s="582"/>
      <c r="F370" s="583"/>
      <c r="G370" s="582"/>
      <c r="H370" s="582"/>
      <c r="I370" s="582"/>
      <c r="J370" s="582"/>
      <c r="K370" s="581"/>
    </row>
    <row r="371" spans="1:11" x14ac:dyDescent="0.2">
      <c r="A371" s="583"/>
      <c r="B371" s="607"/>
      <c r="C371" s="583"/>
      <c r="D371" s="583"/>
      <c r="E371" s="582"/>
      <c r="F371" s="583"/>
      <c r="G371" s="582"/>
      <c r="H371" s="582"/>
      <c r="I371" s="582"/>
      <c r="J371" s="582"/>
      <c r="K371" s="581"/>
    </row>
    <row r="372" spans="1:11" x14ac:dyDescent="0.2">
      <c r="A372" s="583"/>
      <c r="B372" s="607"/>
      <c r="C372" s="583"/>
      <c r="D372" s="583"/>
      <c r="E372" s="582"/>
      <c r="F372" s="583"/>
      <c r="G372" s="582"/>
      <c r="H372" s="582"/>
      <c r="I372" s="582"/>
      <c r="J372" s="582"/>
      <c r="K372" s="581"/>
    </row>
    <row r="373" spans="1:11" x14ac:dyDescent="0.2">
      <c r="A373" s="583"/>
      <c r="B373" s="607"/>
      <c r="C373" s="583"/>
      <c r="D373" s="583"/>
      <c r="E373" s="582"/>
      <c r="F373" s="583"/>
      <c r="G373" s="582"/>
      <c r="H373" s="582"/>
      <c r="I373" s="582"/>
      <c r="J373" s="582"/>
      <c r="K373" s="581"/>
    </row>
    <row r="374" spans="1:11" x14ac:dyDescent="0.2">
      <c r="A374" s="583"/>
      <c r="B374" s="607"/>
      <c r="C374" s="583"/>
      <c r="D374" s="583"/>
      <c r="E374" s="582"/>
      <c r="F374" s="583"/>
      <c r="G374" s="582"/>
      <c r="H374" s="582"/>
      <c r="I374" s="582"/>
      <c r="J374" s="582"/>
      <c r="K374" s="581"/>
    </row>
    <row r="375" spans="1:11" x14ac:dyDescent="0.2">
      <c r="A375" s="583"/>
      <c r="B375" s="607"/>
      <c r="C375" s="583"/>
      <c r="D375" s="583"/>
      <c r="E375" s="582"/>
      <c r="F375" s="583"/>
      <c r="G375" s="582"/>
      <c r="H375" s="582"/>
      <c r="I375" s="582"/>
      <c r="J375" s="582"/>
      <c r="K375" s="581"/>
    </row>
    <row r="376" spans="1:11" x14ac:dyDescent="0.2">
      <c r="A376" s="583"/>
      <c r="B376" s="607"/>
      <c r="C376" s="583"/>
      <c r="D376" s="583"/>
      <c r="E376" s="582"/>
      <c r="F376" s="583"/>
      <c r="G376" s="582"/>
      <c r="H376" s="582"/>
      <c r="I376" s="582"/>
      <c r="J376" s="582"/>
      <c r="K376" s="581"/>
    </row>
    <row r="377" spans="1:11" x14ac:dyDescent="0.2">
      <c r="A377" s="583"/>
      <c r="B377" s="607"/>
      <c r="C377" s="583"/>
      <c r="D377" s="583"/>
      <c r="E377" s="582"/>
      <c r="F377" s="583"/>
      <c r="G377" s="582"/>
      <c r="H377" s="582"/>
      <c r="I377" s="582"/>
      <c r="J377" s="582"/>
      <c r="K377" s="581"/>
    </row>
    <row r="378" spans="1:11" x14ac:dyDescent="0.2">
      <c r="A378" s="583"/>
      <c r="B378" s="607"/>
      <c r="C378" s="583"/>
      <c r="D378" s="583"/>
      <c r="E378" s="582"/>
      <c r="F378" s="583"/>
      <c r="G378" s="582"/>
      <c r="H378" s="582"/>
      <c r="I378" s="582"/>
      <c r="J378" s="582"/>
      <c r="K378" s="581"/>
    </row>
    <row r="379" spans="1:11" x14ac:dyDescent="0.2">
      <c r="A379" s="583"/>
      <c r="B379" s="607"/>
      <c r="C379" s="583"/>
      <c r="D379" s="583"/>
      <c r="E379" s="582"/>
      <c r="F379" s="583"/>
      <c r="G379" s="582"/>
      <c r="H379" s="582"/>
      <c r="I379" s="582"/>
      <c r="J379" s="582"/>
      <c r="K379" s="581"/>
    </row>
    <row r="380" spans="1:11" x14ac:dyDescent="0.2">
      <c r="A380" s="583"/>
      <c r="B380" s="607"/>
      <c r="C380" s="583"/>
      <c r="D380" s="583"/>
      <c r="E380" s="582"/>
      <c r="F380" s="583"/>
      <c r="G380" s="582"/>
      <c r="H380" s="582"/>
      <c r="I380" s="582"/>
      <c r="J380" s="582"/>
      <c r="K380" s="581"/>
    </row>
    <row r="381" spans="1:11" x14ac:dyDescent="0.2">
      <c r="A381" s="583"/>
      <c r="B381" s="607"/>
      <c r="C381" s="583"/>
      <c r="D381" s="583"/>
      <c r="E381" s="582"/>
      <c r="F381" s="583"/>
      <c r="G381" s="582"/>
      <c r="H381" s="582"/>
      <c r="I381" s="582"/>
      <c r="J381" s="582"/>
      <c r="K381" s="581"/>
    </row>
    <row r="382" spans="1:11" x14ac:dyDescent="0.2">
      <c r="A382" s="583"/>
      <c r="B382" s="607"/>
      <c r="C382" s="583"/>
      <c r="D382" s="583"/>
      <c r="E382" s="582"/>
      <c r="F382" s="583"/>
      <c r="G382" s="582"/>
      <c r="H382" s="582"/>
      <c r="I382" s="582"/>
      <c r="J382" s="582"/>
      <c r="K382" s="581"/>
    </row>
    <row r="383" spans="1:11" x14ac:dyDescent="0.2">
      <c r="A383" s="583"/>
      <c r="B383" s="607"/>
      <c r="C383" s="583"/>
      <c r="D383" s="583"/>
      <c r="E383" s="582"/>
      <c r="F383" s="583"/>
      <c r="G383" s="582"/>
      <c r="H383" s="582"/>
      <c r="I383" s="582"/>
      <c r="J383" s="582"/>
      <c r="K383" s="581"/>
    </row>
    <row r="384" spans="1:11" x14ac:dyDescent="0.2">
      <c r="A384" s="583"/>
      <c r="B384" s="607"/>
      <c r="C384" s="583"/>
      <c r="D384" s="583"/>
      <c r="E384" s="582"/>
      <c r="F384" s="583"/>
      <c r="G384" s="582"/>
      <c r="H384" s="582"/>
      <c r="I384" s="582"/>
      <c r="J384" s="582"/>
      <c r="K384" s="581"/>
    </row>
    <row r="385" spans="1:11" x14ac:dyDescent="0.2">
      <c r="A385" s="583"/>
      <c r="B385" s="607"/>
      <c r="C385" s="583"/>
      <c r="D385" s="583"/>
      <c r="E385" s="582"/>
      <c r="F385" s="583"/>
      <c r="G385" s="582"/>
      <c r="H385" s="582"/>
      <c r="I385" s="582"/>
      <c r="J385" s="582"/>
      <c r="K385" s="581"/>
    </row>
    <row r="386" spans="1:11" x14ac:dyDescent="0.2">
      <c r="A386" s="583"/>
      <c r="B386" s="607"/>
      <c r="C386" s="583"/>
      <c r="D386" s="583"/>
      <c r="E386" s="582"/>
      <c r="F386" s="583"/>
      <c r="G386" s="582"/>
      <c r="H386" s="582"/>
      <c r="I386" s="582"/>
      <c r="J386" s="582"/>
      <c r="K386" s="581"/>
    </row>
    <row r="387" spans="1:11" x14ac:dyDescent="0.2">
      <c r="A387" s="583"/>
      <c r="B387" s="607"/>
      <c r="C387" s="583"/>
      <c r="D387" s="583"/>
      <c r="E387" s="582"/>
      <c r="F387" s="583"/>
      <c r="G387" s="582"/>
      <c r="H387" s="582"/>
      <c r="I387" s="582"/>
      <c r="J387" s="582"/>
      <c r="K387" s="581"/>
    </row>
    <row r="388" spans="1:11" x14ac:dyDescent="0.2">
      <c r="A388" s="583"/>
      <c r="B388" s="607"/>
      <c r="C388" s="583"/>
      <c r="D388" s="583"/>
      <c r="E388" s="582"/>
      <c r="F388" s="583"/>
      <c r="G388" s="582"/>
      <c r="H388" s="582"/>
      <c r="I388" s="582"/>
      <c r="J388" s="582"/>
      <c r="K388" s="581"/>
    </row>
    <row r="389" spans="1:11" x14ac:dyDescent="0.2">
      <c r="A389" s="583"/>
      <c r="B389" s="607"/>
      <c r="C389" s="583"/>
      <c r="D389" s="583"/>
      <c r="E389" s="582"/>
      <c r="F389" s="583"/>
      <c r="G389" s="582"/>
      <c r="H389" s="582"/>
      <c r="I389" s="582"/>
      <c r="J389" s="582"/>
      <c r="K389" s="581"/>
    </row>
    <row r="390" spans="1:11" x14ac:dyDescent="0.2">
      <c r="A390" s="583"/>
      <c r="B390" s="607"/>
      <c r="C390" s="583"/>
      <c r="D390" s="583"/>
      <c r="E390" s="582"/>
      <c r="F390" s="583"/>
      <c r="G390" s="582"/>
      <c r="H390" s="582"/>
      <c r="I390" s="582"/>
      <c r="J390" s="582"/>
      <c r="K390" s="581"/>
    </row>
    <row r="391" spans="1:11" x14ac:dyDescent="0.2">
      <c r="A391" s="583"/>
      <c r="B391" s="607"/>
      <c r="C391" s="583"/>
      <c r="D391" s="583"/>
      <c r="E391" s="582"/>
      <c r="F391" s="583"/>
      <c r="G391" s="582"/>
      <c r="H391" s="582"/>
      <c r="I391" s="582"/>
      <c r="J391" s="582"/>
      <c r="K391" s="581"/>
    </row>
    <row r="392" spans="1:11" x14ac:dyDescent="0.2">
      <c r="A392" s="583"/>
      <c r="B392" s="607"/>
      <c r="C392" s="583"/>
      <c r="D392" s="583"/>
      <c r="E392" s="582"/>
      <c r="F392" s="583"/>
      <c r="G392" s="582"/>
      <c r="H392" s="582"/>
      <c r="I392" s="582"/>
      <c r="J392" s="582"/>
      <c r="K392" s="581"/>
    </row>
    <row r="393" spans="1:11" x14ac:dyDescent="0.2">
      <c r="A393" s="583"/>
      <c r="B393" s="607"/>
      <c r="C393" s="583"/>
      <c r="D393" s="583"/>
      <c r="E393" s="582"/>
      <c r="F393" s="583"/>
      <c r="G393" s="582"/>
      <c r="H393" s="582"/>
      <c r="I393" s="582"/>
      <c r="J393" s="582"/>
      <c r="K393" s="581"/>
    </row>
    <row r="394" spans="1:11" x14ac:dyDescent="0.2">
      <c r="A394" s="583"/>
      <c r="B394" s="607"/>
      <c r="C394" s="583"/>
      <c r="D394" s="583"/>
      <c r="E394" s="582"/>
      <c r="F394" s="583"/>
      <c r="G394" s="582"/>
      <c r="H394" s="582"/>
      <c r="I394" s="582"/>
      <c r="J394" s="582"/>
      <c r="K394" s="581"/>
    </row>
    <row r="395" spans="1:11" x14ac:dyDescent="0.2">
      <c r="A395" s="583"/>
      <c r="B395" s="607"/>
      <c r="C395" s="583"/>
      <c r="D395" s="583"/>
      <c r="E395" s="582"/>
      <c r="F395" s="583"/>
      <c r="G395" s="582"/>
      <c r="H395" s="582"/>
      <c r="I395" s="582"/>
      <c r="J395" s="582"/>
      <c r="K395" s="581"/>
    </row>
    <row r="396" spans="1:11" x14ac:dyDescent="0.2">
      <c r="A396" s="583"/>
      <c r="B396" s="607"/>
      <c r="C396" s="583"/>
      <c r="D396" s="583"/>
      <c r="E396" s="582"/>
      <c r="F396" s="583"/>
      <c r="G396" s="582"/>
      <c r="H396" s="582"/>
      <c r="I396" s="582"/>
      <c r="J396" s="582"/>
      <c r="K396" s="581"/>
    </row>
    <row r="397" spans="1:11" x14ac:dyDescent="0.2">
      <c r="A397" s="583"/>
      <c r="B397" s="607"/>
      <c r="C397" s="583"/>
      <c r="D397" s="583"/>
      <c r="E397" s="582"/>
      <c r="F397" s="583"/>
      <c r="G397" s="582"/>
      <c r="H397" s="582"/>
      <c r="I397" s="582"/>
      <c r="J397" s="582"/>
      <c r="K397" s="581"/>
    </row>
    <row r="398" spans="1:11" x14ac:dyDescent="0.2">
      <c r="A398" s="583"/>
      <c r="B398" s="607"/>
      <c r="C398" s="583"/>
      <c r="D398" s="583"/>
      <c r="E398" s="582"/>
      <c r="F398" s="583"/>
      <c r="G398" s="582"/>
      <c r="H398" s="582"/>
      <c r="I398" s="582"/>
      <c r="J398" s="582"/>
      <c r="K398" s="581"/>
    </row>
    <row r="399" spans="1:11" x14ac:dyDescent="0.2">
      <c r="A399" s="583"/>
      <c r="B399" s="607"/>
      <c r="C399" s="583"/>
      <c r="D399" s="583"/>
      <c r="E399" s="582"/>
      <c r="F399" s="583"/>
      <c r="G399" s="582"/>
      <c r="H399" s="582"/>
      <c r="I399" s="582"/>
      <c r="J399" s="582"/>
      <c r="K399" s="581"/>
    </row>
    <row r="400" spans="1:11" x14ac:dyDescent="0.2">
      <c r="A400" s="583"/>
      <c r="B400" s="607"/>
      <c r="C400" s="583"/>
      <c r="D400" s="583"/>
      <c r="E400" s="582"/>
      <c r="F400" s="583"/>
      <c r="G400" s="582"/>
      <c r="H400" s="582"/>
      <c r="I400" s="582"/>
      <c r="J400" s="582"/>
      <c r="K400" s="581"/>
    </row>
    <row r="401" spans="1:11" x14ac:dyDescent="0.2">
      <c r="A401" s="583"/>
      <c r="B401" s="607"/>
      <c r="C401" s="583"/>
      <c r="D401" s="583"/>
      <c r="E401" s="582"/>
      <c r="F401" s="583"/>
      <c r="G401" s="582"/>
      <c r="H401" s="582"/>
      <c r="I401" s="582"/>
      <c r="J401" s="582"/>
      <c r="K401" s="581"/>
    </row>
    <row r="402" spans="1:11" x14ac:dyDescent="0.2">
      <c r="A402" s="583"/>
      <c r="B402" s="607"/>
      <c r="C402" s="583"/>
      <c r="D402" s="583"/>
      <c r="E402" s="582"/>
      <c r="F402" s="583"/>
      <c r="G402" s="582"/>
      <c r="H402" s="582"/>
      <c r="I402" s="582"/>
      <c r="J402" s="582"/>
      <c r="K402" s="581"/>
    </row>
    <row r="403" spans="1:11" x14ac:dyDescent="0.2">
      <c r="A403" s="583"/>
      <c r="B403" s="607"/>
      <c r="C403" s="583"/>
      <c r="D403" s="583"/>
      <c r="E403" s="582"/>
      <c r="F403" s="583"/>
      <c r="G403" s="582"/>
      <c r="H403" s="582"/>
      <c r="I403" s="582"/>
      <c r="J403" s="582"/>
      <c r="K403" s="581"/>
    </row>
    <row r="404" spans="1:11" x14ac:dyDescent="0.2">
      <c r="A404" s="583"/>
      <c r="B404" s="607"/>
      <c r="C404" s="583"/>
      <c r="D404" s="583"/>
      <c r="E404" s="582"/>
      <c r="F404" s="583"/>
      <c r="G404" s="582"/>
      <c r="H404" s="582"/>
      <c r="I404" s="582"/>
      <c r="J404" s="582"/>
      <c r="K404" s="581"/>
    </row>
    <row r="405" spans="1:11" x14ac:dyDescent="0.2">
      <c r="A405" s="583"/>
      <c r="B405" s="607"/>
      <c r="C405" s="583"/>
      <c r="D405" s="583"/>
      <c r="E405" s="582"/>
      <c r="F405" s="583"/>
      <c r="G405" s="582"/>
      <c r="H405" s="582"/>
      <c r="I405" s="582"/>
      <c r="J405" s="582"/>
      <c r="K405" s="581"/>
    </row>
    <row r="406" spans="1:11" x14ac:dyDescent="0.2">
      <c r="A406" s="583"/>
      <c r="B406" s="607"/>
      <c r="C406" s="583"/>
      <c r="D406" s="583"/>
      <c r="E406" s="582"/>
      <c r="F406" s="583"/>
      <c r="G406" s="582"/>
      <c r="H406" s="582"/>
      <c r="I406" s="582"/>
      <c r="J406" s="582"/>
      <c r="K406" s="581"/>
    </row>
    <row r="407" spans="1:11" x14ac:dyDescent="0.2">
      <c r="A407" s="583"/>
      <c r="B407" s="607"/>
      <c r="C407" s="583"/>
      <c r="D407" s="583"/>
      <c r="E407" s="582"/>
      <c r="F407" s="583"/>
      <c r="G407" s="582"/>
      <c r="H407" s="582"/>
      <c r="I407" s="582"/>
      <c r="J407" s="582"/>
      <c r="K407" s="581"/>
    </row>
    <row r="408" spans="1:11" x14ac:dyDescent="0.2">
      <c r="A408" s="583"/>
      <c r="B408" s="607"/>
      <c r="C408" s="583"/>
      <c r="D408" s="583"/>
      <c r="E408" s="582"/>
      <c r="F408" s="583"/>
      <c r="G408" s="582"/>
      <c r="H408" s="582"/>
      <c r="I408" s="582"/>
      <c r="J408" s="582"/>
      <c r="K408" s="581"/>
    </row>
    <row r="409" spans="1:11" x14ac:dyDescent="0.2">
      <c r="A409" s="583"/>
      <c r="B409" s="607"/>
      <c r="C409" s="583"/>
      <c r="D409" s="583"/>
      <c r="E409" s="582"/>
      <c r="F409" s="583"/>
      <c r="G409" s="582"/>
      <c r="H409" s="582"/>
      <c r="I409" s="582"/>
      <c r="J409" s="582"/>
      <c r="K409" s="581"/>
    </row>
    <row r="410" spans="1:11" x14ac:dyDescent="0.2">
      <c r="A410" s="583"/>
      <c r="B410" s="607"/>
      <c r="C410" s="583"/>
      <c r="D410" s="583"/>
      <c r="E410" s="582"/>
      <c r="F410" s="583"/>
      <c r="G410" s="582"/>
      <c r="H410" s="582"/>
      <c r="I410" s="582"/>
      <c r="J410" s="582"/>
      <c r="K410" s="581"/>
    </row>
    <row r="411" spans="1:11" x14ac:dyDescent="0.2">
      <c r="A411" s="583"/>
      <c r="B411" s="607"/>
      <c r="C411" s="583"/>
      <c r="D411" s="583"/>
      <c r="E411" s="582"/>
      <c r="F411" s="583"/>
      <c r="G411" s="582"/>
      <c r="H411" s="582"/>
      <c r="I411" s="582"/>
      <c r="J411" s="582"/>
      <c r="K411" s="581"/>
    </row>
    <row r="412" spans="1:11" x14ac:dyDescent="0.2">
      <c r="A412" s="583"/>
      <c r="B412" s="607"/>
      <c r="C412" s="583"/>
      <c r="D412" s="583"/>
      <c r="E412" s="582"/>
      <c r="F412" s="583"/>
      <c r="G412" s="582"/>
      <c r="H412" s="582"/>
      <c r="I412" s="582"/>
      <c r="J412" s="582"/>
      <c r="K412" s="581"/>
    </row>
    <row r="413" spans="1:11" x14ac:dyDescent="0.2">
      <c r="A413" s="583"/>
      <c r="B413" s="607"/>
      <c r="C413" s="583"/>
      <c r="D413" s="583"/>
      <c r="E413" s="582"/>
      <c r="F413" s="583"/>
      <c r="G413" s="582"/>
      <c r="H413" s="582"/>
      <c r="I413" s="582"/>
      <c r="J413" s="582"/>
      <c r="K413" s="581"/>
    </row>
    <row r="414" spans="1:11" x14ac:dyDescent="0.2">
      <c r="A414" s="583"/>
      <c r="B414" s="607"/>
      <c r="C414" s="583"/>
      <c r="D414" s="583"/>
      <c r="E414" s="582"/>
      <c r="F414" s="583"/>
      <c r="G414" s="582"/>
      <c r="H414" s="582"/>
      <c r="I414" s="582"/>
      <c r="J414" s="582"/>
      <c r="K414" s="581"/>
    </row>
    <row r="415" spans="1:11" x14ac:dyDescent="0.2">
      <c r="A415" s="583"/>
      <c r="B415" s="607"/>
      <c r="C415" s="583"/>
      <c r="D415" s="583"/>
      <c r="E415" s="582"/>
      <c r="F415" s="583"/>
      <c r="G415" s="582"/>
      <c r="H415" s="582"/>
      <c r="I415" s="582"/>
      <c r="J415" s="582"/>
      <c r="K415" s="581"/>
    </row>
    <row r="416" spans="1:11" x14ac:dyDescent="0.2">
      <c r="A416" s="583"/>
      <c r="B416" s="607"/>
      <c r="C416" s="583"/>
      <c r="D416" s="583"/>
      <c r="E416" s="582"/>
      <c r="F416" s="583"/>
      <c r="G416" s="582"/>
      <c r="H416" s="582"/>
      <c r="I416" s="582"/>
      <c r="J416" s="582"/>
      <c r="K416" s="581"/>
    </row>
    <row r="417" spans="1:11" x14ac:dyDescent="0.2">
      <c r="A417" s="583"/>
      <c r="B417" s="607"/>
      <c r="C417" s="583"/>
      <c r="D417" s="583"/>
      <c r="E417" s="582"/>
      <c r="F417" s="583"/>
      <c r="G417" s="582"/>
      <c r="H417" s="582"/>
      <c r="I417" s="582"/>
      <c r="J417" s="582"/>
      <c r="K417" s="581"/>
    </row>
    <row r="418" spans="1:11" x14ac:dyDescent="0.2">
      <c r="A418" s="583"/>
      <c r="B418" s="607"/>
      <c r="C418" s="583"/>
      <c r="D418" s="583"/>
      <c r="E418" s="582"/>
      <c r="F418" s="583"/>
      <c r="G418" s="582"/>
      <c r="H418" s="582"/>
      <c r="I418" s="582"/>
      <c r="J418" s="582"/>
      <c r="K418" s="581"/>
    </row>
    <row r="419" spans="1:11" x14ac:dyDescent="0.2">
      <c r="A419" s="583"/>
      <c r="B419" s="607"/>
      <c r="C419" s="583"/>
      <c r="D419" s="583"/>
      <c r="E419" s="582"/>
      <c r="F419" s="583"/>
      <c r="G419" s="582"/>
      <c r="H419" s="582"/>
      <c r="I419" s="582"/>
      <c r="J419" s="582"/>
      <c r="K419" s="581"/>
    </row>
    <row r="420" spans="1:11" x14ac:dyDescent="0.2">
      <c r="A420" s="583"/>
      <c r="B420" s="607"/>
      <c r="C420" s="583"/>
      <c r="D420" s="583"/>
      <c r="E420" s="582"/>
      <c r="F420" s="583"/>
      <c r="G420" s="582"/>
      <c r="H420" s="582"/>
      <c r="I420" s="582"/>
      <c r="J420" s="582"/>
      <c r="K420" s="581"/>
    </row>
    <row r="421" spans="1:11" x14ac:dyDescent="0.2">
      <c r="A421" s="583"/>
      <c r="B421" s="607"/>
      <c r="C421" s="583"/>
      <c r="D421" s="583"/>
      <c r="E421" s="582"/>
      <c r="F421" s="583"/>
      <c r="G421" s="582"/>
      <c r="H421" s="582"/>
      <c r="I421" s="582"/>
      <c r="J421" s="582"/>
      <c r="K421" s="581"/>
    </row>
    <row r="422" spans="1:11" x14ac:dyDescent="0.2">
      <c r="A422" s="583"/>
      <c r="B422" s="607"/>
      <c r="C422" s="583"/>
      <c r="D422" s="583"/>
      <c r="E422" s="582"/>
      <c r="F422" s="583"/>
      <c r="G422" s="582"/>
      <c r="H422" s="582"/>
      <c r="I422" s="582"/>
      <c r="J422" s="582"/>
      <c r="K422" s="581"/>
    </row>
    <row r="423" spans="1:11" x14ac:dyDescent="0.2">
      <c r="A423" s="583"/>
      <c r="B423" s="607"/>
      <c r="C423" s="583"/>
      <c r="D423" s="583"/>
      <c r="E423" s="582"/>
      <c r="F423" s="583"/>
      <c r="G423" s="582"/>
      <c r="H423" s="582"/>
      <c r="I423" s="582"/>
      <c r="J423" s="582"/>
      <c r="K423" s="581"/>
    </row>
    <row r="424" spans="1:11" x14ac:dyDescent="0.2">
      <c r="A424" s="583"/>
      <c r="B424" s="607"/>
      <c r="C424" s="583"/>
      <c r="D424" s="583"/>
      <c r="E424" s="582"/>
      <c r="F424" s="583"/>
      <c r="G424" s="582"/>
      <c r="H424" s="582"/>
      <c r="I424" s="582"/>
      <c r="J424" s="582"/>
      <c r="K424" s="581"/>
    </row>
    <row r="425" spans="1:11" x14ac:dyDescent="0.2">
      <c r="A425" s="583"/>
      <c r="B425" s="607"/>
      <c r="C425" s="583"/>
      <c r="D425" s="583"/>
      <c r="E425" s="582"/>
      <c r="F425" s="583"/>
      <c r="G425" s="582"/>
      <c r="H425" s="582"/>
      <c r="I425" s="582"/>
      <c r="J425" s="582"/>
      <c r="K425" s="581"/>
    </row>
    <row r="426" spans="1:11" x14ac:dyDescent="0.2">
      <c r="A426" s="583"/>
      <c r="B426" s="607"/>
      <c r="C426" s="583"/>
      <c r="D426" s="583"/>
      <c r="E426" s="582"/>
      <c r="F426" s="583"/>
      <c r="G426" s="582"/>
      <c r="H426" s="582"/>
      <c r="I426" s="582"/>
      <c r="J426" s="582"/>
      <c r="K426" s="581"/>
    </row>
    <row r="427" spans="1:11" x14ac:dyDescent="0.2">
      <c r="A427" s="583"/>
      <c r="B427" s="607"/>
      <c r="C427" s="583"/>
      <c r="D427" s="583"/>
      <c r="E427" s="582"/>
      <c r="F427" s="583"/>
      <c r="G427" s="582"/>
      <c r="H427" s="582"/>
      <c r="I427" s="582"/>
      <c r="J427" s="582"/>
      <c r="K427" s="581"/>
    </row>
    <row r="428" spans="1:11" x14ac:dyDescent="0.2">
      <c r="A428" s="583"/>
      <c r="B428" s="607"/>
      <c r="C428" s="583"/>
      <c r="D428" s="583"/>
      <c r="E428" s="582"/>
      <c r="F428" s="583"/>
      <c r="G428" s="582"/>
      <c r="H428" s="582"/>
      <c r="I428" s="582"/>
      <c r="J428" s="582"/>
      <c r="K428" s="581"/>
    </row>
    <row r="429" spans="1:11" x14ac:dyDescent="0.2">
      <c r="A429" s="583"/>
      <c r="B429" s="607"/>
      <c r="C429" s="583"/>
      <c r="D429" s="583"/>
      <c r="E429" s="582"/>
      <c r="F429" s="583"/>
      <c r="G429" s="582"/>
      <c r="H429" s="582"/>
      <c r="I429" s="582"/>
      <c r="J429" s="582"/>
      <c r="K429" s="581"/>
    </row>
    <row r="430" spans="1:11" x14ac:dyDescent="0.2">
      <c r="A430" s="583"/>
      <c r="B430" s="607"/>
      <c r="C430" s="583"/>
      <c r="D430" s="583"/>
      <c r="E430" s="582"/>
      <c r="F430" s="583"/>
      <c r="G430" s="582"/>
      <c r="H430" s="582"/>
      <c r="I430" s="582"/>
      <c r="J430" s="582"/>
      <c r="K430" s="581"/>
    </row>
    <row r="431" spans="1:11" x14ac:dyDescent="0.2">
      <c r="A431" s="583"/>
      <c r="B431" s="607"/>
      <c r="C431" s="583"/>
      <c r="D431" s="583"/>
      <c r="E431" s="582"/>
      <c r="F431" s="583"/>
      <c r="G431" s="582"/>
      <c r="H431" s="582"/>
      <c r="I431" s="582"/>
      <c r="J431" s="582"/>
      <c r="K431" s="581"/>
    </row>
    <row r="432" spans="1:11" x14ac:dyDescent="0.2">
      <c r="A432" s="583"/>
      <c r="B432" s="607"/>
      <c r="C432" s="583"/>
      <c r="D432" s="583"/>
      <c r="E432" s="582"/>
      <c r="F432" s="583"/>
      <c r="G432" s="582"/>
      <c r="H432" s="582"/>
      <c r="I432" s="582"/>
      <c r="J432" s="582"/>
      <c r="K432" s="581"/>
    </row>
    <row r="433" spans="1:11" x14ac:dyDescent="0.2">
      <c r="A433" s="583"/>
      <c r="B433" s="607"/>
      <c r="C433" s="583"/>
      <c r="D433" s="583"/>
      <c r="E433" s="582"/>
      <c r="F433" s="583"/>
      <c r="G433" s="582"/>
      <c r="H433" s="582"/>
      <c r="I433" s="582"/>
      <c r="J433" s="582"/>
      <c r="K433" s="581"/>
    </row>
    <row r="434" spans="1:11" x14ac:dyDescent="0.2">
      <c r="A434" s="583"/>
      <c r="B434" s="607"/>
      <c r="C434" s="583"/>
      <c r="D434" s="583"/>
      <c r="E434" s="582"/>
      <c r="F434" s="583"/>
      <c r="G434" s="582"/>
      <c r="H434" s="582"/>
      <c r="I434" s="582"/>
      <c r="J434" s="582"/>
      <c r="K434" s="581"/>
    </row>
    <row r="435" spans="1:11" x14ac:dyDescent="0.2">
      <c r="A435" s="583"/>
      <c r="B435" s="607"/>
      <c r="C435" s="583"/>
      <c r="D435" s="583"/>
      <c r="E435" s="582"/>
      <c r="F435" s="583"/>
      <c r="G435" s="582"/>
      <c r="H435" s="582"/>
      <c r="I435" s="582"/>
      <c r="J435" s="582"/>
      <c r="K435" s="581"/>
    </row>
    <row r="436" spans="1:11" x14ac:dyDescent="0.2">
      <c r="A436" s="583"/>
      <c r="B436" s="607"/>
      <c r="C436" s="583"/>
      <c r="D436" s="583"/>
      <c r="E436" s="582"/>
      <c r="F436" s="583"/>
      <c r="G436" s="582"/>
      <c r="H436" s="582"/>
      <c r="I436" s="582"/>
      <c r="J436" s="582"/>
      <c r="K436" s="581"/>
    </row>
    <row r="437" spans="1:11" x14ac:dyDescent="0.2">
      <c r="A437" s="583"/>
      <c r="B437" s="607"/>
      <c r="C437" s="583"/>
      <c r="D437" s="583"/>
      <c r="E437" s="582"/>
      <c r="F437" s="583"/>
      <c r="G437" s="582"/>
      <c r="H437" s="582"/>
      <c r="I437" s="582"/>
      <c r="J437" s="582"/>
      <c r="K437" s="581"/>
    </row>
    <row r="438" spans="1:11" x14ac:dyDescent="0.2">
      <c r="A438" s="583"/>
      <c r="B438" s="607"/>
      <c r="C438" s="583"/>
      <c r="D438" s="583"/>
      <c r="E438" s="582"/>
      <c r="F438" s="583"/>
      <c r="G438" s="582"/>
      <c r="H438" s="582"/>
      <c r="I438" s="582"/>
      <c r="J438" s="582"/>
      <c r="K438" s="581"/>
    </row>
    <row r="439" spans="1:11" x14ac:dyDescent="0.2">
      <c r="A439" s="583"/>
      <c r="B439" s="607"/>
      <c r="C439" s="583"/>
      <c r="D439" s="583"/>
      <c r="E439" s="582"/>
      <c r="F439" s="583"/>
      <c r="G439" s="582"/>
      <c r="H439" s="582"/>
      <c r="I439" s="582"/>
      <c r="J439" s="582"/>
      <c r="K439" s="581"/>
    </row>
    <row r="440" spans="1:11" x14ac:dyDescent="0.2">
      <c r="A440" s="583"/>
      <c r="B440" s="607"/>
      <c r="C440" s="583"/>
      <c r="D440" s="583"/>
      <c r="E440" s="582"/>
      <c r="F440" s="583"/>
      <c r="G440" s="582"/>
      <c r="H440" s="582"/>
      <c r="I440" s="582"/>
      <c r="J440" s="582"/>
      <c r="K440" s="581"/>
    </row>
    <row r="441" spans="1:11" x14ac:dyDescent="0.2">
      <c r="A441" s="583"/>
      <c r="B441" s="607"/>
      <c r="C441" s="583"/>
      <c r="D441" s="583"/>
      <c r="E441" s="582"/>
      <c r="F441" s="583"/>
      <c r="G441" s="582"/>
      <c r="H441" s="582"/>
      <c r="I441" s="582"/>
      <c r="J441" s="582"/>
      <c r="K441" s="581"/>
    </row>
    <row r="442" spans="1:11" x14ac:dyDescent="0.2">
      <c r="A442" s="583"/>
      <c r="B442" s="607"/>
      <c r="C442" s="583"/>
      <c r="D442" s="583"/>
      <c r="E442" s="582"/>
      <c r="F442" s="583"/>
      <c r="G442" s="582"/>
      <c r="H442" s="582"/>
      <c r="I442" s="582"/>
      <c r="J442" s="582"/>
      <c r="K442" s="581"/>
    </row>
    <row r="443" spans="1:11" x14ac:dyDescent="0.2">
      <c r="A443" s="583"/>
      <c r="B443" s="607"/>
      <c r="C443" s="583"/>
      <c r="D443" s="583"/>
      <c r="E443" s="582"/>
      <c r="F443" s="583"/>
      <c r="G443" s="582"/>
      <c r="H443" s="582"/>
      <c r="I443" s="582"/>
      <c r="J443" s="582"/>
      <c r="K443" s="581"/>
    </row>
    <row r="444" spans="1:11" x14ac:dyDescent="0.2">
      <c r="A444" s="583"/>
      <c r="B444" s="607"/>
      <c r="C444" s="583"/>
      <c r="D444" s="583"/>
      <c r="E444" s="582"/>
      <c r="F444" s="583"/>
      <c r="G444" s="582"/>
      <c r="H444" s="582"/>
      <c r="I444" s="582"/>
      <c r="J444" s="582"/>
      <c r="K444" s="581"/>
    </row>
    <row r="445" spans="1:11" x14ac:dyDescent="0.2">
      <c r="A445" s="583"/>
      <c r="B445" s="607"/>
      <c r="C445" s="583"/>
      <c r="D445" s="583"/>
      <c r="E445" s="582"/>
      <c r="F445" s="583"/>
      <c r="G445" s="582"/>
      <c r="H445" s="582"/>
      <c r="I445" s="582"/>
      <c r="J445" s="582"/>
      <c r="K445" s="581"/>
    </row>
    <row r="446" spans="1:11" x14ac:dyDescent="0.2">
      <c r="A446" s="583"/>
      <c r="B446" s="607"/>
      <c r="C446" s="583"/>
      <c r="D446" s="583"/>
      <c r="E446" s="582"/>
      <c r="F446" s="583"/>
      <c r="G446" s="582"/>
      <c r="H446" s="582"/>
      <c r="I446" s="582"/>
      <c r="J446" s="582"/>
      <c r="K446" s="581"/>
    </row>
    <row r="447" spans="1:11" x14ac:dyDescent="0.2">
      <c r="A447" s="583"/>
      <c r="B447" s="607"/>
      <c r="C447" s="583"/>
      <c r="D447" s="583"/>
      <c r="E447" s="582"/>
      <c r="F447" s="583"/>
      <c r="G447" s="582"/>
      <c r="H447" s="582"/>
      <c r="I447" s="582"/>
      <c r="J447" s="582"/>
      <c r="K447" s="581"/>
    </row>
    <row r="448" spans="1:11" x14ac:dyDescent="0.2">
      <c r="A448" s="583"/>
      <c r="B448" s="607"/>
      <c r="C448" s="583"/>
      <c r="D448" s="583"/>
      <c r="E448" s="582"/>
      <c r="F448" s="583"/>
      <c r="G448" s="582"/>
      <c r="H448" s="582"/>
      <c r="I448" s="582"/>
      <c r="J448" s="582"/>
      <c r="K448" s="581"/>
    </row>
    <row r="449" spans="1:11" x14ac:dyDescent="0.2">
      <c r="A449" s="583"/>
      <c r="B449" s="607"/>
      <c r="C449" s="583"/>
      <c r="D449" s="583"/>
      <c r="E449" s="582"/>
      <c r="F449" s="583"/>
      <c r="G449" s="582"/>
      <c r="H449" s="582"/>
      <c r="I449" s="582"/>
      <c r="J449" s="582"/>
      <c r="K449" s="581"/>
    </row>
    <row r="450" spans="1:11" x14ac:dyDescent="0.2">
      <c r="A450" s="583"/>
      <c r="B450" s="607"/>
      <c r="C450" s="583"/>
      <c r="D450" s="583"/>
      <c r="E450" s="582"/>
      <c r="F450" s="583"/>
      <c r="G450" s="582"/>
      <c r="H450" s="582"/>
      <c r="I450" s="582"/>
      <c r="J450" s="582"/>
      <c r="K450" s="581"/>
    </row>
    <row r="451" spans="1:11" x14ac:dyDescent="0.2">
      <c r="A451" s="583"/>
      <c r="B451" s="607"/>
      <c r="C451" s="583"/>
      <c r="D451" s="583"/>
      <c r="E451" s="582"/>
      <c r="F451" s="583"/>
      <c r="G451" s="582"/>
      <c r="H451" s="582"/>
      <c r="I451" s="582"/>
      <c r="J451" s="582"/>
      <c r="K451" s="581"/>
    </row>
    <row r="452" spans="1:11" x14ac:dyDescent="0.2">
      <c r="A452" s="583"/>
      <c r="B452" s="607"/>
      <c r="C452" s="583"/>
      <c r="D452" s="583"/>
      <c r="E452" s="582"/>
      <c r="F452" s="583"/>
      <c r="G452" s="582"/>
      <c r="H452" s="582"/>
      <c r="I452" s="582"/>
      <c r="J452" s="582"/>
      <c r="K452" s="581"/>
    </row>
    <row r="453" spans="1:11" x14ac:dyDescent="0.2">
      <c r="A453" s="583"/>
      <c r="B453" s="607"/>
      <c r="C453" s="583"/>
      <c r="D453" s="583"/>
      <c r="E453" s="582"/>
      <c r="F453" s="583"/>
      <c r="G453" s="582"/>
      <c r="H453" s="582"/>
      <c r="I453" s="582"/>
      <c r="J453" s="582"/>
      <c r="K453" s="581"/>
    </row>
    <row r="454" spans="1:11" x14ac:dyDescent="0.2">
      <c r="A454" s="583"/>
      <c r="B454" s="607"/>
      <c r="C454" s="583"/>
      <c r="D454" s="583"/>
      <c r="E454" s="582"/>
      <c r="F454" s="583"/>
      <c r="G454" s="582"/>
      <c r="H454" s="582"/>
      <c r="I454" s="582"/>
      <c r="J454" s="582"/>
      <c r="K454" s="581"/>
    </row>
    <row r="455" spans="1:11" x14ac:dyDescent="0.2">
      <c r="A455" s="583"/>
      <c r="B455" s="607"/>
      <c r="C455" s="583"/>
      <c r="D455" s="583"/>
      <c r="E455" s="582"/>
      <c r="F455" s="583"/>
      <c r="G455" s="582"/>
      <c r="H455" s="582"/>
      <c r="I455" s="582"/>
      <c r="J455" s="582"/>
      <c r="K455" s="581"/>
    </row>
    <row r="456" spans="1:11" x14ac:dyDescent="0.2">
      <c r="A456" s="583"/>
      <c r="B456" s="607"/>
      <c r="C456" s="583"/>
      <c r="D456" s="583"/>
      <c r="E456" s="582"/>
      <c r="F456" s="583"/>
      <c r="G456" s="582"/>
      <c r="H456" s="582"/>
      <c r="I456" s="582"/>
      <c r="J456" s="582"/>
      <c r="K456" s="581"/>
    </row>
    <row r="457" spans="1:11" x14ac:dyDescent="0.2">
      <c r="A457" s="583"/>
      <c r="B457" s="607"/>
      <c r="C457" s="583"/>
      <c r="D457" s="583"/>
      <c r="E457" s="582"/>
      <c r="F457" s="583"/>
      <c r="G457" s="582"/>
      <c r="H457" s="582"/>
      <c r="I457" s="582"/>
      <c r="J457" s="582"/>
      <c r="K457" s="581"/>
    </row>
    <row r="458" spans="1:11" x14ac:dyDescent="0.2">
      <c r="A458" s="583"/>
      <c r="B458" s="607"/>
      <c r="C458" s="583"/>
      <c r="D458" s="583"/>
      <c r="E458" s="582"/>
      <c r="F458" s="583"/>
      <c r="G458" s="582"/>
      <c r="H458" s="582"/>
      <c r="I458" s="582"/>
      <c r="J458" s="582"/>
      <c r="K458" s="581"/>
    </row>
    <row r="459" spans="1:11" x14ac:dyDescent="0.2">
      <c r="A459" s="583"/>
      <c r="B459" s="607"/>
      <c r="C459" s="583"/>
      <c r="D459" s="583"/>
      <c r="E459" s="582"/>
      <c r="F459" s="583"/>
      <c r="G459" s="582"/>
      <c r="H459" s="582"/>
      <c r="I459" s="582"/>
      <c r="J459" s="582"/>
      <c r="K459" s="581"/>
    </row>
    <row r="460" spans="1:11" x14ac:dyDescent="0.2">
      <c r="A460" s="583"/>
      <c r="B460" s="607"/>
      <c r="C460" s="583"/>
      <c r="D460" s="583"/>
      <c r="E460" s="582"/>
      <c r="F460" s="583"/>
      <c r="G460" s="582"/>
      <c r="H460" s="582"/>
      <c r="I460" s="582"/>
      <c r="J460" s="582"/>
      <c r="K460" s="581"/>
    </row>
    <row r="461" spans="1:11" x14ac:dyDescent="0.2">
      <c r="A461" s="583"/>
      <c r="B461" s="607"/>
      <c r="C461" s="583"/>
      <c r="D461" s="583"/>
      <c r="E461" s="582"/>
      <c r="F461" s="583"/>
      <c r="G461" s="582"/>
      <c r="H461" s="582"/>
      <c r="I461" s="582"/>
      <c r="J461" s="582"/>
      <c r="K461" s="581"/>
    </row>
    <row r="462" spans="1:11" x14ac:dyDescent="0.2">
      <c r="A462" s="583"/>
      <c r="B462" s="607"/>
      <c r="C462" s="583"/>
      <c r="D462" s="583"/>
      <c r="E462" s="582"/>
      <c r="F462" s="583"/>
      <c r="G462" s="582"/>
      <c r="H462" s="582"/>
      <c r="I462" s="582"/>
      <c r="J462" s="582"/>
      <c r="K462" s="581"/>
    </row>
    <row r="463" spans="1:11" x14ac:dyDescent="0.2">
      <c r="A463" s="583"/>
      <c r="B463" s="607"/>
      <c r="C463" s="583"/>
      <c r="D463" s="583"/>
      <c r="E463" s="582"/>
      <c r="F463" s="583"/>
      <c r="G463" s="582"/>
      <c r="H463" s="582"/>
      <c r="I463" s="582"/>
      <c r="J463" s="582"/>
      <c r="K463" s="581"/>
    </row>
    <row r="464" spans="1:11" x14ac:dyDescent="0.2">
      <c r="A464" s="583"/>
      <c r="B464" s="607"/>
      <c r="C464" s="583"/>
      <c r="D464" s="583"/>
      <c r="E464" s="582"/>
      <c r="F464" s="583"/>
      <c r="G464" s="582"/>
      <c r="H464" s="582"/>
      <c r="I464" s="582"/>
      <c r="J464" s="582"/>
      <c r="K464" s="581"/>
    </row>
    <row r="465" spans="1:11" x14ac:dyDescent="0.2">
      <c r="A465" s="583"/>
      <c r="B465" s="607"/>
      <c r="C465" s="583"/>
      <c r="D465" s="583"/>
      <c r="E465" s="582"/>
      <c r="F465" s="583"/>
      <c r="G465" s="582"/>
      <c r="H465" s="582"/>
      <c r="I465" s="582"/>
      <c r="J465" s="582"/>
      <c r="K465" s="581"/>
    </row>
    <row r="466" spans="1:11" x14ac:dyDescent="0.2">
      <c r="A466" s="583"/>
      <c r="B466" s="607"/>
      <c r="C466" s="583"/>
      <c r="D466" s="583"/>
      <c r="E466" s="582"/>
      <c r="F466" s="583"/>
      <c r="G466" s="582"/>
      <c r="H466" s="582"/>
      <c r="I466" s="582"/>
      <c r="J466" s="582"/>
      <c r="K466" s="581"/>
    </row>
    <row r="467" spans="1:11" x14ac:dyDescent="0.2">
      <c r="A467" s="583"/>
      <c r="B467" s="607"/>
      <c r="C467" s="583"/>
      <c r="D467" s="583"/>
      <c r="E467" s="582"/>
      <c r="F467" s="583"/>
      <c r="G467" s="582"/>
      <c r="H467" s="582"/>
      <c r="I467" s="582"/>
      <c r="J467" s="582"/>
      <c r="K467" s="581"/>
    </row>
    <row r="468" spans="1:11" x14ac:dyDescent="0.2">
      <c r="A468" s="583"/>
      <c r="B468" s="607"/>
      <c r="C468" s="583"/>
      <c r="D468" s="583"/>
      <c r="E468" s="582"/>
      <c r="F468" s="583"/>
      <c r="G468" s="582"/>
      <c r="H468" s="582"/>
      <c r="I468" s="582"/>
      <c r="J468" s="582"/>
      <c r="K468" s="581"/>
    </row>
    <row r="469" spans="1:11" x14ac:dyDescent="0.2">
      <c r="A469" s="583"/>
      <c r="B469" s="607"/>
      <c r="C469" s="583"/>
      <c r="D469" s="583"/>
      <c r="E469" s="582"/>
      <c r="F469" s="583"/>
      <c r="G469" s="582"/>
      <c r="H469" s="582"/>
      <c r="I469" s="582"/>
      <c r="J469" s="582"/>
      <c r="K469" s="581"/>
    </row>
    <row r="470" spans="1:11" x14ac:dyDescent="0.2">
      <c r="A470" s="583"/>
      <c r="B470" s="607"/>
      <c r="C470" s="583"/>
      <c r="D470" s="583"/>
      <c r="E470" s="582"/>
      <c r="F470" s="583"/>
      <c r="G470" s="582"/>
      <c r="H470" s="582"/>
      <c r="I470" s="582"/>
      <c r="J470" s="582"/>
      <c r="K470" s="581"/>
    </row>
    <row r="471" spans="1:11" x14ac:dyDescent="0.2">
      <c r="A471" s="583"/>
      <c r="B471" s="607"/>
      <c r="C471" s="583"/>
      <c r="D471" s="583"/>
      <c r="E471" s="582"/>
      <c r="F471" s="583"/>
      <c r="G471" s="582"/>
      <c r="H471" s="582"/>
      <c r="I471" s="582"/>
      <c r="J471" s="582"/>
      <c r="K471" s="581"/>
    </row>
    <row r="472" spans="1:11" x14ac:dyDescent="0.2">
      <c r="A472" s="583"/>
      <c r="B472" s="607"/>
      <c r="C472" s="583"/>
      <c r="D472" s="583"/>
      <c r="E472" s="582"/>
      <c r="F472" s="583"/>
      <c r="G472" s="582"/>
      <c r="H472" s="582"/>
      <c r="I472" s="582"/>
      <c r="J472" s="582"/>
      <c r="K472" s="581"/>
    </row>
    <row r="473" spans="1:11" x14ac:dyDescent="0.2">
      <c r="A473" s="583"/>
      <c r="B473" s="607"/>
      <c r="C473" s="583"/>
      <c r="D473" s="583"/>
      <c r="E473" s="582"/>
      <c r="F473" s="583"/>
      <c r="G473" s="582"/>
      <c r="H473" s="582"/>
      <c r="I473" s="582"/>
      <c r="J473" s="582"/>
      <c r="K473" s="581"/>
    </row>
    <row r="474" spans="1:11" x14ac:dyDescent="0.2">
      <c r="A474" s="583"/>
      <c r="B474" s="607"/>
      <c r="C474" s="583"/>
      <c r="D474" s="583"/>
      <c r="E474" s="582"/>
      <c r="F474" s="583"/>
      <c r="G474" s="582"/>
      <c r="H474" s="582"/>
      <c r="I474" s="582"/>
      <c r="J474" s="582"/>
      <c r="K474" s="581"/>
    </row>
    <row r="475" spans="1:11" x14ac:dyDescent="0.2">
      <c r="A475" s="583"/>
      <c r="B475" s="607"/>
      <c r="C475" s="583"/>
      <c r="D475" s="583"/>
      <c r="E475" s="582"/>
      <c r="F475" s="583"/>
      <c r="G475" s="582"/>
      <c r="H475" s="582"/>
      <c r="I475" s="582"/>
      <c r="J475" s="582"/>
      <c r="K475" s="581"/>
    </row>
    <row r="476" spans="1:11" x14ac:dyDescent="0.2">
      <c r="A476" s="583"/>
      <c r="B476" s="607"/>
      <c r="C476" s="583"/>
      <c r="D476" s="583"/>
      <c r="E476" s="582"/>
      <c r="F476" s="583"/>
      <c r="G476" s="582"/>
      <c r="H476" s="582"/>
      <c r="I476" s="582"/>
      <c r="J476" s="582"/>
      <c r="K476" s="581"/>
    </row>
    <row r="477" spans="1:11" x14ac:dyDescent="0.2">
      <c r="A477" s="583"/>
      <c r="B477" s="607"/>
      <c r="C477" s="583"/>
      <c r="D477" s="583"/>
      <c r="E477" s="582"/>
      <c r="F477" s="583"/>
      <c r="G477" s="582"/>
      <c r="H477" s="582"/>
      <c r="I477" s="582"/>
      <c r="J477" s="582"/>
      <c r="K477" s="581"/>
    </row>
    <row r="478" spans="1:11" x14ac:dyDescent="0.2">
      <c r="A478" s="583"/>
      <c r="B478" s="607"/>
      <c r="C478" s="583"/>
      <c r="D478" s="583"/>
      <c r="E478" s="582"/>
      <c r="F478" s="583"/>
      <c r="G478" s="582"/>
      <c r="H478" s="582"/>
      <c r="I478" s="582"/>
      <c r="J478" s="582"/>
      <c r="K478" s="581"/>
    </row>
    <row r="479" spans="1:11" x14ac:dyDescent="0.2">
      <c r="A479" s="583"/>
      <c r="B479" s="607"/>
      <c r="C479" s="583"/>
      <c r="D479" s="583"/>
      <c r="E479" s="582"/>
      <c r="F479" s="583"/>
      <c r="G479" s="582"/>
      <c r="H479" s="582"/>
      <c r="I479" s="582"/>
      <c r="J479" s="582"/>
      <c r="K479" s="581"/>
    </row>
    <row r="480" spans="1:11" x14ac:dyDescent="0.2">
      <c r="A480" s="583"/>
      <c r="B480" s="607"/>
      <c r="C480" s="583"/>
      <c r="D480" s="583"/>
      <c r="E480" s="582"/>
      <c r="F480" s="583"/>
      <c r="G480" s="582"/>
      <c r="H480" s="582"/>
      <c r="I480" s="582"/>
      <c r="J480" s="582"/>
      <c r="K480" s="581"/>
    </row>
    <row r="481" spans="1:11" x14ac:dyDescent="0.2">
      <c r="A481" s="583"/>
      <c r="B481" s="607"/>
      <c r="C481" s="583"/>
      <c r="D481" s="583"/>
      <c r="E481" s="582"/>
      <c r="F481" s="583"/>
      <c r="G481" s="582"/>
      <c r="H481" s="582"/>
      <c r="I481" s="582"/>
      <c r="J481" s="582"/>
      <c r="K481" s="581"/>
    </row>
    <row r="482" spans="1:11" x14ac:dyDescent="0.2">
      <c r="A482" s="583"/>
      <c r="B482" s="607"/>
      <c r="C482" s="583"/>
      <c r="D482" s="583"/>
      <c r="E482" s="582"/>
      <c r="F482" s="583"/>
      <c r="G482" s="582"/>
      <c r="H482" s="582"/>
      <c r="I482" s="582"/>
      <c r="J482" s="582"/>
      <c r="K482" s="581"/>
    </row>
    <row r="483" spans="1:11" x14ac:dyDescent="0.2">
      <c r="A483" s="583"/>
      <c r="B483" s="607"/>
      <c r="C483" s="583"/>
      <c r="D483" s="583"/>
      <c r="E483" s="582"/>
      <c r="F483" s="583"/>
      <c r="G483" s="582"/>
      <c r="H483" s="582"/>
      <c r="I483" s="582"/>
      <c r="J483" s="582"/>
      <c r="K483" s="581"/>
    </row>
    <row r="484" spans="1:11" x14ac:dyDescent="0.2">
      <c r="A484" s="583"/>
      <c r="B484" s="607"/>
      <c r="C484" s="583"/>
      <c r="D484" s="583"/>
      <c r="E484" s="582"/>
      <c r="F484" s="583"/>
      <c r="G484" s="582"/>
      <c r="H484" s="582"/>
      <c r="I484" s="582"/>
      <c r="J484" s="582"/>
      <c r="K484" s="581"/>
    </row>
    <row r="485" spans="1:11" x14ac:dyDescent="0.2">
      <c r="A485" s="583"/>
      <c r="B485" s="607"/>
      <c r="C485" s="583"/>
      <c r="D485" s="583"/>
      <c r="E485" s="582"/>
      <c r="F485" s="583"/>
      <c r="G485" s="582"/>
      <c r="H485" s="582"/>
      <c r="I485" s="582"/>
      <c r="J485" s="582"/>
      <c r="K485" s="581"/>
    </row>
    <row r="486" spans="1:11" x14ac:dyDescent="0.2">
      <c r="A486" s="583"/>
      <c r="B486" s="607"/>
      <c r="C486" s="583"/>
      <c r="D486" s="583"/>
      <c r="E486" s="582"/>
      <c r="F486" s="583"/>
      <c r="G486" s="582"/>
      <c r="H486" s="582"/>
      <c r="I486" s="582"/>
      <c r="J486" s="582"/>
      <c r="K486" s="581"/>
    </row>
    <row r="487" spans="1:11" x14ac:dyDescent="0.2">
      <c r="A487" s="583"/>
      <c r="B487" s="607"/>
      <c r="C487" s="583"/>
      <c r="D487" s="583"/>
      <c r="E487" s="582"/>
      <c r="F487" s="583"/>
      <c r="G487" s="582"/>
      <c r="H487" s="582"/>
      <c r="I487" s="582"/>
      <c r="J487" s="582"/>
      <c r="K487" s="581"/>
    </row>
    <row r="488" spans="1:11" x14ac:dyDescent="0.2">
      <c r="A488" s="583"/>
      <c r="B488" s="607"/>
      <c r="C488" s="583"/>
      <c r="D488" s="583"/>
      <c r="E488" s="582"/>
      <c r="F488" s="583"/>
      <c r="G488" s="582"/>
      <c r="H488" s="582"/>
      <c r="I488" s="582"/>
      <c r="J488" s="582"/>
      <c r="K488" s="581"/>
    </row>
    <row r="489" spans="1:11" x14ac:dyDescent="0.2">
      <c r="A489" s="583"/>
      <c r="B489" s="607"/>
      <c r="C489" s="583"/>
      <c r="D489" s="583"/>
      <c r="E489" s="582"/>
      <c r="F489" s="583"/>
      <c r="G489" s="582"/>
      <c r="H489" s="582"/>
      <c r="I489" s="582"/>
      <c r="J489" s="582"/>
      <c r="K489" s="581"/>
    </row>
    <row r="490" spans="1:11" x14ac:dyDescent="0.2">
      <c r="A490" s="583"/>
      <c r="B490" s="607"/>
      <c r="C490" s="583"/>
      <c r="D490" s="583"/>
      <c r="E490" s="582"/>
      <c r="F490" s="583"/>
      <c r="G490" s="582"/>
      <c r="H490" s="582"/>
      <c r="I490" s="582"/>
      <c r="J490" s="582"/>
      <c r="K490" s="581"/>
    </row>
    <row r="491" spans="1:11" x14ac:dyDescent="0.2">
      <c r="A491" s="583"/>
      <c r="B491" s="607"/>
      <c r="C491" s="583"/>
      <c r="D491" s="583"/>
      <c r="E491" s="582"/>
      <c r="F491" s="583"/>
      <c r="G491" s="582"/>
      <c r="H491" s="582"/>
      <c r="I491" s="582"/>
      <c r="J491" s="582"/>
      <c r="K491" s="581"/>
    </row>
    <row r="492" spans="1:11" x14ac:dyDescent="0.2">
      <c r="A492" s="583"/>
      <c r="B492" s="607"/>
      <c r="C492" s="583"/>
      <c r="D492" s="583"/>
      <c r="E492" s="582"/>
      <c r="F492" s="583"/>
      <c r="G492" s="582"/>
      <c r="H492" s="582"/>
      <c r="I492" s="582"/>
      <c r="J492" s="582"/>
      <c r="K492" s="581"/>
    </row>
    <row r="493" spans="1:11" x14ac:dyDescent="0.2">
      <c r="A493" s="583"/>
      <c r="B493" s="607"/>
      <c r="C493" s="583"/>
      <c r="D493" s="583"/>
      <c r="E493" s="582"/>
      <c r="F493" s="583"/>
      <c r="G493" s="582"/>
      <c r="H493" s="582"/>
      <c r="I493" s="582"/>
      <c r="J493" s="582"/>
      <c r="K493" s="581"/>
    </row>
    <row r="494" spans="1:11" x14ac:dyDescent="0.2">
      <c r="A494" s="583"/>
      <c r="B494" s="607"/>
      <c r="C494" s="583"/>
      <c r="D494" s="583"/>
      <c r="E494" s="582"/>
      <c r="F494" s="583"/>
      <c r="G494" s="582"/>
      <c r="H494" s="582"/>
      <c r="I494" s="582"/>
      <c r="J494" s="582"/>
      <c r="K494" s="581"/>
    </row>
    <row r="495" spans="1:11" x14ac:dyDescent="0.2">
      <c r="A495" s="583"/>
      <c r="B495" s="607"/>
      <c r="C495" s="583"/>
      <c r="D495" s="583"/>
      <c r="E495" s="582"/>
      <c r="F495" s="583"/>
      <c r="G495" s="582"/>
      <c r="H495" s="582"/>
      <c r="I495" s="582"/>
      <c r="J495" s="582"/>
      <c r="K495" s="581"/>
    </row>
    <row r="496" spans="1:11" x14ac:dyDescent="0.2">
      <c r="A496" s="583"/>
      <c r="B496" s="607"/>
      <c r="C496" s="583"/>
      <c r="D496" s="583"/>
      <c r="E496" s="582"/>
      <c r="F496" s="583"/>
      <c r="G496" s="582"/>
      <c r="H496" s="582"/>
      <c r="I496" s="582"/>
      <c r="J496" s="582"/>
      <c r="K496" s="581"/>
    </row>
    <row r="497" spans="1:11" x14ac:dyDescent="0.2">
      <c r="A497" s="583"/>
      <c r="B497" s="607"/>
      <c r="C497" s="583"/>
      <c r="D497" s="583"/>
      <c r="E497" s="582"/>
      <c r="F497" s="583"/>
      <c r="G497" s="582"/>
      <c r="H497" s="582"/>
      <c r="I497" s="582"/>
      <c r="J497" s="582"/>
      <c r="K497" s="581"/>
    </row>
    <row r="498" spans="1:11" x14ac:dyDescent="0.2">
      <c r="A498" s="583"/>
      <c r="B498" s="607"/>
      <c r="C498" s="583"/>
      <c r="D498" s="583"/>
      <c r="E498" s="582"/>
      <c r="F498" s="583"/>
      <c r="G498" s="582"/>
      <c r="H498" s="582"/>
      <c r="I498" s="582"/>
      <c r="J498" s="582"/>
      <c r="K498" s="581"/>
    </row>
    <row r="499" spans="1:11" x14ac:dyDescent="0.2">
      <c r="A499" s="583"/>
      <c r="B499" s="607"/>
      <c r="C499" s="583"/>
      <c r="D499" s="583"/>
      <c r="E499" s="582"/>
      <c r="F499" s="583"/>
      <c r="G499" s="582"/>
      <c r="H499" s="582"/>
      <c r="I499" s="582"/>
      <c r="J499" s="582"/>
      <c r="K499" s="581"/>
    </row>
    <row r="500" spans="1:11" x14ac:dyDescent="0.2">
      <c r="A500" s="583"/>
      <c r="B500" s="607"/>
      <c r="C500" s="583"/>
      <c r="D500" s="583"/>
      <c r="E500" s="582"/>
      <c r="F500" s="583"/>
      <c r="G500" s="582"/>
      <c r="H500" s="582"/>
      <c r="I500" s="582"/>
      <c r="J500" s="582"/>
      <c r="K500" s="581"/>
    </row>
    <row r="501" spans="1:11" x14ac:dyDescent="0.2">
      <c r="A501" s="583"/>
      <c r="B501" s="607"/>
      <c r="C501" s="583"/>
      <c r="D501" s="583"/>
      <c r="E501" s="582"/>
      <c r="F501" s="583"/>
      <c r="G501" s="582"/>
      <c r="H501" s="582"/>
      <c r="I501" s="582"/>
      <c r="J501" s="582"/>
      <c r="K501" s="581"/>
    </row>
    <row r="502" spans="1:11" x14ac:dyDescent="0.2">
      <c r="A502" s="583"/>
      <c r="B502" s="607"/>
      <c r="C502" s="583"/>
      <c r="D502" s="583"/>
      <c r="E502" s="582"/>
      <c r="F502" s="583"/>
      <c r="G502" s="582"/>
      <c r="H502" s="582"/>
      <c r="I502" s="582"/>
      <c r="J502" s="582"/>
      <c r="K502" s="581"/>
    </row>
    <row r="503" spans="1:11" x14ac:dyDescent="0.2">
      <c r="A503" s="583"/>
      <c r="B503" s="607"/>
      <c r="C503" s="583"/>
      <c r="D503" s="583"/>
      <c r="E503" s="582"/>
      <c r="F503" s="583"/>
      <c r="G503" s="582"/>
      <c r="H503" s="582"/>
      <c r="I503" s="582"/>
      <c r="J503" s="582"/>
      <c r="K503" s="581"/>
    </row>
    <row r="504" spans="1:11" x14ac:dyDescent="0.2">
      <c r="A504" s="583"/>
      <c r="B504" s="607"/>
      <c r="C504" s="583"/>
      <c r="D504" s="583"/>
      <c r="E504" s="582"/>
      <c r="F504" s="583"/>
      <c r="G504" s="582"/>
      <c r="H504" s="582"/>
      <c r="I504" s="582"/>
      <c r="J504" s="582"/>
      <c r="K504" s="581"/>
    </row>
    <row r="505" spans="1:11" x14ac:dyDescent="0.2">
      <c r="A505" s="583"/>
      <c r="B505" s="607"/>
      <c r="C505" s="583"/>
      <c r="D505" s="583"/>
      <c r="E505" s="582"/>
      <c r="F505" s="583"/>
      <c r="G505" s="582"/>
      <c r="H505" s="582"/>
      <c r="I505" s="582"/>
      <c r="J505" s="582"/>
      <c r="K505" s="581"/>
    </row>
    <row r="506" spans="1:11" x14ac:dyDescent="0.2">
      <c r="A506" s="583"/>
      <c r="B506" s="607"/>
      <c r="C506" s="583"/>
      <c r="D506" s="583"/>
      <c r="E506" s="582"/>
      <c r="F506" s="583"/>
      <c r="G506" s="582"/>
      <c r="H506" s="582"/>
      <c r="I506" s="582"/>
      <c r="J506" s="582"/>
      <c r="K506" s="581"/>
    </row>
    <row r="507" spans="1:11" x14ac:dyDescent="0.2">
      <c r="A507" s="583"/>
      <c r="B507" s="607"/>
      <c r="C507" s="583"/>
      <c r="D507" s="583"/>
      <c r="E507" s="582"/>
      <c r="F507" s="583"/>
      <c r="G507" s="582"/>
      <c r="H507" s="582"/>
      <c r="I507" s="582"/>
      <c r="J507" s="582"/>
      <c r="K507" s="581"/>
    </row>
    <row r="508" spans="1:11" x14ac:dyDescent="0.2">
      <c r="A508" s="583"/>
      <c r="B508" s="607"/>
      <c r="C508" s="583"/>
      <c r="D508" s="583"/>
      <c r="E508" s="582"/>
      <c r="F508" s="583"/>
      <c r="G508" s="582"/>
      <c r="H508" s="582"/>
      <c r="I508" s="582"/>
      <c r="J508" s="582"/>
      <c r="K508" s="581"/>
    </row>
    <row r="509" spans="1:11" x14ac:dyDescent="0.2">
      <c r="A509" s="583"/>
      <c r="B509" s="607"/>
      <c r="C509" s="583"/>
      <c r="D509" s="583"/>
      <c r="E509" s="582"/>
      <c r="F509" s="583"/>
      <c r="G509" s="582"/>
      <c r="H509" s="582"/>
      <c r="I509" s="582"/>
      <c r="J509" s="582"/>
      <c r="K509" s="581"/>
    </row>
    <row r="510" spans="1:11" x14ac:dyDescent="0.2">
      <c r="A510" s="583"/>
      <c r="B510" s="607"/>
      <c r="C510" s="583"/>
      <c r="D510" s="583"/>
      <c r="E510" s="582"/>
      <c r="F510" s="583"/>
      <c r="G510" s="582"/>
      <c r="H510" s="582"/>
      <c r="I510" s="582"/>
      <c r="J510" s="582"/>
      <c r="K510" s="581"/>
    </row>
    <row r="511" spans="1:11" x14ac:dyDescent="0.2">
      <c r="A511" s="583"/>
      <c r="B511" s="607"/>
      <c r="C511" s="583"/>
      <c r="D511" s="583"/>
      <c r="E511" s="582"/>
      <c r="F511" s="583"/>
      <c r="G511" s="582"/>
      <c r="H511" s="582"/>
      <c r="I511" s="582"/>
      <c r="J511" s="582"/>
      <c r="K511" s="581"/>
    </row>
    <row r="512" spans="1:11" x14ac:dyDescent="0.2">
      <c r="A512" s="583"/>
      <c r="B512" s="607"/>
      <c r="C512" s="583"/>
      <c r="D512" s="583"/>
      <c r="E512" s="582"/>
      <c r="F512" s="583"/>
      <c r="G512" s="582"/>
      <c r="H512" s="582"/>
      <c r="I512" s="582"/>
      <c r="J512" s="582"/>
      <c r="K512" s="581"/>
    </row>
    <row r="513" spans="1:11" x14ac:dyDescent="0.2">
      <c r="A513" s="583"/>
      <c r="B513" s="607"/>
      <c r="C513" s="583"/>
      <c r="D513" s="583"/>
      <c r="E513" s="582"/>
      <c r="F513" s="583"/>
      <c r="G513" s="582"/>
      <c r="H513" s="582"/>
      <c r="I513" s="582"/>
      <c r="J513" s="582"/>
      <c r="K513" s="581"/>
    </row>
    <row r="514" spans="1:11" x14ac:dyDescent="0.2">
      <c r="A514" s="583"/>
      <c r="B514" s="607"/>
      <c r="C514" s="583"/>
      <c r="D514" s="583"/>
      <c r="E514" s="582"/>
      <c r="F514" s="583"/>
      <c r="G514" s="582"/>
      <c r="H514" s="582"/>
      <c r="I514" s="582"/>
      <c r="J514" s="582"/>
      <c r="K514" s="581"/>
    </row>
    <row r="515" spans="1:11" x14ac:dyDescent="0.2">
      <c r="A515" s="583"/>
      <c r="B515" s="607"/>
      <c r="C515" s="583"/>
      <c r="D515" s="583"/>
      <c r="E515" s="582"/>
      <c r="F515" s="583"/>
      <c r="G515" s="582"/>
      <c r="H515" s="582"/>
      <c r="I515" s="582"/>
      <c r="J515" s="582"/>
      <c r="K515" s="581"/>
    </row>
    <row r="516" spans="1:11" x14ac:dyDescent="0.2">
      <c r="A516" s="583"/>
      <c r="B516" s="607"/>
      <c r="C516" s="583"/>
      <c r="D516" s="583"/>
      <c r="E516" s="582"/>
      <c r="F516" s="583"/>
      <c r="G516" s="582"/>
      <c r="H516" s="582"/>
      <c r="I516" s="582"/>
      <c r="J516" s="582"/>
      <c r="K516" s="581"/>
    </row>
    <row r="517" spans="1:11" x14ac:dyDescent="0.2">
      <c r="A517" s="583"/>
      <c r="B517" s="607"/>
      <c r="C517" s="583"/>
      <c r="D517" s="583"/>
      <c r="E517" s="582"/>
      <c r="F517" s="583"/>
      <c r="G517" s="582"/>
      <c r="H517" s="582"/>
      <c r="I517" s="582"/>
      <c r="J517" s="582"/>
      <c r="K517" s="581"/>
    </row>
    <row r="518" spans="1:11" x14ac:dyDescent="0.2">
      <c r="A518" s="583"/>
      <c r="B518" s="607"/>
      <c r="C518" s="583"/>
      <c r="D518" s="583"/>
      <c r="E518" s="582"/>
      <c r="F518" s="583"/>
      <c r="G518" s="582"/>
      <c r="H518" s="582"/>
      <c r="I518" s="582"/>
      <c r="J518" s="582"/>
      <c r="K518" s="581"/>
    </row>
    <row r="519" spans="1:11" x14ac:dyDescent="0.2">
      <c r="A519" s="583"/>
      <c r="B519" s="607"/>
      <c r="C519" s="583"/>
      <c r="D519" s="583"/>
      <c r="E519" s="582"/>
      <c r="F519" s="583"/>
      <c r="G519" s="582"/>
      <c r="H519" s="582"/>
      <c r="I519" s="582"/>
      <c r="J519" s="582"/>
      <c r="K519" s="581"/>
    </row>
    <row r="520" spans="1:11" x14ac:dyDescent="0.2">
      <c r="A520" s="583"/>
      <c r="B520" s="607"/>
      <c r="C520" s="583"/>
      <c r="D520" s="583"/>
      <c r="E520" s="582"/>
      <c r="F520" s="583"/>
      <c r="G520" s="582"/>
      <c r="H520" s="582"/>
      <c r="I520" s="582"/>
      <c r="J520" s="582"/>
      <c r="K520" s="581"/>
    </row>
    <row r="521" spans="1:11" x14ac:dyDescent="0.2">
      <c r="A521" s="583"/>
      <c r="B521" s="607"/>
      <c r="C521" s="583"/>
      <c r="D521" s="583"/>
      <c r="E521" s="582"/>
      <c r="F521" s="583"/>
      <c r="G521" s="582"/>
      <c r="H521" s="582"/>
      <c r="I521" s="582"/>
      <c r="J521" s="582"/>
      <c r="K521" s="581"/>
    </row>
    <row r="522" spans="1:11" x14ac:dyDescent="0.2">
      <c r="A522" s="583"/>
      <c r="B522" s="607"/>
      <c r="C522" s="583"/>
      <c r="D522" s="583"/>
      <c r="E522" s="582"/>
      <c r="F522" s="583"/>
      <c r="G522" s="582"/>
      <c r="H522" s="582"/>
      <c r="I522" s="582"/>
      <c r="J522" s="582"/>
      <c r="K522" s="581"/>
    </row>
    <row r="523" spans="1:11" x14ac:dyDescent="0.2">
      <c r="A523" s="583"/>
      <c r="B523" s="607"/>
      <c r="C523" s="583"/>
      <c r="D523" s="583"/>
      <c r="E523" s="582"/>
      <c r="F523" s="583"/>
      <c r="G523" s="582"/>
      <c r="H523" s="582"/>
      <c r="I523" s="582"/>
      <c r="J523" s="582"/>
      <c r="K523" s="581"/>
    </row>
    <row r="524" spans="1:11" x14ac:dyDescent="0.2">
      <c r="A524" s="583"/>
      <c r="B524" s="607"/>
      <c r="C524" s="583"/>
      <c r="D524" s="583"/>
      <c r="E524" s="582"/>
      <c r="F524" s="583"/>
      <c r="G524" s="582"/>
      <c r="H524" s="582"/>
      <c r="I524" s="582"/>
      <c r="J524" s="582"/>
      <c r="K524" s="581"/>
    </row>
    <row r="525" spans="1:11" x14ac:dyDescent="0.2">
      <c r="A525" s="583"/>
      <c r="B525" s="607"/>
      <c r="C525" s="583"/>
      <c r="D525" s="583"/>
      <c r="E525" s="582"/>
      <c r="F525" s="583"/>
      <c r="G525" s="582"/>
      <c r="H525" s="582"/>
      <c r="I525" s="582"/>
      <c r="J525" s="582"/>
      <c r="K525" s="581"/>
    </row>
    <row r="526" spans="1:11" x14ac:dyDescent="0.2">
      <c r="A526" s="583"/>
      <c r="B526" s="607"/>
      <c r="C526" s="583"/>
      <c r="D526" s="583"/>
      <c r="E526" s="582"/>
      <c r="F526" s="583"/>
      <c r="G526" s="582"/>
      <c r="H526" s="582"/>
      <c r="I526" s="582"/>
      <c r="J526" s="582"/>
      <c r="K526" s="581"/>
    </row>
    <row r="527" spans="1:11" x14ac:dyDescent="0.2">
      <c r="A527" s="583"/>
      <c r="B527" s="607"/>
      <c r="C527" s="583"/>
      <c r="D527" s="583"/>
      <c r="E527" s="582"/>
      <c r="F527" s="583"/>
      <c r="G527" s="582"/>
      <c r="H527" s="582"/>
      <c r="I527" s="582"/>
      <c r="J527" s="582"/>
      <c r="K527" s="581"/>
    </row>
    <row r="528" spans="1:11" x14ac:dyDescent="0.2">
      <c r="A528" s="583"/>
      <c r="B528" s="607"/>
      <c r="C528" s="583"/>
      <c r="D528" s="583"/>
      <c r="E528" s="582"/>
      <c r="F528" s="583"/>
      <c r="G528" s="582"/>
      <c r="H528" s="582"/>
      <c r="I528" s="582"/>
      <c r="J528" s="582"/>
      <c r="K528" s="581"/>
    </row>
    <row r="529" spans="1:11" x14ac:dyDescent="0.2">
      <c r="A529" s="583"/>
      <c r="B529" s="607"/>
      <c r="C529" s="583"/>
      <c r="D529" s="583"/>
      <c r="E529" s="582"/>
      <c r="F529" s="583"/>
      <c r="G529" s="582"/>
      <c r="H529" s="582"/>
      <c r="I529" s="582"/>
      <c r="J529" s="582"/>
      <c r="K529" s="581"/>
    </row>
    <row r="530" spans="1:11" x14ac:dyDescent="0.2">
      <c r="A530" s="583"/>
      <c r="B530" s="607"/>
      <c r="C530" s="583"/>
      <c r="D530" s="583"/>
      <c r="E530" s="582"/>
      <c r="F530" s="583"/>
      <c r="G530" s="582"/>
      <c r="H530" s="582"/>
      <c r="I530" s="582"/>
      <c r="J530" s="582"/>
      <c r="K530" s="581"/>
    </row>
    <row r="531" spans="1:11" x14ac:dyDescent="0.2">
      <c r="A531" s="583"/>
      <c r="B531" s="607"/>
      <c r="C531" s="583"/>
      <c r="D531" s="583"/>
      <c r="E531" s="582"/>
      <c r="F531" s="583"/>
      <c r="G531" s="582"/>
      <c r="H531" s="582"/>
      <c r="I531" s="582"/>
      <c r="J531" s="582"/>
      <c r="K531" s="581"/>
    </row>
    <row r="532" spans="1:11" x14ac:dyDescent="0.2">
      <c r="A532" s="583"/>
      <c r="B532" s="607"/>
      <c r="C532" s="583"/>
      <c r="D532" s="583"/>
      <c r="E532" s="582"/>
      <c r="F532" s="583"/>
      <c r="G532" s="582"/>
      <c r="H532" s="582"/>
      <c r="I532" s="582"/>
      <c r="J532" s="582"/>
      <c r="K532" s="581"/>
    </row>
    <row r="533" spans="1:11" x14ac:dyDescent="0.2">
      <c r="A533" s="583"/>
      <c r="B533" s="607"/>
      <c r="C533" s="583"/>
      <c r="D533" s="583"/>
      <c r="E533" s="582"/>
      <c r="F533" s="583"/>
      <c r="G533" s="582"/>
      <c r="H533" s="582"/>
      <c r="I533" s="582"/>
      <c r="J533" s="582"/>
      <c r="K533" s="581"/>
    </row>
    <row r="534" spans="1:11" x14ac:dyDescent="0.2">
      <c r="A534" s="583"/>
      <c r="B534" s="607"/>
      <c r="C534" s="583"/>
      <c r="D534" s="583"/>
      <c r="E534" s="582"/>
      <c r="F534" s="583"/>
      <c r="G534" s="582"/>
      <c r="H534" s="582"/>
      <c r="I534" s="582"/>
      <c r="J534" s="582"/>
      <c r="K534" s="581"/>
    </row>
    <row r="535" spans="1:11" x14ac:dyDescent="0.2">
      <c r="A535" s="583"/>
      <c r="B535" s="607"/>
      <c r="C535" s="583"/>
      <c r="D535" s="583"/>
      <c r="E535" s="582"/>
      <c r="F535" s="583"/>
      <c r="G535" s="582"/>
      <c r="H535" s="582"/>
      <c r="I535" s="582"/>
      <c r="J535" s="582"/>
      <c r="K535" s="581"/>
    </row>
    <row r="536" spans="1:11" x14ac:dyDescent="0.2">
      <c r="A536" s="583"/>
      <c r="B536" s="607"/>
      <c r="C536" s="583"/>
      <c r="D536" s="583"/>
      <c r="E536" s="582"/>
      <c r="F536" s="583"/>
      <c r="G536" s="582"/>
      <c r="H536" s="582"/>
      <c r="I536" s="582"/>
      <c r="J536" s="582"/>
      <c r="K536" s="581"/>
    </row>
    <row r="537" spans="1:11" x14ac:dyDescent="0.2">
      <c r="A537" s="583"/>
      <c r="B537" s="607"/>
      <c r="C537" s="583"/>
      <c r="D537" s="583"/>
      <c r="E537" s="582"/>
      <c r="F537" s="583"/>
      <c r="G537" s="582"/>
      <c r="H537" s="582"/>
      <c r="I537" s="582"/>
      <c r="J537" s="582"/>
      <c r="K537" s="581"/>
    </row>
    <row r="538" spans="1:11" x14ac:dyDescent="0.2">
      <c r="A538" s="583"/>
      <c r="B538" s="607"/>
      <c r="C538" s="583"/>
      <c r="D538" s="583"/>
      <c r="E538" s="582"/>
      <c r="F538" s="583"/>
      <c r="G538" s="582"/>
      <c r="H538" s="582"/>
      <c r="I538" s="582"/>
      <c r="J538" s="582"/>
      <c r="K538" s="581"/>
    </row>
    <row r="539" spans="1:11" x14ac:dyDescent="0.2">
      <c r="A539" s="583"/>
      <c r="B539" s="607"/>
      <c r="C539" s="583"/>
      <c r="D539" s="583"/>
      <c r="E539" s="582"/>
      <c r="F539" s="583"/>
      <c r="G539" s="582"/>
      <c r="H539" s="582"/>
      <c r="I539" s="582"/>
      <c r="J539" s="582"/>
      <c r="K539" s="581"/>
    </row>
    <row r="540" spans="1:11" x14ac:dyDescent="0.2">
      <c r="A540" s="583"/>
      <c r="B540" s="607"/>
      <c r="C540" s="583"/>
      <c r="D540" s="583"/>
      <c r="E540" s="582"/>
      <c r="F540" s="583"/>
      <c r="G540" s="582"/>
      <c r="H540" s="582"/>
      <c r="I540" s="582"/>
      <c r="J540" s="582"/>
      <c r="K540" s="581"/>
    </row>
    <row r="541" spans="1:11" x14ac:dyDescent="0.2">
      <c r="A541" s="583"/>
      <c r="B541" s="607"/>
      <c r="C541" s="583"/>
      <c r="D541" s="583"/>
      <c r="E541" s="582"/>
      <c r="F541" s="583"/>
      <c r="G541" s="582"/>
      <c r="H541" s="582"/>
      <c r="I541" s="582"/>
      <c r="J541" s="582"/>
      <c r="K541" s="581"/>
    </row>
    <row r="542" spans="1:11" x14ac:dyDescent="0.2">
      <c r="A542" s="583"/>
      <c r="B542" s="607"/>
      <c r="C542" s="583"/>
      <c r="D542" s="583"/>
      <c r="E542" s="582"/>
      <c r="F542" s="583"/>
      <c r="G542" s="582"/>
      <c r="H542" s="582"/>
      <c r="I542" s="582"/>
      <c r="J542" s="582"/>
      <c r="K542" s="581"/>
    </row>
    <row r="543" spans="1:11" x14ac:dyDescent="0.2">
      <c r="A543" s="583"/>
      <c r="B543" s="607"/>
      <c r="C543" s="583"/>
      <c r="D543" s="583"/>
      <c r="E543" s="582"/>
      <c r="F543" s="583"/>
      <c r="G543" s="582"/>
      <c r="H543" s="582"/>
      <c r="I543" s="582"/>
      <c r="J543" s="582"/>
      <c r="K543" s="581"/>
    </row>
    <row r="544" spans="1:11" x14ac:dyDescent="0.2">
      <c r="A544" s="583"/>
      <c r="B544" s="607"/>
      <c r="C544" s="583"/>
      <c r="D544" s="583"/>
      <c r="E544" s="582"/>
      <c r="F544" s="583"/>
      <c r="G544" s="582"/>
      <c r="H544" s="582"/>
      <c r="I544" s="582"/>
      <c r="J544" s="582"/>
      <c r="K544" s="581"/>
    </row>
    <row r="545" spans="1:11" x14ac:dyDescent="0.2">
      <c r="A545" s="583"/>
      <c r="B545" s="607"/>
      <c r="C545" s="583"/>
      <c r="D545" s="583"/>
      <c r="E545" s="582"/>
      <c r="F545" s="583"/>
      <c r="G545" s="582"/>
      <c r="H545" s="582"/>
      <c r="I545" s="582"/>
      <c r="J545" s="582"/>
      <c r="K545" s="581"/>
    </row>
    <row r="546" spans="1:11" x14ac:dyDescent="0.2">
      <c r="A546" s="583"/>
      <c r="B546" s="607"/>
      <c r="C546" s="583"/>
      <c r="D546" s="583"/>
      <c r="E546" s="582"/>
      <c r="F546" s="583"/>
      <c r="G546" s="582"/>
      <c r="H546" s="582"/>
      <c r="I546" s="582"/>
      <c r="J546" s="582"/>
      <c r="K546" s="581"/>
    </row>
    <row r="547" spans="1:11" x14ac:dyDescent="0.2">
      <c r="A547" s="583"/>
      <c r="B547" s="607"/>
      <c r="C547" s="583"/>
      <c r="D547" s="583"/>
      <c r="E547" s="582"/>
      <c r="F547" s="583"/>
      <c r="G547" s="582"/>
      <c r="H547" s="582"/>
      <c r="I547" s="582"/>
      <c r="J547" s="582"/>
      <c r="K547" s="581"/>
    </row>
    <row r="548" spans="1:11" x14ac:dyDescent="0.2">
      <c r="A548" s="583"/>
      <c r="B548" s="607"/>
      <c r="C548" s="583"/>
      <c r="D548" s="583"/>
      <c r="E548" s="582"/>
      <c r="F548" s="583"/>
      <c r="G548" s="582"/>
      <c r="H548" s="582"/>
      <c r="I548" s="582"/>
      <c r="J548" s="582"/>
      <c r="K548" s="581"/>
    </row>
    <row r="549" spans="1:11" x14ac:dyDescent="0.2">
      <c r="A549" s="583"/>
      <c r="B549" s="607"/>
      <c r="C549" s="583"/>
      <c r="D549" s="583"/>
      <c r="E549" s="582"/>
      <c r="F549" s="583"/>
      <c r="G549" s="582"/>
      <c r="H549" s="582"/>
      <c r="I549" s="582"/>
      <c r="J549" s="582"/>
      <c r="K549" s="581"/>
    </row>
    <row r="550" spans="1:11" x14ac:dyDescent="0.2">
      <c r="A550" s="583"/>
      <c r="B550" s="607"/>
      <c r="C550" s="583"/>
      <c r="D550" s="583"/>
      <c r="E550" s="582"/>
      <c r="F550" s="583"/>
      <c r="G550" s="582"/>
      <c r="H550" s="582"/>
      <c r="I550" s="582"/>
      <c r="J550" s="582"/>
      <c r="K550" s="581"/>
    </row>
    <row r="551" spans="1:11" x14ac:dyDescent="0.2">
      <c r="A551" s="583"/>
      <c r="B551" s="607"/>
      <c r="C551" s="583"/>
      <c r="D551" s="583"/>
      <c r="E551" s="582"/>
      <c r="F551" s="583"/>
      <c r="G551" s="582"/>
      <c r="H551" s="582"/>
      <c r="I551" s="582"/>
      <c r="J551" s="582"/>
      <c r="K551" s="581"/>
    </row>
    <row r="552" spans="1:11" x14ac:dyDescent="0.2">
      <c r="A552" s="583"/>
      <c r="B552" s="607"/>
      <c r="C552" s="583"/>
      <c r="D552" s="583"/>
      <c r="E552" s="582"/>
      <c r="F552" s="583"/>
      <c r="G552" s="582"/>
      <c r="H552" s="582"/>
      <c r="I552" s="582"/>
      <c r="J552" s="582"/>
      <c r="K552" s="581"/>
    </row>
    <row r="553" spans="1:11" x14ac:dyDescent="0.2">
      <c r="A553" s="583"/>
      <c r="B553" s="607"/>
      <c r="C553" s="583"/>
      <c r="D553" s="583"/>
      <c r="E553" s="582"/>
      <c r="F553" s="583"/>
      <c r="G553" s="582"/>
      <c r="H553" s="582"/>
      <c r="I553" s="582"/>
      <c r="J553" s="582"/>
      <c r="K553" s="581"/>
    </row>
    <row r="554" spans="1:11" x14ac:dyDescent="0.2">
      <c r="A554" s="583"/>
      <c r="B554" s="607"/>
      <c r="C554" s="583"/>
      <c r="D554" s="583"/>
      <c r="E554" s="582"/>
      <c r="F554" s="583"/>
      <c r="G554" s="582"/>
      <c r="H554" s="582"/>
      <c r="I554" s="582"/>
      <c r="J554" s="582"/>
      <c r="K554" s="581"/>
    </row>
    <row r="555" spans="1:11" x14ac:dyDescent="0.2">
      <c r="A555" s="583"/>
      <c r="B555" s="607"/>
      <c r="C555" s="583"/>
      <c r="D555" s="583"/>
      <c r="E555" s="582"/>
      <c r="F555" s="583"/>
      <c r="G555" s="582"/>
      <c r="H555" s="582"/>
      <c r="I555" s="582"/>
      <c r="J555" s="582"/>
      <c r="K555" s="581"/>
    </row>
    <row r="556" spans="1:11" x14ac:dyDescent="0.2">
      <c r="A556" s="583"/>
      <c r="B556" s="607"/>
      <c r="C556" s="583"/>
      <c r="D556" s="583"/>
      <c r="E556" s="582"/>
      <c r="F556" s="583"/>
      <c r="G556" s="582"/>
      <c r="H556" s="582"/>
      <c r="I556" s="582"/>
      <c r="J556" s="582"/>
      <c r="K556" s="581"/>
    </row>
    <row r="557" spans="1:11" x14ac:dyDescent="0.2">
      <c r="A557" s="583"/>
      <c r="B557" s="607"/>
      <c r="C557" s="583"/>
      <c r="D557" s="583"/>
      <c r="E557" s="582"/>
      <c r="F557" s="583"/>
      <c r="G557" s="582"/>
      <c r="H557" s="582"/>
      <c r="I557" s="582"/>
      <c r="J557" s="582"/>
      <c r="K557" s="581"/>
    </row>
    <row r="558" spans="1:11" x14ac:dyDescent="0.2">
      <c r="A558" s="583"/>
      <c r="B558" s="607"/>
      <c r="C558" s="583"/>
      <c r="D558" s="583"/>
      <c r="E558" s="582"/>
      <c r="F558" s="583"/>
      <c r="G558" s="582"/>
      <c r="H558" s="582"/>
      <c r="I558" s="582"/>
      <c r="J558" s="582"/>
      <c r="K558" s="581"/>
    </row>
    <row r="559" spans="1:11" x14ac:dyDescent="0.2">
      <c r="A559" s="583"/>
      <c r="B559" s="607"/>
      <c r="C559" s="583"/>
      <c r="D559" s="583"/>
      <c r="E559" s="582"/>
      <c r="F559" s="583"/>
      <c r="G559" s="582"/>
      <c r="H559" s="582"/>
      <c r="I559" s="582"/>
      <c r="J559" s="582"/>
      <c r="K559" s="581"/>
    </row>
    <row r="560" spans="1:11" x14ac:dyDescent="0.2">
      <c r="A560" s="583"/>
      <c r="B560" s="607"/>
      <c r="C560" s="583"/>
      <c r="D560" s="583"/>
      <c r="E560" s="582"/>
      <c r="F560" s="583"/>
      <c r="G560" s="582"/>
      <c r="H560" s="582"/>
      <c r="I560" s="582"/>
      <c r="J560" s="582"/>
      <c r="K560" s="581"/>
    </row>
    <row r="561" spans="1:11" x14ac:dyDescent="0.2">
      <c r="A561" s="583"/>
      <c r="B561" s="607"/>
      <c r="C561" s="583"/>
      <c r="D561" s="583"/>
      <c r="E561" s="582"/>
      <c r="F561" s="583"/>
      <c r="G561" s="582"/>
      <c r="H561" s="582"/>
      <c r="I561" s="582"/>
      <c r="J561" s="582"/>
      <c r="K561" s="581"/>
    </row>
    <row r="562" spans="1:11" x14ac:dyDescent="0.2">
      <c r="A562" s="583"/>
      <c r="B562" s="607"/>
      <c r="C562" s="583"/>
      <c r="D562" s="583"/>
      <c r="E562" s="582"/>
      <c r="F562" s="583"/>
      <c r="G562" s="582"/>
      <c r="H562" s="582"/>
      <c r="I562" s="582"/>
      <c r="J562" s="582"/>
      <c r="K562" s="581"/>
    </row>
    <row r="563" spans="1:11" x14ac:dyDescent="0.2">
      <c r="A563" s="583"/>
      <c r="B563" s="607"/>
      <c r="C563" s="583"/>
      <c r="D563" s="583"/>
      <c r="E563" s="582"/>
      <c r="F563" s="583"/>
      <c r="G563" s="582"/>
      <c r="H563" s="582"/>
      <c r="I563" s="582"/>
      <c r="J563" s="582"/>
      <c r="K563" s="581"/>
    </row>
    <row r="564" spans="1:11" x14ac:dyDescent="0.2">
      <c r="A564" s="583"/>
      <c r="B564" s="607"/>
      <c r="C564" s="583"/>
      <c r="D564" s="583"/>
      <c r="E564" s="582"/>
      <c r="F564" s="583"/>
      <c r="G564" s="582"/>
      <c r="H564" s="582"/>
      <c r="I564" s="582"/>
      <c r="J564" s="582"/>
      <c r="K564" s="581"/>
    </row>
    <row r="565" spans="1:11" x14ac:dyDescent="0.2">
      <c r="A565" s="583"/>
      <c r="B565" s="607"/>
      <c r="C565" s="583"/>
      <c r="D565" s="583"/>
      <c r="E565" s="582"/>
      <c r="F565" s="583"/>
      <c r="G565" s="582"/>
      <c r="H565" s="582"/>
      <c r="I565" s="582"/>
      <c r="J565" s="582"/>
      <c r="K565" s="581"/>
    </row>
    <row r="566" spans="1:11" x14ac:dyDescent="0.2">
      <c r="A566" s="583"/>
      <c r="B566" s="607"/>
      <c r="C566" s="583"/>
      <c r="D566" s="583"/>
      <c r="E566" s="582"/>
      <c r="F566" s="583"/>
      <c r="G566" s="582"/>
      <c r="H566" s="582"/>
      <c r="I566" s="582"/>
      <c r="J566" s="582"/>
      <c r="K566" s="581"/>
    </row>
    <row r="567" spans="1:11" x14ac:dyDescent="0.2">
      <c r="A567" s="583"/>
      <c r="B567" s="607"/>
      <c r="C567" s="583"/>
      <c r="D567" s="583"/>
      <c r="E567" s="582"/>
      <c r="F567" s="583"/>
      <c r="G567" s="582"/>
      <c r="H567" s="582"/>
      <c r="I567" s="582"/>
      <c r="J567" s="582"/>
      <c r="K567" s="581"/>
    </row>
    <row r="568" spans="1:11" x14ac:dyDescent="0.2">
      <c r="A568" s="583"/>
      <c r="B568" s="607"/>
      <c r="C568" s="583"/>
      <c r="D568" s="583"/>
      <c r="E568" s="582"/>
      <c r="F568" s="583"/>
      <c r="G568" s="582"/>
      <c r="H568" s="582"/>
      <c r="I568" s="582"/>
      <c r="J568" s="582"/>
      <c r="K568" s="581"/>
    </row>
    <row r="569" spans="1:11" x14ac:dyDescent="0.2">
      <c r="A569" s="583"/>
      <c r="B569" s="607"/>
      <c r="C569" s="583"/>
      <c r="D569" s="583"/>
      <c r="E569" s="582"/>
      <c r="F569" s="583"/>
      <c r="G569" s="582"/>
      <c r="H569" s="582"/>
      <c r="I569" s="582"/>
      <c r="J569" s="582"/>
      <c r="K569" s="581"/>
    </row>
    <row r="570" spans="1:11" x14ac:dyDescent="0.2">
      <c r="A570" s="583"/>
      <c r="B570" s="607"/>
      <c r="C570" s="583"/>
      <c r="D570" s="583"/>
      <c r="E570" s="582"/>
      <c r="F570" s="583"/>
      <c r="G570" s="582"/>
      <c r="H570" s="582"/>
      <c r="I570" s="582"/>
      <c r="J570" s="582"/>
      <c r="K570" s="581"/>
    </row>
    <row r="571" spans="1:11" x14ac:dyDescent="0.2">
      <c r="A571" s="583"/>
      <c r="B571" s="607"/>
      <c r="C571" s="583"/>
      <c r="D571" s="583"/>
      <c r="E571" s="582"/>
      <c r="F571" s="583"/>
      <c r="G571" s="582"/>
      <c r="H571" s="582"/>
      <c r="I571" s="582"/>
      <c r="J571" s="582"/>
      <c r="K571" s="581"/>
    </row>
    <row r="572" spans="1:11" x14ac:dyDescent="0.2">
      <c r="A572" s="583"/>
      <c r="B572" s="607"/>
      <c r="C572" s="583"/>
      <c r="D572" s="583"/>
      <c r="E572" s="582"/>
      <c r="F572" s="583"/>
      <c r="G572" s="582"/>
      <c r="H572" s="582"/>
      <c r="I572" s="582"/>
      <c r="J572" s="582"/>
      <c r="K572" s="581"/>
    </row>
    <row r="573" spans="1:11" x14ac:dyDescent="0.2">
      <c r="A573" s="583"/>
      <c r="B573" s="607"/>
      <c r="C573" s="583"/>
      <c r="D573" s="583"/>
      <c r="E573" s="582"/>
      <c r="F573" s="583"/>
      <c r="G573" s="582"/>
      <c r="H573" s="582"/>
      <c r="I573" s="582"/>
      <c r="J573" s="582"/>
      <c r="K573" s="581"/>
    </row>
    <row r="574" spans="1:11" x14ac:dyDescent="0.2">
      <c r="A574" s="583"/>
      <c r="B574" s="607"/>
      <c r="C574" s="583"/>
      <c r="D574" s="583"/>
      <c r="E574" s="582"/>
      <c r="F574" s="583"/>
      <c r="G574" s="582"/>
      <c r="H574" s="582"/>
      <c r="I574" s="582"/>
      <c r="J574" s="582"/>
      <c r="K574" s="581"/>
    </row>
    <row r="575" spans="1:11" x14ac:dyDescent="0.2">
      <c r="A575" s="583"/>
      <c r="B575" s="607"/>
      <c r="C575" s="583"/>
      <c r="D575" s="583"/>
      <c r="E575" s="582"/>
      <c r="F575" s="583"/>
      <c r="G575" s="582"/>
      <c r="H575" s="582"/>
      <c r="I575" s="582"/>
      <c r="J575" s="582"/>
      <c r="K575" s="581"/>
    </row>
    <row r="576" spans="1:11" x14ac:dyDescent="0.2">
      <c r="A576" s="583"/>
      <c r="B576" s="607"/>
      <c r="C576" s="583"/>
      <c r="D576" s="583"/>
      <c r="E576" s="582"/>
      <c r="F576" s="583"/>
      <c r="G576" s="582"/>
      <c r="H576" s="582"/>
      <c r="I576" s="582"/>
      <c r="J576" s="582"/>
      <c r="K576" s="581"/>
    </row>
    <row r="577" spans="1:11" x14ac:dyDescent="0.2">
      <c r="A577" s="583"/>
      <c r="B577" s="607"/>
      <c r="C577" s="583"/>
      <c r="D577" s="583"/>
      <c r="E577" s="582"/>
      <c r="F577" s="583"/>
      <c r="G577" s="582"/>
      <c r="H577" s="582"/>
      <c r="I577" s="582"/>
      <c r="J577" s="582"/>
      <c r="K577" s="581"/>
    </row>
    <row r="578" spans="1:11" x14ac:dyDescent="0.2">
      <c r="A578" s="583"/>
      <c r="B578" s="607"/>
      <c r="C578" s="583"/>
      <c r="D578" s="583"/>
      <c r="E578" s="582"/>
      <c r="F578" s="583"/>
      <c r="G578" s="582"/>
      <c r="H578" s="582"/>
      <c r="I578" s="582"/>
      <c r="J578" s="582"/>
      <c r="K578" s="581"/>
    </row>
    <row r="579" spans="1:11" x14ac:dyDescent="0.2">
      <c r="A579" s="583"/>
      <c r="B579" s="607"/>
      <c r="C579" s="583"/>
      <c r="D579" s="583"/>
      <c r="E579" s="582"/>
      <c r="F579" s="583"/>
      <c r="G579" s="582"/>
      <c r="H579" s="582"/>
      <c r="I579" s="582"/>
      <c r="J579" s="582"/>
      <c r="K579" s="581"/>
    </row>
    <row r="580" spans="1:11" x14ac:dyDescent="0.2">
      <c r="A580" s="583"/>
      <c r="B580" s="607"/>
      <c r="C580" s="583"/>
      <c r="D580" s="583"/>
      <c r="E580" s="582"/>
      <c r="F580" s="583"/>
      <c r="G580" s="582"/>
      <c r="H580" s="582"/>
      <c r="I580" s="582"/>
      <c r="J580" s="582"/>
      <c r="K580" s="581"/>
    </row>
    <row r="581" spans="1:11" x14ac:dyDescent="0.2">
      <c r="A581" s="583"/>
      <c r="B581" s="607"/>
      <c r="C581" s="583"/>
      <c r="D581" s="583"/>
      <c r="E581" s="582"/>
      <c r="F581" s="583"/>
      <c r="G581" s="582"/>
      <c r="H581" s="582"/>
      <c r="I581" s="582"/>
      <c r="J581" s="582"/>
      <c r="K581" s="581"/>
    </row>
    <row r="582" spans="1:11" x14ac:dyDescent="0.2">
      <c r="A582" s="583"/>
      <c r="B582" s="607"/>
      <c r="C582" s="583"/>
      <c r="D582" s="583"/>
      <c r="E582" s="582"/>
      <c r="F582" s="583"/>
      <c r="G582" s="582"/>
      <c r="H582" s="582"/>
      <c r="I582" s="582"/>
      <c r="J582" s="582"/>
      <c r="K582" s="581"/>
    </row>
    <row r="583" spans="1:11" x14ac:dyDescent="0.2">
      <c r="A583" s="583"/>
      <c r="B583" s="607"/>
      <c r="C583" s="583"/>
      <c r="D583" s="583"/>
      <c r="E583" s="582"/>
      <c r="F583" s="583"/>
      <c r="G583" s="582"/>
      <c r="H583" s="582"/>
      <c r="I583" s="582"/>
      <c r="J583" s="582"/>
      <c r="K583" s="581"/>
    </row>
    <row r="584" spans="1:11" x14ac:dyDescent="0.2">
      <c r="A584" s="583"/>
      <c r="B584" s="607"/>
      <c r="C584" s="583"/>
      <c r="D584" s="583"/>
      <c r="E584" s="582"/>
      <c r="F584" s="583"/>
      <c r="G584" s="582"/>
      <c r="H584" s="582"/>
      <c r="I584" s="582"/>
      <c r="J584" s="582"/>
      <c r="K584" s="581"/>
    </row>
    <row r="585" spans="1:11" x14ac:dyDescent="0.2">
      <c r="A585" s="583"/>
      <c r="B585" s="607"/>
      <c r="C585" s="583"/>
      <c r="D585" s="583"/>
      <c r="E585" s="582"/>
      <c r="F585" s="583"/>
      <c r="G585" s="582"/>
      <c r="H585" s="582"/>
      <c r="I585" s="582"/>
      <c r="J585" s="582"/>
      <c r="K585" s="581"/>
    </row>
    <row r="586" spans="1:11" x14ac:dyDescent="0.2">
      <c r="A586" s="583"/>
      <c r="B586" s="607"/>
      <c r="C586" s="583"/>
      <c r="D586" s="583"/>
      <c r="E586" s="582"/>
      <c r="F586" s="583"/>
      <c r="G586" s="582"/>
      <c r="H586" s="582"/>
      <c r="I586" s="582"/>
      <c r="J586" s="582"/>
      <c r="K586" s="581"/>
    </row>
    <row r="587" spans="1:11" x14ac:dyDescent="0.2">
      <c r="A587" s="583"/>
      <c r="B587" s="607"/>
      <c r="C587" s="583"/>
      <c r="D587" s="583"/>
      <c r="E587" s="582"/>
      <c r="F587" s="583"/>
      <c r="G587" s="582"/>
      <c r="H587" s="582"/>
      <c r="I587" s="582"/>
      <c r="J587" s="582"/>
      <c r="K587" s="581"/>
    </row>
    <row r="588" spans="1:11" x14ac:dyDescent="0.2">
      <c r="A588" s="583"/>
      <c r="B588" s="607"/>
      <c r="C588" s="583"/>
      <c r="D588" s="583"/>
      <c r="E588" s="582"/>
      <c r="F588" s="583"/>
      <c r="G588" s="582"/>
      <c r="H588" s="582"/>
      <c r="I588" s="582"/>
      <c r="J588" s="582"/>
      <c r="K588" s="581"/>
    </row>
    <row r="589" spans="1:11" x14ac:dyDescent="0.2">
      <c r="A589" s="583"/>
      <c r="B589" s="607"/>
      <c r="C589" s="583"/>
      <c r="D589" s="583"/>
      <c r="E589" s="582"/>
      <c r="F589" s="583"/>
      <c r="G589" s="582"/>
      <c r="H589" s="582"/>
      <c r="I589" s="582"/>
      <c r="J589" s="582"/>
      <c r="K589" s="581"/>
    </row>
    <row r="590" spans="1:11" x14ac:dyDescent="0.2">
      <c r="A590" s="583"/>
      <c r="B590" s="607"/>
      <c r="C590" s="583"/>
      <c r="D590" s="583"/>
      <c r="E590" s="582"/>
      <c r="F590" s="583"/>
      <c r="G590" s="582"/>
      <c r="H590" s="582"/>
      <c r="I590" s="582"/>
      <c r="J590" s="582"/>
      <c r="K590" s="581"/>
    </row>
    <row r="591" spans="1:11" x14ac:dyDescent="0.2">
      <c r="A591" s="583"/>
      <c r="B591" s="607"/>
      <c r="C591" s="583"/>
      <c r="D591" s="583"/>
      <c r="E591" s="582"/>
      <c r="F591" s="583"/>
      <c r="G591" s="582"/>
      <c r="H591" s="582"/>
      <c r="I591" s="582"/>
      <c r="J591" s="582"/>
      <c r="K591" s="581"/>
    </row>
    <row r="592" spans="1:11" x14ac:dyDescent="0.2">
      <c r="A592" s="583"/>
      <c r="B592" s="607"/>
      <c r="C592" s="583"/>
      <c r="D592" s="583"/>
      <c r="E592" s="582"/>
      <c r="F592" s="583"/>
      <c r="G592" s="582"/>
      <c r="H592" s="582"/>
      <c r="I592" s="582"/>
      <c r="J592" s="582"/>
      <c r="K592" s="581"/>
    </row>
    <row r="593" spans="1:11" x14ac:dyDescent="0.2">
      <c r="A593" s="583"/>
      <c r="B593" s="607"/>
      <c r="C593" s="583"/>
      <c r="D593" s="583"/>
      <c r="E593" s="582"/>
      <c r="F593" s="583"/>
      <c r="G593" s="582"/>
      <c r="H593" s="582"/>
      <c r="I593" s="582"/>
      <c r="J593" s="582"/>
      <c r="K593" s="581"/>
    </row>
    <row r="594" spans="1:11" x14ac:dyDescent="0.2">
      <c r="A594" s="583"/>
      <c r="B594" s="607"/>
      <c r="C594" s="583"/>
      <c r="D594" s="583"/>
      <c r="E594" s="582"/>
      <c r="F594" s="583"/>
      <c r="G594" s="582"/>
      <c r="H594" s="582"/>
      <c r="I594" s="582"/>
      <c r="J594" s="582"/>
      <c r="K594" s="581"/>
    </row>
    <row r="595" spans="1:11" x14ac:dyDescent="0.2">
      <c r="A595" s="583"/>
      <c r="B595" s="607"/>
      <c r="C595" s="583"/>
      <c r="D595" s="583"/>
      <c r="E595" s="582"/>
      <c r="F595" s="583"/>
      <c r="G595" s="582"/>
      <c r="H595" s="582"/>
      <c r="I595" s="582"/>
      <c r="J595" s="582"/>
      <c r="K595" s="581"/>
    </row>
    <row r="596" spans="1:11" x14ac:dyDescent="0.2">
      <c r="A596" s="583"/>
      <c r="B596" s="607"/>
      <c r="C596" s="583"/>
      <c r="D596" s="583"/>
      <c r="E596" s="582"/>
      <c r="F596" s="583"/>
      <c r="G596" s="582"/>
      <c r="H596" s="582"/>
      <c r="I596" s="582"/>
      <c r="J596" s="582"/>
      <c r="K596" s="581"/>
    </row>
    <row r="597" spans="1:11" x14ac:dyDescent="0.2">
      <c r="A597" s="583"/>
      <c r="B597" s="607"/>
      <c r="C597" s="583"/>
      <c r="D597" s="583"/>
      <c r="E597" s="582"/>
      <c r="F597" s="583"/>
      <c r="G597" s="582"/>
      <c r="H597" s="582"/>
      <c r="I597" s="582"/>
      <c r="J597" s="582"/>
      <c r="K597" s="581"/>
    </row>
    <row r="598" spans="1:11" x14ac:dyDescent="0.2">
      <c r="A598" s="583"/>
      <c r="B598" s="607"/>
      <c r="C598" s="583"/>
      <c r="D598" s="583"/>
      <c r="E598" s="582"/>
      <c r="F598" s="583"/>
      <c r="G598" s="582"/>
      <c r="H598" s="582"/>
      <c r="I598" s="582"/>
      <c r="J598" s="582"/>
      <c r="K598" s="581"/>
    </row>
    <row r="599" spans="1:11" x14ac:dyDescent="0.2">
      <c r="A599" s="583"/>
      <c r="B599" s="607"/>
      <c r="C599" s="583"/>
      <c r="D599" s="583"/>
      <c r="E599" s="582"/>
      <c r="F599" s="583"/>
      <c r="G599" s="582"/>
      <c r="H599" s="582"/>
      <c r="I599" s="582"/>
      <c r="J599" s="582"/>
      <c r="K599" s="581"/>
    </row>
    <row r="600" spans="1:11" x14ac:dyDescent="0.2">
      <c r="A600" s="583"/>
      <c r="B600" s="607"/>
      <c r="C600" s="583"/>
      <c r="D600" s="583"/>
      <c r="E600" s="582"/>
      <c r="F600" s="583"/>
      <c r="G600" s="582"/>
      <c r="H600" s="582"/>
      <c r="I600" s="582"/>
      <c r="J600" s="582"/>
      <c r="K600" s="581"/>
    </row>
    <row r="601" spans="1:11" x14ac:dyDescent="0.2">
      <c r="A601" s="583"/>
      <c r="B601" s="607"/>
      <c r="C601" s="583"/>
      <c r="D601" s="583"/>
      <c r="E601" s="582"/>
      <c r="F601" s="583"/>
      <c r="G601" s="582"/>
      <c r="H601" s="582"/>
      <c r="I601" s="582"/>
      <c r="J601" s="582"/>
      <c r="K601" s="581"/>
    </row>
    <row r="602" spans="1:11" x14ac:dyDescent="0.2">
      <c r="A602" s="583"/>
      <c r="B602" s="607"/>
      <c r="C602" s="583"/>
      <c r="D602" s="583"/>
      <c r="E602" s="582"/>
      <c r="F602" s="583"/>
      <c r="G602" s="582"/>
      <c r="H602" s="582"/>
      <c r="I602" s="582"/>
      <c r="J602" s="582"/>
      <c r="K602" s="581"/>
    </row>
    <row r="603" spans="1:11" x14ac:dyDescent="0.2">
      <c r="A603" s="583"/>
      <c r="B603" s="607"/>
      <c r="C603" s="583"/>
      <c r="D603" s="583"/>
      <c r="E603" s="582"/>
      <c r="F603" s="583"/>
      <c r="G603" s="582"/>
      <c r="H603" s="582"/>
      <c r="I603" s="582"/>
      <c r="J603" s="582"/>
      <c r="K603" s="581"/>
    </row>
    <row r="604" spans="1:11" x14ac:dyDescent="0.2">
      <c r="A604" s="583"/>
      <c r="B604" s="607"/>
      <c r="C604" s="583"/>
      <c r="D604" s="583"/>
      <c r="E604" s="582"/>
      <c r="F604" s="583"/>
      <c r="G604" s="582"/>
      <c r="H604" s="582"/>
      <c r="I604" s="582"/>
      <c r="J604" s="582"/>
      <c r="K604" s="581"/>
    </row>
    <row r="605" spans="1:11" x14ac:dyDescent="0.2">
      <c r="A605" s="583"/>
      <c r="B605" s="607"/>
      <c r="C605" s="583"/>
      <c r="D605" s="583"/>
      <c r="E605" s="582"/>
      <c r="F605" s="583"/>
      <c r="G605" s="582"/>
      <c r="H605" s="582"/>
      <c r="I605" s="582"/>
      <c r="J605" s="582"/>
      <c r="K605" s="581"/>
    </row>
    <row r="606" spans="1:11" x14ac:dyDescent="0.2">
      <c r="A606" s="583"/>
      <c r="B606" s="607"/>
      <c r="C606" s="583"/>
      <c r="D606" s="583"/>
      <c r="E606" s="582"/>
      <c r="F606" s="583"/>
      <c r="G606" s="582"/>
      <c r="H606" s="582"/>
      <c r="I606" s="582"/>
      <c r="J606" s="582"/>
      <c r="K606" s="581"/>
    </row>
    <row r="607" spans="1:11" x14ac:dyDescent="0.2">
      <c r="A607" s="583"/>
      <c r="B607" s="607"/>
      <c r="C607" s="583"/>
      <c r="D607" s="583"/>
      <c r="E607" s="582"/>
      <c r="F607" s="583"/>
      <c r="G607" s="582"/>
      <c r="H607" s="582"/>
      <c r="I607" s="582"/>
      <c r="J607" s="582"/>
      <c r="K607" s="581"/>
    </row>
    <row r="608" spans="1:11" x14ac:dyDescent="0.2">
      <c r="A608" s="583"/>
      <c r="B608" s="607"/>
      <c r="C608" s="583"/>
      <c r="D608" s="583"/>
      <c r="E608" s="582"/>
      <c r="F608" s="583"/>
      <c r="G608" s="582"/>
      <c r="H608" s="582"/>
      <c r="I608" s="582"/>
      <c r="J608" s="582"/>
      <c r="K608" s="581"/>
    </row>
    <row r="609" spans="1:11" x14ac:dyDescent="0.2">
      <c r="A609" s="583"/>
      <c r="B609" s="607"/>
      <c r="C609" s="583"/>
      <c r="D609" s="583"/>
      <c r="E609" s="582"/>
      <c r="F609" s="583"/>
      <c r="G609" s="582"/>
      <c r="H609" s="582"/>
      <c r="I609" s="582"/>
      <c r="J609" s="582"/>
      <c r="K609" s="581"/>
    </row>
    <row r="610" spans="1:11" x14ac:dyDescent="0.2">
      <c r="A610" s="583"/>
      <c r="B610" s="607"/>
      <c r="C610" s="583"/>
      <c r="D610" s="583"/>
      <c r="E610" s="582"/>
      <c r="F610" s="583"/>
      <c r="G610" s="582"/>
      <c r="H610" s="582"/>
      <c r="I610" s="582"/>
      <c r="J610" s="582"/>
      <c r="K610" s="581"/>
    </row>
    <row r="611" spans="1:11" x14ac:dyDescent="0.2">
      <c r="A611" s="583"/>
      <c r="B611" s="607"/>
      <c r="C611" s="583"/>
      <c r="D611" s="583"/>
      <c r="E611" s="582"/>
      <c r="F611" s="583"/>
      <c r="G611" s="582"/>
      <c r="H611" s="582"/>
      <c r="I611" s="582"/>
      <c r="J611" s="582"/>
      <c r="K611" s="581"/>
    </row>
    <row r="612" spans="1:11" x14ac:dyDescent="0.2">
      <c r="A612" s="583"/>
      <c r="B612" s="607"/>
      <c r="C612" s="583"/>
      <c r="D612" s="583"/>
      <c r="E612" s="582"/>
      <c r="F612" s="583"/>
      <c r="G612" s="582"/>
      <c r="H612" s="582"/>
      <c r="I612" s="582"/>
      <c r="J612" s="582"/>
      <c r="K612" s="581"/>
    </row>
    <row r="613" spans="1:11" x14ac:dyDescent="0.2">
      <c r="A613" s="583"/>
      <c r="B613" s="607"/>
      <c r="C613" s="583"/>
      <c r="D613" s="583"/>
      <c r="E613" s="582"/>
      <c r="F613" s="583"/>
      <c r="G613" s="582"/>
      <c r="H613" s="582"/>
      <c r="I613" s="582"/>
      <c r="J613" s="582"/>
      <c r="K613" s="581"/>
    </row>
    <row r="614" spans="1:11" x14ac:dyDescent="0.2">
      <c r="A614" s="583"/>
      <c r="B614" s="607"/>
      <c r="C614" s="583"/>
      <c r="D614" s="583"/>
      <c r="E614" s="582"/>
      <c r="F614" s="583"/>
      <c r="G614" s="582"/>
      <c r="H614" s="582"/>
      <c r="I614" s="582"/>
      <c r="J614" s="582"/>
      <c r="K614" s="581"/>
    </row>
    <row r="615" spans="1:11" x14ac:dyDescent="0.2">
      <c r="A615" s="583"/>
      <c r="B615" s="607"/>
      <c r="C615" s="583"/>
      <c r="D615" s="583"/>
      <c r="E615" s="582"/>
      <c r="F615" s="583"/>
      <c r="G615" s="582"/>
      <c r="H615" s="582"/>
      <c r="I615" s="582"/>
      <c r="J615" s="582"/>
      <c r="K615" s="581"/>
    </row>
    <row r="616" spans="1:11" x14ac:dyDescent="0.2">
      <c r="A616" s="583"/>
      <c r="B616" s="607"/>
      <c r="C616" s="583"/>
      <c r="D616" s="583"/>
      <c r="E616" s="582"/>
      <c r="F616" s="583"/>
      <c r="G616" s="582"/>
      <c r="H616" s="582"/>
      <c r="I616" s="582"/>
      <c r="J616" s="582"/>
      <c r="K616" s="581"/>
    </row>
    <row r="617" spans="1:11" x14ac:dyDescent="0.2">
      <c r="A617" s="583"/>
      <c r="B617" s="607"/>
      <c r="C617" s="583"/>
      <c r="D617" s="583"/>
      <c r="E617" s="582"/>
      <c r="F617" s="583"/>
      <c r="G617" s="582"/>
      <c r="H617" s="582"/>
      <c r="I617" s="582"/>
      <c r="J617" s="582"/>
      <c r="K617" s="581"/>
    </row>
    <row r="618" spans="1:11" x14ac:dyDescent="0.2">
      <c r="A618" s="583"/>
      <c r="B618" s="607"/>
      <c r="C618" s="583"/>
      <c r="D618" s="583"/>
      <c r="E618" s="582"/>
      <c r="F618" s="583"/>
      <c r="G618" s="582"/>
      <c r="H618" s="582"/>
      <c r="I618" s="582"/>
      <c r="J618" s="582"/>
      <c r="K618" s="581"/>
    </row>
    <row r="619" spans="1:11" x14ac:dyDescent="0.2">
      <c r="A619" s="583"/>
      <c r="B619" s="607"/>
      <c r="C619" s="583"/>
      <c r="D619" s="583"/>
      <c r="E619" s="582"/>
      <c r="F619" s="583"/>
      <c r="G619" s="582"/>
      <c r="H619" s="582"/>
      <c r="I619" s="582"/>
      <c r="J619" s="582"/>
      <c r="K619" s="581"/>
    </row>
    <row r="620" spans="1:11" x14ac:dyDescent="0.2">
      <c r="A620" s="583"/>
      <c r="B620" s="607"/>
      <c r="C620" s="583"/>
      <c r="D620" s="583"/>
      <c r="E620" s="582"/>
      <c r="F620" s="583"/>
      <c r="G620" s="582"/>
      <c r="H620" s="582"/>
      <c r="I620" s="582"/>
      <c r="J620" s="582"/>
      <c r="K620" s="581"/>
    </row>
    <row r="621" spans="1:11" x14ac:dyDescent="0.2">
      <c r="A621" s="583"/>
      <c r="B621" s="607"/>
      <c r="C621" s="583"/>
      <c r="D621" s="583"/>
      <c r="E621" s="582"/>
      <c r="F621" s="583"/>
      <c r="G621" s="582"/>
      <c r="H621" s="582"/>
      <c r="I621" s="582"/>
      <c r="J621" s="582"/>
      <c r="K621" s="581"/>
    </row>
    <row r="622" spans="1:11" x14ac:dyDescent="0.2">
      <c r="A622" s="583"/>
      <c r="B622" s="607"/>
      <c r="C622" s="583"/>
      <c r="D622" s="583"/>
      <c r="E622" s="582"/>
      <c r="F622" s="583"/>
      <c r="G622" s="582"/>
      <c r="H622" s="582"/>
      <c r="I622" s="582"/>
      <c r="J622" s="582"/>
      <c r="K622" s="581"/>
    </row>
    <row r="623" spans="1:11" x14ac:dyDescent="0.2">
      <c r="A623" s="583"/>
      <c r="B623" s="607"/>
      <c r="C623" s="583"/>
      <c r="D623" s="583"/>
      <c r="E623" s="582"/>
      <c r="F623" s="583"/>
      <c r="G623" s="582"/>
      <c r="H623" s="582"/>
      <c r="I623" s="582"/>
      <c r="J623" s="582"/>
      <c r="K623" s="581"/>
    </row>
    <row r="624" spans="1:11" x14ac:dyDescent="0.2">
      <c r="A624" s="583"/>
      <c r="B624" s="607"/>
      <c r="C624" s="583"/>
      <c r="D624" s="583"/>
      <c r="E624" s="582"/>
      <c r="F624" s="583"/>
      <c r="G624" s="582"/>
      <c r="H624" s="582"/>
      <c r="I624" s="582"/>
      <c r="J624" s="582"/>
      <c r="K624" s="581"/>
    </row>
    <row r="625" spans="1:11" x14ac:dyDescent="0.2">
      <c r="A625" s="583"/>
      <c r="B625" s="607"/>
      <c r="C625" s="583"/>
      <c r="D625" s="583"/>
      <c r="E625" s="582"/>
      <c r="F625" s="583"/>
      <c r="G625" s="582"/>
      <c r="H625" s="582"/>
      <c r="I625" s="582"/>
      <c r="J625" s="582"/>
      <c r="K625" s="581"/>
    </row>
    <row r="626" spans="1:11" x14ac:dyDescent="0.2">
      <c r="A626" s="583"/>
      <c r="B626" s="607"/>
      <c r="C626" s="583"/>
      <c r="D626" s="583"/>
      <c r="E626" s="582"/>
      <c r="F626" s="583"/>
      <c r="G626" s="582"/>
      <c r="H626" s="582"/>
      <c r="I626" s="582"/>
      <c r="J626" s="582"/>
      <c r="K626" s="581"/>
    </row>
    <row r="627" spans="1:11" x14ac:dyDescent="0.2">
      <c r="A627" s="583"/>
      <c r="B627" s="607"/>
      <c r="C627" s="583"/>
      <c r="D627" s="583"/>
      <c r="E627" s="582"/>
      <c r="F627" s="583"/>
      <c r="G627" s="582"/>
      <c r="H627" s="582"/>
      <c r="I627" s="582"/>
      <c r="J627" s="582"/>
      <c r="K627" s="581"/>
    </row>
    <row r="628" spans="1:11" x14ac:dyDescent="0.2">
      <c r="A628" s="583"/>
      <c r="B628" s="607"/>
      <c r="C628" s="583"/>
      <c r="D628" s="583"/>
      <c r="E628" s="582"/>
      <c r="F628" s="583"/>
      <c r="G628" s="582"/>
      <c r="H628" s="582"/>
      <c r="I628" s="582"/>
      <c r="J628" s="582"/>
      <c r="K628" s="581"/>
    </row>
    <row r="629" spans="1:11" x14ac:dyDescent="0.2">
      <c r="A629" s="583"/>
      <c r="B629" s="607"/>
      <c r="C629" s="583"/>
      <c r="D629" s="583"/>
      <c r="E629" s="582"/>
      <c r="F629" s="583"/>
      <c r="G629" s="582"/>
      <c r="H629" s="582"/>
      <c r="I629" s="582"/>
      <c r="J629" s="582"/>
      <c r="K629" s="581"/>
    </row>
    <row r="630" spans="1:11" x14ac:dyDescent="0.2">
      <c r="A630" s="583"/>
      <c r="B630" s="607"/>
      <c r="C630" s="583"/>
      <c r="D630" s="583"/>
      <c r="E630" s="582"/>
      <c r="F630" s="583"/>
      <c r="G630" s="582"/>
      <c r="H630" s="582"/>
      <c r="I630" s="582"/>
      <c r="J630" s="582"/>
      <c r="K630" s="581"/>
    </row>
    <row r="631" spans="1:11" x14ac:dyDescent="0.2">
      <c r="A631" s="583"/>
      <c r="B631" s="607"/>
      <c r="C631" s="583"/>
      <c r="D631" s="583"/>
      <c r="E631" s="582"/>
      <c r="F631" s="583"/>
      <c r="G631" s="582"/>
      <c r="H631" s="582"/>
      <c r="I631" s="582"/>
      <c r="J631" s="582"/>
      <c r="K631" s="581"/>
    </row>
    <row r="632" spans="1:11" x14ac:dyDescent="0.2">
      <c r="A632" s="583"/>
      <c r="B632" s="607"/>
      <c r="C632" s="583"/>
      <c r="D632" s="583"/>
      <c r="E632" s="582"/>
      <c r="F632" s="583"/>
      <c r="G632" s="582"/>
      <c r="H632" s="582"/>
      <c r="I632" s="582"/>
      <c r="J632" s="582"/>
      <c r="K632" s="581"/>
    </row>
    <row r="633" spans="1:11" x14ac:dyDescent="0.2">
      <c r="A633" s="583"/>
      <c r="B633" s="607"/>
      <c r="C633" s="583"/>
      <c r="D633" s="583"/>
      <c r="E633" s="582"/>
      <c r="F633" s="583"/>
      <c r="G633" s="582"/>
      <c r="H633" s="582"/>
      <c r="I633" s="582"/>
      <c r="J633" s="582"/>
      <c r="K633" s="581"/>
    </row>
    <row r="634" spans="1:11" x14ac:dyDescent="0.2">
      <c r="A634" s="583"/>
      <c r="B634" s="607"/>
      <c r="C634" s="583"/>
      <c r="D634" s="583"/>
      <c r="E634" s="582"/>
      <c r="F634" s="583"/>
      <c r="G634" s="582"/>
      <c r="H634" s="582"/>
      <c r="I634" s="582"/>
      <c r="J634" s="582"/>
      <c r="K634" s="581"/>
    </row>
    <row r="635" spans="1:11" x14ac:dyDescent="0.2">
      <c r="A635" s="583"/>
      <c r="B635" s="607"/>
      <c r="C635" s="583"/>
      <c r="D635" s="583"/>
      <c r="E635" s="582"/>
      <c r="F635" s="583"/>
      <c r="G635" s="582"/>
      <c r="H635" s="582"/>
      <c r="I635" s="582"/>
      <c r="J635" s="582"/>
      <c r="K635" s="581"/>
    </row>
    <row r="636" spans="1:11" x14ac:dyDescent="0.2">
      <c r="A636" s="583"/>
      <c r="B636" s="607"/>
      <c r="C636" s="583"/>
      <c r="D636" s="583"/>
      <c r="E636" s="582"/>
      <c r="F636" s="583"/>
      <c r="G636" s="582"/>
      <c r="H636" s="582"/>
      <c r="I636" s="582"/>
      <c r="J636" s="582"/>
      <c r="K636" s="581"/>
    </row>
    <row r="637" spans="1:11" x14ac:dyDescent="0.2">
      <c r="A637" s="583"/>
      <c r="B637" s="607"/>
      <c r="C637" s="583"/>
      <c r="D637" s="583"/>
      <c r="E637" s="582"/>
      <c r="F637" s="583"/>
      <c r="G637" s="582"/>
      <c r="H637" s="582"/>
      <c r="I637" s="582"/>
      <c r="J637" s="582"/>
      <c r="K637" s="581"/>
    </row>
    <row r="638" spans="1:11" x14ac:dyDescent="0.2">
      <c r="A638" s="583"/>
      <c r="B638" s="607"/>
      <c r="C638" s="583"/>
      <c r="D638" s="583"/>
      <c r="E638" s="582"/>
      <c r="F638" s="583"/>
      <c r="G638" s="582"/>
      <c r="H638" s="582"/>
      <c r="I638" s="582"/>
      <c r="J638" s="582"/>
      <c r="K638" s="581"/>
    </row>
    <row r="639" spans="1:11" x14ac:dyDescent="0.2">
      <c r="A639" s="583"/>
      <c r="B639" s="607"/>
      <c r="C639" s="583"/>
      <c r="D639" s="583"/>
      <c r="E639" s="582"/>
      <c r="F639" s="583"/>
      <c r="G639" s="582"/>
      <c r="H639" s="582"/>
      <c r="I639" s="582"/>
      <c r="J639" s="582"/>
      <c r="K639" s="581"/>
    </row>
    <row r="640" spans="1:11" x14ac:dyDescent="0.2">
      <c r="A640" s="583"/>
      <c r="B640" s="607"/>
      <c r="C640" s="583"/>
      <c r="D640" s="583"/>
      <c r="E640" s="582"/>
      <c r="F640" s="583"/>
      <c r="G640" s="582"/>
      <c r="H640" s="582"/>
      <c r="I640" s="582"/>
      <c r="J640" s="582"/>
      <c r="K640" s="581"/>
    </row>
    <row r="641" spans="1:11" x14ac:dyDescent="0.2">
      <c r="A641" s="583"/>
      <c r="B641" s="607"/>
      <c r="C641" s="583"/>
      <c r="D641" s="583"/>
      <c r="E641" s="582"/>
      <c r="F641" s="583"/>
      <c r="G641" s="582"/>
      <c r="H641" s="582"/>
      <c r="I641" s="582"/>
      <c r="J641" s="582"/>
      <c r="K641" s="581"/>
    </row>
    <row r="642" spans="1:11" x14ac:dyDescent="0.2">
      <c r="A642" s="583"/>
      <c r="B642" s="607"/>
      <c r="C642" s="583"/>
      <c r="D642" s="583"/>
      <c r="E642" s="582"/>
      <c r="F642" s="583"/>
      <c r="G642" s="582"/>
      <c r="H642" s="582"/>
      <c r="I642" s="582"/>
      <c r="J642" s="582"/>
      <c r="K642" s="581"/>
    </row>
    <row r="643" spans="1:11" x14ac:dyDescent="0.2">
      <c r="A643" s="583"/>
      <c r="B643" s="607"/>
      <c r="C643" s="583"/>
      <c r="D643" s="583"/>
      <c r="E643" s="582"/>
      <c r="F643" s="583"/>
      <c r="G643" s="582"/>
      <c r="H643" s="582"/>
      <c r="I643" s="582"/>
      <c r="J643" s="582"/>
      <c r="K643" s="581"/>
    </row>
    <row r="644" spans="1:11" x14ac:dyDescent="0.2">
      <c r="A644" s="583"/>
      <c r="B644" s="607"/>
      <c r="C644" s="583"/>
      <c r="D644" s="583"/>
      <c r="E644" s="582"/>
      <c r="F644" s="583"/>
      <c r="G644" s="582"/>
      <c r="H644" s="582"/>
      <c r="I644" s="582"/>
      <c r="J644" s="582"/>
      <c r="K644" s="581"/>
    </row>
    <row r="645" spans="1:11" x14ac:dyDescent="0.2">
      <c r="A645" s="583"/>
      <c r="B645" s="607"/>
      <c r="C645" s="583"/>
      <c r="D645" s="583"/>
      <c r="E645" s="582"/>
      <c r="F645" s="583"/>
      <c r="G645" s="582"/>
      <c r="H645" s="582"/>
      <c r="I645" s="582"/>
      <c r="J645" s="582"/>
      <c r="K645" s="581"/>
    </row>
    <row r="646" spans="1:11" x14ac:dyDescent="0.2">
      <c r="A646" s="583"/>
      <c r="B646" s="607"/>
      <c r="C646" s="583"/>
      <c r="D646" s="583"/>
      <c r="E646" s="582"/>
      <c r="F646" s="583"/>
      <c r="G646" s="582"/>
      <c r="H646" s="582"/>
      <c r="I646" s="582"/>
      <c r="J646" s="582"/>
      <c r="K646" s="581"/>
    </row>
    <row r="647" spans="1:11" x14ac:dyDescent="0.2">
      <c r="A647" s="583"/>
      <c r="B647" s="607"/>
      <c r="C647" s="583"/>
      <c r="D647" s="583"/>
      <c r="E647" s="582"/>
      <c r="F647" s="583"/>
      <c r="G647" s="582"/>
      <c r="H647" s="582"/>
      <c r="I647" s="582"/>
      <c r="J647" s="582"/>
      <c r="K647" s="581"/>
    </row>
    <row r="648" spans="1:11" x14ac:dyDescent="0.2">
      <c r="A648" s="583"/>
      <c r="B648" s="607"/>
      <c r="C648" s="583"/>
      <c r="D648" s="583"/>
      <c r="E648" s="582"/>
      <c r="F648" s="583"/>
      <c r="G648" s="582"/>
      <c r="H648" s="582"/>
      <c r="I648" s="582"/>
      <c r="J648" s="582"/>
      <c r="K648" s="581"/>
    </row>
    <row r="649" spans="1:11" x14ac:dyDescent="0.2">
      <c r="A649" s="583"/>
      <c r="B649" s="607"/>
      <c r="C649" s="583"/>
      <c r="D649" s="583"/>
      <c r="E649" s="582"/>
      <c r="F649" s="583"/>
      <c r="G649" s="582"/>
      <c r="H649" s="582"/>
      <c r="I649" s="582"/>
      <c r="J649" s="582"/>
      <c r="K649" s="581"/>
    </row>
    <row r="650" spans="1:11" x14ac:dyDescent="0.2">
      <c r="A650" s="583"/>
      <c r="B650" s="607"/>
      <c r="C650" s="583"/>
      <c r="D650" s="583"/>
      <c r="E650" s="582"/>
      <c r="F650" s="583"/>
      <c r="G650" s="582"/>
      <c r="H650" s="582"/>
      <c r="I650" s="582"/>
      <c r="J650" s="582"/>
      <c r="K650" s="581"/>
    </row>
    <row r="651" spans="1:11" x14ac:dyDescent="0.2">
      <c r="A651" s="583"/>
      <c r="B651" s="607"/>
      <c r="C651" s="583"/>
      <c r="D651" s="583"/>
      <c r="E651" s="582"/>
      <c r="F651" s="583"/>
      <c r="G651" s="582"/>
      <c r="H651" s="582"/>
      <c r="I651" s="582"/>
      <c r="J651" s="582"/>
      <c r="K651" s="581"/>
    </row>
    <row r="652" spans="1:11" x14ac:dyDescent="0.2">
      <c r="A652" s="583"/>
      <c r="B652" s="607"/>
      <c r="C652" s="583"/>
      <c r="D652" s="583"/>
      <c r="E652" s="582"/>
      <c r="F652" s="583"/>
      <c r="G652" s="582"/>
      <c r="H652" s="582"/>
      <c r="I652" s="582"/>
      <c r="J652" s="582"/>
      <c r="K652" s="581"/>
    </row>
    <row r="653" spans="1:11" x14ac:dyDescent="0.2">
      <c r="A653" s="583"/>
      <c r="B653" s="607"/>
      <c r="C653" s="583"/>
      <c r="D653" s="583"/>
      <c r="E653" s="582"/>
      <c r="F653" s="583"/>
      <c r="G653" s="582"/>
      <c r="H653" s="582"/>
      <c r="I653" s="582"/>
      <c r="J653" s="582"/>
      <c r="K653" s="581"/>
    </row>
    <row r="654" spans="1:11" x14ac:dyDescent="0.2">
      <c r="A654" s="583"/>
      <c r="B654" s="607"/>
      <c r="C654" s="583"/>
      <c r="D654" s="583"/>
      <c r="E654" s="582"/>
      <c r="F654" s="583"/>
      <c r="G654" s="582"/>
      <c r="H654" s="582"/>
      <c r="I654" s="582"/>
      <c r="J654" s="582"/>
      <c r="K654" s="581"/>
    </row>
    <row r="655" spans="1:11" x14ac:dyDescent="0.2">
      <c r="A655" s="583"/>
      <c r="B655" s="607"/>
      <c r="C655" s="583"/>
      <c r="D655" s="583"/>
      <c r="E655" s="582"/>
      <c r="F655" s="583"/>
      <c r="G655" s="582"/>
      <c r="H655" s="582"/>
      <c r="I655" s="582"/>
      <c r="J655" s="582"/>
      <c r="K655" s="581"/>
    </row>
    <row r="656" spans="1:11" x14ac:dyDescent="0.2">
      <c r="A656" s="583"/>
      <c r="B656" s="607"/>
      <c r="C656" s="583"/>
      <c r="D656" s="583"/>
      <c r="E656" s="582"/>
      <c r="F656" s="583"/>
      <c r="G656" s="582"/>
      <c r="H656" s="582"/>
      <c r="I656" s="582"/>
      <c r="J656" s="582"/>
      <c r="K656" s="581"/>
    </row>
    <row r="657" spans="1:11" x14ac:dyDescent="0.2">
      <c r="A657" s="583"/>
      <c r="B657" s="607"/>
      <c r="C657" s="583"/>
      <c r="D657" s="583"/>
      <c r="E657" s="582"/>
      <c r="F657" s="583"/>
      <c r="G657" s="582"/>
      <c r="H657" s="582"/>
      <c r="I657" s="582"/>
      <c r="J657" s="582"/>
      <c r="K657" s="581"/>
    </row>
    <row r="658" spans="1:11" x14ac:dyDescent="0.2">
      <c r="A658" s="583"/>
      <c r="B658" s="607"/>
      <c r="C658" s="583"/>
      <c r="D658" s="583"/>
      <c r="E658" s="582"/>
      <c r="F658" s="583"/>
      <c r="G658" s="582"/>
      <c r="H658" s="582"/>
      <c r="I658" s="582"/>
      <c r="J658" s="582"/>
      <c r="K658" s="581"/>
    </row>
    <row r="659" spans="1:11" x14ac:dyDescent="0.2">
      <c r="A659" s="583"/>
      <c r="B659" s="607"/>
      <c r="C659" s="583"/>
      <c r="D659" s="583"/>
      <c r="E659" s="582"/>
      <c r="F659" s="583"/>
      <c r="G659" s="582"/>
      <c r="H659" s="582"/>
      <c r="I659" s="582"/>
      <c r="J659" s="582"/>
      <c r="K659" s="581"/>
    </row>
    <row r="660" spans="1:11" x14ac:dyDescent="0.2">
      <c r="A660" s="583"/>
      <c r="B660" s="607"/>
      <c r="C660" s="583"/>
      <c r="D660" s="583"/>
      <c r="E660" s="582"/>
      <c r="F660" s="583"/>
      <c r="G660" s="582"/>
      <c r="H660" s="582"/>
      <c r="I660" s="582"/>
      <c r="J660" s="582"/>
      <c r="K660" s="581"/>
    </row>
    <row r="661" spans="1:11" x14ac:dyDescent="0.2">
      <c r="A661" s="583"/>
      <c r="B661" s="607"/>
      <c r="C661" s="583"/>
      <c r="D661" s="583"/>
      <c r="E661" s="582"/>
      <c r="F661" s="583"/>
      <c r="G661" s="582"/>
      <c r="H661" s="582"/>
      <c r="I661" s="582"/>
      <c r="J661" s="582"/>
      <c r="K661" s="581"/>
    </row>
    <row r="662" spans="1:11" x14ac:dyDescent="0.2">
      <c r="A662" s="583"/>
      <c r="B662" s="607"/>
      <c r="C662" s="583"/>
      <c r="D662" s="583"/>
      <c r="E662" s="582"/>
      <c r="F662" s="583"/>
      <c r="G662" s="582"/>
      <c r="H662" s="582"/>
      <c r="I662" s="582"/>
      <c r="J662" s="582"/>
      <c r="K662" s="581"/>
    </row>
    <row r="663" spans="1:11" x14ac:dyDescent="0.2">
      <c r="A663" s="583"/>
      <c r="B663" s="607"/>
      <c r="C663" s="583"/>
      <c r="D663" s="583"/>
      <c r="E663" s="582"/>
      <c r="F663" s="583"/>
      <c r="G663" s="582"/>
      <c r="H663" s="582"/>
      <c r="I663" s="582"/>
      <c r="J663" s="582"/>
      <c r="K663" s="581"/>
    </row>
    <row r="664" spans="1:11" x14ac:dyDescent="0.2">
      <c r="A664" s="583"/>
      <c r="B664" s="607"/>
      <c r="C664" s="583"/>
      <c r="D664" s="583"/>
      <c r="E664" s="582"/>
      <c r="F664" s="583"/>
      <c r="G664" s="582"/>
      <c r="H664" s="582"/>
      <c r="I664" s="582"/>
      <c r="J664" s="582"/>
      <c r="K664" s="581"/>
    </row>
    <row r="665" spans="1:11" x14ac:dyDescent="0.2">
      <c r="A665" s="583"/>
      <c r="B665" s="607"/>
      <c r="C665" s="583"/>
      <c r="D665" s="583"/>
      <c r="E665" s="582"/>
      <c r="F665" s="583"/>
      <c r="G665" s="582"/>
      <c r="H665" s="582"/>
      <c r="I665" s="582"/>
      <c r="J665" s="582"/>
      <c r="K665" s="581"/>
    </row>
    <row r="666" spans="1:11" x14ac:dyDescent="0.2">
      <c r="A666" s="583"/>
      <c r="B666" s="607"/>
      <c r="C666" s="583"/>
      <c r="D666" s="583"/>
      <c r="E666" s="582"/>
      <c r="F666" s="583"/>
      <c r="G666" s="582"/>
      <c r="H666" s="582"/>
      <c r="I666" s="582"/>
      <c r="J666" s="582"/>
      <c r="K666" s="581"/>
    </row>
    <row r="667" spans="1:11" x14ac:dyDescent="0.2">
      <c r="A667" s="583"/>
      <c r="B667" s="607"/>
      <c r="C667" s="583"/>
      <c r="D667" s="583"/>
      <c r="E667" s="582"/>
      <c r="F667" s="583"/>
      <c r="G667" s="582"/>
      <c r="H667" s="582"/>
      <c r="I667" s="582"/>
      <c r="J667" s="582"/>
      <c r="K667" s="581"/>
    </row>
    <row r="668" spans="1:11" x14ac:dyDescent="0.2">
      <c r="A668" s="583"/>
      <c r="B668" s="607"/>
      <c r="C668" s="583"/>
      <c r="D668" s="583"/>
      <c r="E668" s="582"/>
      <c r="F668" s="583"/>
      <c r="G668" s="582"/>
      <c r="H668" s="582"/>
      <c r="I668" s="582"/>
      <c r="J668" s="582"/>
      <c r="K668" s="581"/>
    </row>
    <row r="669" spans="1:11" x14ac:dyDescent="0.2">
      <c r="A669" s="583"/>
      <c r="B669" s="607"/>
      <c r="C669" s="583"/>
      <c r="D669" s="583"/>
      <c r="E669" s="582"/>
      <c r="F669" s="583"/>
      <c r="G669" s="582"/>
      <c r="H669" s="582"/>
      <c r="I669" s="582"/>
      <c r="J669" s="582"/>
      <c r="K669" s="581"/>
    </row>
    <row r="670" spans="1:11" x14ac:dyDescent="0.2">
      <c r="A670" s="583"/>
      <c r="B670" s="607"/>
      <c r="C670" s="583"/>
      <c r="D670" s="583"/>
      <c r="E670" s="582"/>
      <c r="F670" s="583"/>
      <c r="G670" s="582"/>
      <c r="H670" s="582"/>
      <c r="I670" s="582"/>
      <c r="J670" s="582"/>
      <c r="K670" s="581"/>
    </row>
    <row r="671" spans="1:11" x14ac:dyDescent="0.2">
      <c r="A671" s="583"/>
      <c r="B671" s="607"/>
      <c r="C671" s="583"/>
      <c r="D671" s="583"/>
      <c r="E671" s="582"/>
      <c r="F671" s="583"/>
      <c r="G671" s="582"/>
      <c r="H671" s="582"/>
      <c r="I671" s="582"/>
      <c r="J671" s="582"/>
      <c r="K671" s="581"/>
    </row>
    <row r="672" spans="1:11" x14ac:dyDescent="0.2">
      <c r="A672" s="583"/>
      <c r="B672" s="607"/>
      <c r="C672" s="583"/>
      <c r="D672" s="583"/>
      <c r="E672" s="582"/>
      <c r="F672" s="583"/>
      <c r="G672" s="582"/>
      <c r="H672" s="582"/>
      <c r="I672" s="582"/>
      <c r="J672" s="582"/>
      <c r="K672" s="581"/>
    </row>
    <row r="673" spans="1:11" x14ac:dyDescent="0.2">
      <c r="A673" s="583"/>
      <c r="B673" s="607"/>
      <c r="C673" s="583"/>
      <c r="D673" s="583"/>
      <c r="E673" s="582"/>
      <c r="F673" s="583"/>
      <c r="G673" s="582"/>
      <c r="H673" s="582"/>
      <c r="I673" s="582"/>
      <c r="J673" s="582"/>
      <c r="K673" s="581"/>
    </row>
    <row r="674" spans="1:11" x14ac:dyDescent="0.2">
      <c r="A674" s="583"/>
      <c r="B674" s="607"/>
      <c r="C674" s="583"/>
      <c r="D674" s="583"/>
      <c r="E674" s="582"/>
      <c r="F674" s="583"/>
      <c r="G674" s="582"/>
      <c r="H674" s="582"/>
      <c r="I674" s="582"/>
      <c r="J674" s="582"/>
      <c r="K674" s="581"/>
    </row>
    <row r="675" spans="1:11" x14ac:dyDescent="0.2">
      <c r="A675" s="583"/>
      <c r="B675" s="607"/>
      <c r="C675" s="583"/>
      <c r="D675" s="583"/>
      <c r="E675" s="582"/>
      <c r="F675" s="583"/>
      <c r="G675" s="582"/>
      <c r="H675" s="582"/>
      <c r="I675" s="582"/>
      <c r="J675" s="582"/>
      <c r="K675" s="581"/>
    </row>
    <row r="676" spans="1:11" x14ac:dyDescent="0.2">
      <c r="A676" s="583"/>
      <c r="B676" s="607"/>
      <c r="C676" s="583"/>
      <c r="D676" s="583"/>
      <c r="E676" s="582"/>
      <c r="F676" s="583"/>
      <c r="G676" s="582"/>
      <c r="H676" s="582"/>
      <c r="I676" s="582"/>
      <c r="J676" s="582"/>
      <c r="K676" s="581"/>
    </row>
    <row r="677" spans="1:11" x14ac:dyDescent="0.2">
      <c r="A677" s="583"/>
      <c r="B677" s="607"/>
      <c r="C677" s="583"/>
      <c r="D677" s="583"/>
      <c r="E677" s="582"/>
      <c r="F677" s="583"/>
      <c r="G677" s="582"/>
      <c r="H677" s="582"/>
      <c r="I677" s="582"/>
      <c r="J677" s="582"/>
      <c r="K677" s="581"/>
    </row>
    <row r="678" spans="1:11" x14ac:dyDescent="0.2">
      <c r="A678" s="583"/>
      <c r="B678" s="607"/>
      <c r="C678" s="583"/>
      <c r="D678" s="583"/>
      <c r="E678" s="582"/>
      <c r="F678" s="583"/>
      <c r="G678" s="582"/>
      <c r="H678" s="582"/>
      <c r="I678" s="582"/>
      <c r="J678" s="582"/>
      <c r="K678" s="581"/>
    </row>
    <row r="679" spans="1:11" x14ac:dyDescent="0.2">
      <c r="A679" s="583"/>
      <c r="B679" s="607"/>
      <c r="C679" s="583"/>
      <c r="D679" s="583"/>
      <c r="E679" s="582"/>
      <c r="F679" s="583"/>
      <c r="G679" s="582"/>
      <c r="H679" s="582"/>
      <c r="I679" s="582"/>
      <c r="J679" s="582"/>
      <c r="K679" s="581"/>
    </row>
    <row r="680" spans="1:11" x14ac:dyDescent="0.2">
      <c r="A680" s="583"/>
      <c r="B680" s="607"/>
      <c r="C680" s="583"/>
      <c r="D680" s="583"/>
      <c r="E680" s="582"/>
      <c r="F680" s="583"/>
      <c r="G680" s="582"/>
      <c r="H680" s="582"/>
      <c r="I680" s="582"/>
      <c r="J680" s="582"/>
      <c r="K680" s="581"/>
    </row>
    <row r="681" spans="1:11" x14ac:dyDescent="0.2">
      <c r="A681" s="583"/>
      <c r="B681" s="607"/>
      <c r="C681" s="583"/>
      <c r="D681" s="583"/>
      <c r="E681" s="582"/>
      <c r="F681" s="583"/>
      <c r="G681" s="582"/>
      <c r="H681" s="582"/>
      <c r="I681" s="582"/>
      <c r="J681" s="582"/>
      <c r="K681" s="581"/>
    </row>
    <row r="682" spans="1:11" x14ac:dyDescent="0.2">
      <c r="A682" s="583"/>
      <c r="B682" s="607"/>
      <c r="C682" s="583"/>
      <c r="D682" s="583"/>
      <c r="E682" s="582"/>
      <c r="F682" s="583"/>
      <c r="G682" s="582"/>
      <c r="H682" s="582"/>
      <c r="I682" s="582"/>
      <c r="J682" s="582"/>
      <c r="K682" s="581"/>
    </row>
    <row r="683" spans="1:11" x14ac:dyDescent="0.2">
      <c r="A683" s="583"/>
      <c r="B683" s="607"/>
      <c r="C683" s="583"/>
      <c r="D683" s="583"/>
      <c r="E683" s="582"/>
      <c r="F683" s="583"/>
      <c r="G683" s="582"/>
      <c r="H683" s="582"/>
      <c r="I683" s="582"/>
      <c r="J683" s="582"/>
      <c r="K683" s="581"/>
    </row>
    <row r="684" spans="1:11" x14ac:dyDescent="0.2">
      <c r="A684" s="583"/>
      <c r="B684" s="607"/>
      <c r="C684" s="583"/>
      <c r="D684" s="583"/>
      <c r="E684" s="582"/>
      <c r="F684" s="583"/>
      <c r="G684" s="582"/>
      <c r="H684" s="582"/>
      <c r="I684" s="582"/>
      <c r="J684" s="582"/>
      <c r="K684" s="581"/>
    </row>
    <row r="685" spans="1:11" x14ac:dyDescent="0.2">
      <c r="A685" s="583"/>
      <c r="B685" s="607"/>
      <c r="C685" s="583"/>
      <c r="D685" s="583"/>
      <c r="E685" s="582"/>
      <c r="F685" s="583"/>
      <c r="G685" s="582"/>
      <c r="H685" s="582"/>
      <c r="I685" s="582"/>
      <c r="J685" s="582"/>
      <c r="K685" s="581"/>
    </row>
    <row r="686" spans="1:11" x14ac:dyDescent="0.2">
      <c r="A686" s="583"/>
      <c r="B686" s="607"/>
      <c r="C686" s="583"/>
      <c r="D686" s="583"/>
      <c r="E686" s="582"/>
      <c r="F686" s="583"/>
      <c r="G686" s="582"/>
      <c r="H686" s="582"/>
      <c r="I686" s="582"/>
      <c r="J686" s="582"/>
      <c r="K686" s="581"/>
    </row>
    <row r="687" spans="1:11" x14ac:dyDescent="0.2">
      <c r="A687" s="583"/>
      <c r="B687" s="607"/>
      <c r="C687" s="583"/>
      <c r="D687" s="583"/>
      <c r="E687" s="582"/>
      <c r="F687" s="583"/>
      <c r="G687" s="582"/>
      <c r="H687" s="582"/>
      <c r="I687" s="582"/>
      <c r="J687" s="582"/>
      <c r="K687" s="581"/>
    </row>
    <row r="688" spans="1:11" x14ac:dyDescent="0.2">
      <c r="A688" s="583"/>
      <c r="B688" s="607"/>
      <c r="C688" s="583"/>
      <c r="D688" s="583"/>
      <c r="E688" s="582"/>
      <c r="F688" s="583"/>
      <c r="G688" s="582"/>
      <c r="H688" s="582"/>
      <c r="I688" s="582"/>
      <c r="J688" s="582"/>
      <c r="K688" s="581"/>
    </row>
    <row r="689" spans="1:11" x14ac:dyDescent="0.2">
      <c r="A689" s="583"/>
      <c r="B689" s="607"/>
      <c r="C689" s="583"/>
      <c r="D689" s="583"/>
      <c r="E689" s="582"/>
      <c r="F689" s="583"/>
      <c r="G689" s="582"/>
      <c r="H689" s="582"/>
      <c r="I689" s="582"/>
      <c r="J689" s="582"/>
      <c r="K689" s="581"/>
    </row>
    <row r="690" spans="1:11" x14ac:dyDescent="0.2">
      <c r="A690" s="583"/>
      <c r="B690" s="607"/>
      <c r="C690" s="583"/>
      <c r="D690" s="583"/>
      <c r="E690" s="582"/>
      <c r="F690" s="583"/>
      <c r="G690" s="582"/>
      <c r="H690" s="582"/>
      <c r="I690" s="582"/>
      <c r="J690" s="582"/>
      <c r="K690" s="581"/>
    </row>
    <row r="691" spans="1:11" x14ac:dyDescent="0.2">
      <c r="A691" s="583"/>
      <c r="B691" s="607"/>
      <c r="C691" s="583"/>
      <c r="D691" s="583"/>
      <c r="E691" s="582"/>
      <c r="F691" s="583"/>
      <c r="G691" s="582"/>
      <c r="H691" s="582"/>
      <c r="I691" s="582"/>
      <c r="J691" s="582"/>
      <c r="K691" s="581"/>
    </row>
    <row r="692" spans="1:11" x14ac:dyDescent="0.2">
      <c r="A692" s="583"/>
      <c r="B692" s="607"/>
      <c r="C692" s="583"/>
      <c r="D692" s="583"/>
      <c r="E692" s="582"/>
      <c r="F692" s="583"/>
      <c r="G692" s="582"/>
      <c r="H692" s="582"/>
      <c r="I692" s="582"/>
      <c r="J692" s="582"/>
      <c r="K692" s="581"/>
    </row>
    <row r="693" spans="1:11" x14ac:dyDescent="0.2">
      <c r="A693" s="583"/>
      <c r="B693" s="607"/>
      <c r="C693" s="583"/>
      <c r="D693" s="583"/>
      <c r="E693" s="582"/>
      <c r="F693" s="583"/>
      <c r="G693" s="582"/>
      <c r="H693" s="582"/>
      <c r="I693" s="582"/>
      <c r="J693" s="582"/>
      <c r="K693" s="581"/>
    </row>
    <row r="694" spans="1:11" x14ac:dyDescent="0.2">
      <c r="A694" s="583"/>
      <c r="B694" s="607"/>
      <c r="C694" s="583"/>
      <c r="D694" s="583"/>
      <c r="E694" s="582"/>
      <c r="F694" s="583"/>
      <c r="G694" s="582"/>
      <c r="H694" s="582"/>
      <c r="I694" s="582"/>
      <c r="J694" s="582"/>
      <c r="K694" s="581"/>
    </row>
    <row r="695" spans="1:11" x14ac:dyDescent="0.2">
      <c r="A695" s="583"/>
      <c r="B695" s="607"/>
      <c r="C695" s="583"/>
      <c r="D695" s="583"/>
      <c r="E695" s="582"/>
      <c r="F695" s="583"/>
      <c r="G695" s="582"/>
      <c r="H695" s="582"/>
      <c r="I695" s="582"/>
      <c r="J695" s="582"/>
      <c r="K695" s="581"/>
    </row>
    <row r="696" spans="1:11" x14ac:dyDescent="0.2">
      <c r="A696" s="583"/>
      <c r="B696" s="607"/>
      <c r="C696" s="583"/>
      <c r="D696" s="583"/>
      <c r="E696" s="582"/>
      <c r="F696" s="583"/>
      <c r="G696" s="582"/>
      <c r="H696" s="582"/>
      <c r="I696" s="582"/>
      <c r="J696" s="582"/>
      <c r="K696" s="581"/>
    </row>
    <row r="697" spans="1:11" x14ac:dyDescent="0.2">
      <c r="A697" s="583"/>
      <c r="B697" s="607"/>
      <c r="C697" s="583"/>
      <c r="D697" s="583"/>
      <c r="E697" s="582"/>
      <c r="F697" s="583"/>
      <c r="G697" s="582"/>
      <c r="H697" s="582"/>
      <c r="I697" s="582"/>
      <c r="J697" s="582"/>
      <c r="K697" s="581"/>
    </row>
    <row r="698" spans="1:11" x14ac:dyDescent="0.2">
      <c r="A698" s="583"/>
      <c r="B698" s="607"/>
      <c r="C698" s="583"/>
      <c r="D698" s="583"/>
      <c r="E698" s="582"/>
      <c r="F698" s="583"/>
      <c r="G698" s="582"/>
      <c r="H698" s="582"/>
      <c r="I698" s="582"/>
      <c r="J698" s="582"/>
      <c r="K698" s="581"/>
    </row>
    <row r="699" spans="1:11" x14ac:dyDescent="0.2">
      <c r="A699" s="583"/>
      <c r="B699" s="607"/>
      <c r="C699" s="583"/>
      <c r="D699" s="583"/>
      <c r="E699" s="582"/>
      <c r="F699" s="583"/>
      <c r="G699" s="582"/>
      <c r="H699" s="582"/>
      <c r="I699" s="582"/>
      <c r="J699" s="582"/>
      <c r="K699" s="581"/>
    </row>
    <row r="700" spans="1:11" x14ac:dyDescent="0.2">
      <c r="A700" s="583"/>
      <c r="B700" s="607"/>
      <c r="C700" s="583"/>
      <c r="D700" s="583"/>
      <c r="E700" s="582"/>
      <c r="F700" s="583"/>
      <c r="G700" s="582"/>
      <c r="H700" s="582"/>
      <c r="I700" s="582"/>
      <c r="J700" s="582"/>
      <c r="K700" s="581"/>
    </row>
    <row r="701" spans="1:11" x14ac:dyDescent="0.2">
      <c r="A701" s="583"/>
      <c r="B701" s="607"/>
      <c r="C701" s="583"/>
      <c r="D701" s="583"/>
      <c r="E701" s="582"/>
      <c r="F701" s="583"/>
      <c r="G701" s="582"/>
      <c r="H701" s="582"/>
      <c r="I701" s="582"/>
      <c r="J701" s="582"/>
      <c r="K701" s="581"/>
    </row>
    <row r="702" spans="1:11" x14ac:dyDescent="0.2">
      <c r="A702" s="583"/>
      <c r="B702" s="607"/>
      <c r="C702" s="583"/>
      <c r="D702" s="583"/>
      <c r="E702" s="582"/>
      <c r="F702" s="583"/>
      <c r="G702" s="582"/>
      <c r="H702" s="582"/>
      <c r="I702" s="582"/>
      <c r="J702" s="582"/>
      <c r="K702" s="581"/>
    </row>
    <row r="703" spans="1:11" x14ac:dyDescent="0.2">
      <c r="A703" s="583"/>
      <c r="B703" s="607"/>
      <c r="C703" s="583"/>
      <c r="D703" s="583"/>
      <c r="E703" s="582"/>
      <c r="F703" s="583"/>
      <c r="G703" s="582"/>
      <c r="H703" s="582"/>
      <c r="I703" s="582"/>
      <c r="J703" s="582"/>
      <c r="K703" s="581"/>
    </row>
    <row r="704" spans="1:11" x14ac:dyDescent="0.2">
      <c r="A704" s="583"/>
      <c r="B704" s="607"/>
      <c r="C704" s="583"/>
      <c r="D704" s="583"/>
      <c r="E704" s="582"/>
      <c r="F704" s="583"/>
      <c r="G704" s="582"/>
      <c r="H704" s="582"/>
      <c r="I704" s="582"/>
      <c r="J704" s="582"/>
      <c r="K704" s="581"/>
    </row>
    <row r="705" spans="1:11" x14ac:dyDescent="0.2">
      <c r="A705" s="583"/>
      <c r="B705" s="607"/>
      <c r="C705" s="583"/>
      <c r="D705" s="583"/>
      <c r="E705" s="582"/>
      <c r="F705" s="583"/>
      <c r="G705" s="582"/>
      <c r="H705" s="582"/>
      <c r="I705" s="582"/>
      <c r="J705" s="582"/>
      <c r="K705" s="581"/>
    </row>
    <row r="706" spans="1:11" x14ac:dyDescent="0.2">
      <c r="A706" s="583"/>
      <c r="B706" s="607"/>
      <c r="C706" s="583"/>
      <c r="D706" s="583"/>
      <c r="E706" s="582"/>
      <c r="F706" s="583"/>
      <c r="G706" s="582"/>
      <c r="H706" s="582"/>
      <c r="I706" s="582"/>
      <c r="J706" s="582"/>
      <c r="K706" s="581"/>
    </row>
    <row r="707" spans="1:11" x14ac:dyDescent="0.2">
      <c r="A707" s="583"/>
      <c r="B707" s="607"/>
      <c r="C707" s="583"/>
      <c r="D707" s="583"/>
      <c r="E707" s="582"/>
      <c r="F707" s="583"/>
      <c r="G707" s="582"/>
      <c r="H707" s="582"/>
      <c r="I707" s="582"/>
      <c r="J707" s="582"/>
      <c r="K707" s="581"/>
    </row>
    <row r="708" spans="1:11" x14ac:dyDescent="0.2">
      <c r="A708" s="583"/>
      <c r="B708" s="607"/>
      <c r="C708" s="583"/>
      <c r="D708" s="583"/>
      <c r="E708" s="582"/>
      <c r="F708" s="583"/>
      <c r="G708" s="582"/>
      <c r="H708" s="582"/>
      <c r="I708" s="582"/>
      <c r="J708" s="582"/>
      <c r="K708" s="581"/>
    </row>
    <row r="709" spans="1:11" x14ac:dyDescent="0.2">
      <c r="A709" s="583"/>
      <c r="B709" s="607"/>
      <c r="C709" s="583"/>
      <c r="D709" s="583"/>
      <c r="E709" s="582"/>
      <c r="F709" s="583"/>
      <c r="G709" s="582"/>
      <c r="H709" s="582"/>
      <c r="I709" s="582"/>
      <c r="J709" s="582"/>
      <c r="K709" s="581"/>
    </row>
    <row r="710" spans="1:11" x14ac:dyDescent="0.2">
      <c r="A710" s="583"/>
      <c r="B710" s="607"/>
      <c r="C710" s="583"/>
      <c r="D710" s="583"/>
      <c r="E710" s="582"/>
      <c r="F710" s="583"/>
      <c r="G710" s="582"/>
      <c r="H710" s="582"/>
      <c r="I710" s="582"/>
      <c r="J710" s="582"/>
      <c r="K710" s="581"/>
    </row>
    <row r="711" spans="1:11" x14ac:dyDescent="0.2">
      <c r="A711" s="583"/>
      <c r="B711" s="607"/>
      <c r="C711" s="583"/>
      <c r="D711" s="583"/>
      <c r="E711" s="582"/>
      <c r="F711" s="583"/>
      <c r="G711" s="582"/>
      <c r="H711" s="582"/>
      <c r="I711" s="582"/>
      <c r="J711" s="582"/>
      <c r="K711" s="581"/>
    </row>
    <row r="712" spans="1:11" x14ac:dyDescent="0.2">
      <c r="A712" s="583"/>
      <c r="B712" s="607"/>
      <c r="C712" s="583"/>
      <c r="D712" s="583"/>
      <c r="E712" s="582"/>
      <c r="F712" s="583"/>
      <c r="G712" s="582"/>
      <c r="H712" s="582"/>
      <c r="I712" s="582"/>
      <c r="J712" s="582"/>
      <c r="K712" s="581"/>
    </row>
    <row r="713" spans="1:11" x14ac:dyDescent="0.2">
      <c r="A713" s="583"/>
      <c r="B713" s="607"/>
      <c r="C713" s="583"/>
      <c r="D713" s="583"/>
      <c r="E713" s="582"/>
      <c r="F713" s="583"/>
      <c r="G713" s="582"/>
      <c r="H713" s="582"/>
      <c r="I713" s="582"/>
      <c r="J713" s="582"/>
      <c r="K713" s="581"/>
    </row>
    <row r="714" spans="1:11" x14ac:dyDescent="0.2">
      <c r="A714" s="583"/>
      <c r="B714" s="607"/>
      <c r="C714" s="583"/>
      <c r="D714" s="583"/>
      <c r="E714" s="582"/>
      <c r="F714" s="583"/>
      <c r="G714" s="582"/>
      <c r="H714" s="582"/>
      <c r="I714" s="582"/>
      <c r="J714" s="582"/>
      <c r="K714" s="581"/>
    </row>
    <row r="715" spans="1:11" x14ac:dyDescent="0.2">
      <c r="A715" s="583"/>
      <c r="B715" s="607"/>
      <c r="C715" s="583"/>
      <c r="D715" s="583"/>
      <c r="E715" s="582"/>
      <c r="F715" s="583"/>
      <c r="G715" s="582"/>
      <c r="H715" s="582"/>
      <c r="I715" s="582"/>
      <c r="J715" s="582"/>
      <c r="K715" s="581"/>
    </row>
    <row r="716" spans="1:11" x14ac:dyDescent="0.2">
      <c r="A716" s="583"/>
      <c r="B716" s="607"/>
      <c r="C716" s="583"/>
      <c r="D716" s="583"/>
      <c r="E716" s="582"/>
      <c r="F716" s="583"/>
      <c r="G716" s="582"/>
      <c r="H716" s="582"/>
      <c r="I716" s="582"/>
      <c r="J716" s="582"/>
      <c r="K716" s="581"/>
    </row>
    <row r="717" spans="1:11" x14ac:dyDescent="0.2">
      <c r="A717" s="583"/>
      <c r="B717" s="607"/>
      <c r="C717" s="583"/>
      <c r="D717" s="583"/>
      <c r="E717" s="582"/>
      <c r="F717" s="583"/>
      <c r="G717" s="582"/>
      <c r="H717" s="582"/>
      <c r="I717" s="582"/>
      <c r="J717" s="582"/>
      <c r="K717" s="581"/>
    </row>
    <row r="718" spans="1:11" x14ac:dyDescent="0.2">
      <c r="A718" s="583"/>
      <c r="B718" s="607"/>
      <c r="C718" s="583"/>
      <c r="D718" s="583"/>
      <c r="E718" s="582"/>
      <c r="F718" s="583"/>
      <c r="G718" s="582"/>
      <c r="H718" s="582"/>
      <c r="I718" s="582"/>
      <c r="J718" s="582"/>
      <c r="K718" s="581"/>
    </row>
    <row r="719" spans="1:11" x14ac:dyDescent="0.2">
      <c r="A719" s="583"/>
      <c r="B719" s="607"/>
      <c r="C719" s="583"/>
      <c r="D719" s="583"/>
      <c r="E719" s="582"/>
      <c r="F719" s="583"/>
      <c r="G719" s="582"/>
      <c r="H719" s="582"/>
      <c r="I719" s="582"/>
      <c r="J719" s="582"/>
      <c r="K719" s="581"/>
    </row>
    <row r="720" spans="1:11" x14ac:dyDescent="0.2">
      <c r="A720" s="583"/>
      <c r="B720" s="607"/>
      <c r="C720" s="583"/>
      <c r="D720" s="583"/>
      <c r="E720" s="582"/>
      <c r="F720" s="583"/>
      <c r="G720" s="582"/>
      <c r="H720" s="582"/>
      <c r="I720" s="582"/>
      <c r="J720" s="582"/>
      <c r="K720" s="581"/>
    </row>
    <row r="721" spans="1:11" x14ac:dyDescent="0.2">
      <c r="A721" s="583"/>
      <c r="B721" s="607"/>
      <c r="C721" s="583"/>
      <c r="D721" s="583"/>
      <c r="E721" s="582"/>
      <c r="F721" s="583"/>
      <c r="G721" s="582"/>
      <c r="H721" s="582"/>
      <c r="I721" s="582"/>
      <c r="J721" s="582"/>
      <c r="K721" s="581"/>
    </row>
    <row r="722" spans="1:11" x14ac:dyDescent="0.2">
      <c r="A722" s="583"/>
      <c r="B722" s="607"/>
      <c r="C722" s="583"/>
      <c r="D722" s="583"/>
      <c r="E722" s="582"/>
      <c r="F722" s="583"/>
      <c r="G722" s="582"/>
      <c r="H722" s="582"/>
      <c r="I722" s="582"/>
      <c r="J722" s="582"/>
      <c r="K722" s="581"/>
    </row>
    <row r="723" spans="1:11" x14ac:dyDescent="0.2">
      <c r="A723" s="583"/>
      <c r="B723" s="607"/>
      <c r="C723" s="583"/>
      <c r="D723" s="583"/>
      <c r="E723" s="582"/>
      <c r="F723" s="583"/>
      <c r="G723" s="582"/>
      <c r="H723" s="582"/>
      <c r="I723" s="582"/>
      <c r="J723" s="582"/>
      <c r="K723" s="581"/>
    </row>
    <row r="724" spans="1:11" x14ac:dyDescent="0.2">
      <c r="A724" s="583"/>
      <c r="B724" s="607"/>
      <c r="C724" s="583"/>
      <c r="D724" s="583"/>
      <c r="E724" s="582"/>
      <c r="F724" s="583"/>
      <c r="G724" s="582"/>
      <c r="H724" s="582"/>
      <c r="I724" s="582"/>
      <c r="J724" s="582"/>
      <c r="K724" s="581"/>
    </row>
    <row r="725" spans="1:11" x14ac:dyDescent="0.2">
      <c r="A725" s="583"/>
      <c r="B725" s="607"/>
      <c r="C725" s="583"/>
      <c r="D725" s="583"/>
      <c r="E725" s="582"/>
      <c r="F725" s="583"/>
      <c r="G725" s="582"/>
      <c r="H725" s="582"/>
      <c r="I725" s="582"/>
      <c r="J725" s="582"/>
      <c r="K725" s="581"/>
    </row>
    <row r="726" spans="1:11" x14ac:dyDescent="0.2">
      <c r="A726" s="583"/>
      <c r="B726" s="607"/>
      <c r="C726" s="583"/>
      <c r="D726" s="583"/>
      <c r="E726" s="582"/>
      <c r="F726" s="583"/>
      <c r="G726" s="582"/>
      <c r="H726" s="582"/>
      <c r="I726" s="582"/>
      <c r="J726" s="582"/>
      <c r="K726" s="581"/>
    </row>
    <row r="727" spans="1:11" x14ac:dyDescent="0.2">
      <c r="A727" s="583"/>
      <c r="B727" s="607"/>
      <c r="C727" s="583"/>
      <c r="D727" s="583"/>
      <c r="E727" s="582"/>
      <c r="F727" s="583"/>
      <c r="G727" s="582"/>
      <c r="H727" s="582"/>
      <c r="I727" s="582"/>
      <c r="J727" s="582"/>
      <c r="K727" s="581"/>
    </row>
    <row r="728" spans="1:11" x14ac:dyDescent="0.2">
      <c r="A728" s="583"/>
      <c r="B728" s="607"/>
      <c r="C728" s="583"/>
      <c r="D728" s="583"/>
      <c r="E728" s="582"/>
      <c r="F728" s="583"/>
      <c r="G728" s="582"/>
      <c r="H728" s="582"/>
      <c r="I728" s="582"/>
      <c r="J728" s="582"/>
      <c r="K728" s="581"/>
    </row>
    <row r="729" spans="1:11" x14ac:dyDescent="0.2">
      <c r="A729" s="583"/>
      <c r="B729" s="607"/>
      <c r="C729" s="583"/>
      <c r="D729" s="583"/>
      <c r="E729" s="582"/>
      <c r="F729" s="583"/>
      <c r="G729" s="582"/>
      <c r="H729" s="582"/>
      <c r="I729" s="582"/>
      <c r="J729" s="582"/>
      <c r="K729" s="581"/>
    </row>
    <row r="730" spans="1:11" x14ac:dyDescent="0.2">
      <c r="A730" s="583"/>
      <c r="B730" s="607"/>
      <c r="C730" s="583"/>
      <c r="D730" s="583"/>
      <c r="E730" s="582"/>
      <c r="F730" s="583"/>
      <c r="G730" s="582"/>
      <c r="H730" s="582"/>
      <c r="I730" s="582"/>
      <c r="J730" s="582"/>
      <c r="K730" s="581"/>
    </row>
    <row r="731" spans="1:11" x14ac:dyDescent="0.2">
      <c r="A731" s="583"/>
      <c r="B731" s="607"/>
      <c r="C731" s="583"/>
      <c r="D731" s="583"/>
      <c r="E731" s="582"/>
      <c r="F731" s="583"/>
      <c r="G731" s="582"/>
      <c r="H731" s="582"/>
      <c r="I731" s="582"/>
      <c r="J731" s="582"/>
      <c r="K731" s="581"/>
    </row>
    <row r="732" spans="1:11" x14ac:dyDescent="0.2">
      <c r="A732" s="583"/>
      <c r="B732" s="607"/>
      <c r="C732" s="583"/>
      <c r="D732" s="583"/>
      <c r="E732" s="582"/>
      <c r="F732" s="583"/>
      <c r="G732" s="582"/>
      <c r="H732" s="582"/>
      <c r="I732" s="582"/>
      <c r="J732" s="582"/>
      <c r="K732" s="581"/>
    </row>
    <row r="733" spans="1:11" x14ac:dyDescent="0.2">
      <c r="A733" s="583"/>
      <c r="B733" s="607"/>
      <c r="C733" s="583"/>
      <c r="D733" s="583"/>
      <c r="E733" s="582"/>
      <c r="F733" s="583"/>
      <c r="G733" s="582"/>
      <c r="H733" s="582"/>
      <c r="I733" s="582"/>
      <c r="J733" s="582"/>
      <c r="K733" s="581"/>
    </row>
    <row r="734" spans="1:11" x14ac:dyDescent="0.2">
      <c r="A734" s="583"/>
      <c r="B734" s="607"/>
      <c r="C734" s="583"/>
      <c r="D734" s="583"/>
      <c r="E734" s="582"/>
      <c r="F734" s="583"/>
      <c r="G734" s="582"/>
      <c r="H734" s="582"/>
      <c r="I734" s="582"/>
      <c r="J734" s="582"/>
      <c r="K734" s="581"/>
    </row>
    <row r="735" spans="1:11" x14ac:dyDescent="0.2">
      <c r="A735" s="583"/>
      <c r="B735" s="607"/>
      <c r="C735" s="583"/>
      <c r="D735" s="583"/>
      <c r="E735" s="582"/>
      <c r="F735" s="583"/>
      <c r="G735" s="582"/>
      <c r="H735" s="582"/>
      <c r="I735" s="582"/>
      <c r="J735" s="582"/>
      <c r="K735" s="581"/>
    </row>
    <row r="736" spans="1:11" x14ac:dyDescent="0.2">
      <c r="A736" s="583"/>
      <c r="B736" s="607"/>
      <c r="C736" s="583"/>
      <c r="D736" s="583"/>
      <c r="E736" s="582"/>
      <c r="F736" s="583"/>
      <c r="G736" s="582"/>
      <c r="H736" s="582"/>
      <c r="I736" s="582"/>
      <c r="J736" s="582"/>
      <c r="K736" s="581"/>
    </row>
    <row r="737" spans="1:11" x14ac:dyDescent="0.2">
      <c r="A737" s="583"/>
      <c r="B737" s="607"/>
      <c r="C737" s="583"/>
      <c r="D737" s="583"/>
      <c r="E737" s="582"/>
      <c r="F737" s="583"/>
      <c r="G737" s="582"/>
      <c r="H737" s="582"/>
      <c r="I737" s="582"/>
      <c r="J737" s="582"/>
      <c r="K737" s="581"/>
    </row>
    <row r="738" spans="1:11" x14ac:dyDescent="0.2">
      <c r="A738" s="583"/>
      <c r="B738" s="607"/>
      <c r="C738" s="583"/>
      <c r="D738" s="583"/>
      <c r="E738" s="582"/>
      <c r="F738" s="583"/>
      <c r="G738" s="582"/>
      <c r="H738" s="582"/>
      <c r="I738" s="582"/>
      <c r="J738" s="582"/>
      <c r="K738" s="581"/>
    </row>
    <row r="739" spans="1:11" x14ac:dyDescent="0.2">
      <c r="A739" s="583"/>
      <c r="B739" s="607"/>
      <c r="C739" s="583"/>
      <c r="D739" s="583"/>
      <c r="E739" s="582"/>
      <c r="F739" s="583"/>
      <c r="G739" s="582"/>
      <c r="H739" s="582"/>
      <c r="I739" s="582"/>
      <c r="J739" s="582"/>
      <c r="K739" s="581"/>
    </row>
    <row r="740" spans="1:11" x14ac:dyDescent="0.2">
      <c r="A740" s="583"/>
      <c r="B740" s="607"/>
      <c r="C740" s="583"/>
      <c r="D740" s="583"/>
      <c r="E740" s="582"/>
      <c r="F740" s="583"/>
      <c r="G740" s="582"/>
      <c r="H740" s="582"/>
      <c r="I740" s="582"/>
      <c r="J740" s="582"/>
      <c r="K740" s="581"/>
    </row>
    <row r="741" spans="1:11" x14ac:dyDescent="0.2">
      <c r="A741" s="583"/>
      <c r="B741" s="607"/>
      <c r="C741" s="583"/>
      <c r="D741" s="583"/>
      <c r="E741" s="582"/>
      <c r="F741" s="583"/>
      <c r="G741" s="582"/>
      <c r="H741" s="582"/>
      <c r="I741" s="582"/>
      <c r="J741" s="582"/>
      <c r="K741" s="581"/>
    </row>
    <row r="742" spans="1:11" x14ac:dyDescent="0.2">
      <c r="A742" s="583"/>
      <c r="B742" s="607"/>
      <c r="C742" s="583"/>
      <c r="D742" s="583"/>
      <c r="E742" s="582"/>
      <c r="F742" s="583"/>
      <c r="G742" s="582"/>
      <c r="H742" s="582"/>
      <c r="I742" s="582"/>
      <c r="J742" s="582"/>
      <c r="K742" s="581"/>
    </row>
    <row r="743" spans="1:11" x14ac:dyDescent="0.2">
      <c r="A743" s="583"/>
      <c r="B743" s="607"/>
      <c r="C743" s="583"/>
      <c r="D743" s="583"/>
      <c r="E743" s="582"/>
      <c r="F743" s="583"/>
      <c r="G743" s="582"/>
      <c r="H743" s="582"/>
      <c r="I743" s="582"/>
      <c r="J743" s="582"/>
      <c r="K743" s="581"/>
    </row>
    <row r="744" spans="1:11" x14ac:dyDescent="0.2">
      <c r="A744" s="583"/>
      <c r="B744" s="607"/>
      <c r="C744" s="583"/>
      <c r="D744" s="583"/>
      <c r="E744" s="582"/>
      <c r="F744" s="583"/>
      <c r="G744" s="582"/>
      <c r="H744" s="582"/>
      <c r="I744" s="582"/>
      <c r="J744" s="582"/>
      <c r="K744" s="581"/>
    </row>
    <row r="745" spans="1:11" x14ac:dyDescent="0.2">
      <c r="A745" s="583"/>
      <c r="B745" s="607"/>
      <c r="C745" s="583"/>
      <c r="D745" s="583"/>
      <c r="E745" s="582"/>
      <c r="F745" s="583"/>
      <c r="G745" s="582"/>
      <c r="H745" s="582"/>
      <c r="I745" s="582"/>
      <c r="J745" s="582"/>
      <c r="K745" s="581"/>
    </row>
    <row r="746" spans="1:11" x14ac:dyDescent="0.2">
      <c r="A746" s="583"/>
      <c r="B746" s="607"/>
      <c r="C746" s="583"/>
      <c r="D746" s="583"/>
      <c r="E746" s="582"/>
      <c r="F746" s="583"/>
      <c r="G746" s="582"/>
      <c r="H746" s="582"/>
      <c r="I746" s="582"/>
      <c r="J746" s="582"/>
      <c r="K746" s="581"/>
    </row>
    <row r="747" spans="1:11" x14ac:dyDescent="0.2">
      <c r="A747" s="583"/>
      <c r="B747" s="607"/>
      <c r="C747" s="583"/>
      <c r="D747" s="583"/>
      <c r="E747" s="582"/>
      <c r="F747" s="583"/>
      <c r="G747" s="582"/>
      <c r="H747" s="582"/>
      <c r="I747" s="582"/>
      <c r="J747" s="582"/>
      <c r="K747" s="581"/>
    </row>
    <row r="748" spans="1:11" x14ac:dyDescent="0.2">
      <c r="A748" s="583"/>
      <c r="B748" s="607"/>
      <c r="C748" s="583"/>
      <c r="D748" s="583"/>
      <c r="E748" s="582"/>
      <c r="F748" s="583"/>
      <c r="G748" s="582"/>
      <c r="H748" s="582"/>
      <c r="I748" s="582"/>
      <c r="J748" s="582"/>
      <c r="K748" s="581"/>
    </row>
    <row r="749" spans="1:11" x14ac:dyDescent="0.2">
      <c r="A749" s="583"/>
      <c r="B749" s="607"/>
      <c r="C749" s="583"/>
      <c r="D749" s="583"/>
      <c r="E749" s="582"/>
      <c r="F749" s="583"/>
      <c r="G749" s="582"/>
      <c r="H749" s="582"/>
      <c r="I749" s="582"/>
      <c r="J749" s="582"/>
      <c r="K749" s="581"/>
    </row>
    <row r="750" spans="1:11" x14ac:dyDescent="0.2">
      <c r="A750" s="583"/>
      <c r="B750" s="607"/>
      <c r="C750" s="583"/>
      <c r="D750" s="583"/>
      <c r="E750" s="582"/>
      <c r="F750" s="583"/>
      <c r="G750" s="582"/>
      <c r="H750" s="582"/>
      <c r="I750" s="582"/>
      <c r="J750" s="582"/>
      <c r="K750" s="581"/>
    </row>
    <row r="751" spans="1:11" x14ac:dyDescent="0.2">
      <c r="A751" s="583"/>
      <c r="B751" s="607"/>
      <c r="C751" s="583"/>
      <c r="D751" s="583"/>
      <c r="E751" s="582"/>
      <c r="F751" s="583"/>
      <c r="G751" s="582"/>
      <c r="H751" s="582"/>
      <c r="I751" s="582"/>
      <c r="J751" s="582"/>
      <c r="K751" s="581"/>
    </row>
    <row r="752" spans="1:11" x14ac:dyDescent="0.2">
      <c r="A752" s="583"/>
      <c r="B752" s="607"/>
      <c r="C752" s="583"/>
      <c r="D752" s="583"/>
      <c r="E752" s="582"/>
      <c r="F752" s="583"/>
      <c r="G752" s="582"/>
      <c r="H752" s="582"/>
      <c r="I752" s="582"/>
      <c r="J752" s="582"/>
      <c r="K752" s="581"/>
    </row>
    <row r="753" spans="1:11" x14ac:dyDescent="0.2">
      <c r="A753" s="583"/>
      <c r="B753" s="607"/>
      <c r="C753" s="583"/>
      <c r="D753" s="583"/>
      <c r="E753" s="582"/>
      <c r="F753" s="583"/>
      <c r="G753" s="582"/>
      <c r="H753" s="582"/>
      <c r="I753" s="582"/>
      <c r="J753" s="582"/>
      <c r="K753" s="581"/>
    </row>
    <row r="754" spans="1:11" x14ac:dyDescent="0.2">
      <c r="A754" s="583"/>
      <c r="B754" s="607"/>
      <c r="C754" s="583"/>
      <c r="D754" s="583"/>
      <c r="E754" s="582"/>
      <c r="F754" s="583"/>
      <c r="G754" s="582"/>
      <c r="H754" s="582"/>
      <c r="I754" s="582"/>
      <c r="J754" s="582"/>
      <c r="K754" s="581"/>
    </row>
    <row r="755" spans="1:11" x14ac:dyDescent="0.2">
      <c r="A755" s="583"/>
      <c r="B755" s="607"/>
      <c r="C755" s="583"/>
      <c r="D755" s="583"/>
      <c r="E755" s="582"/>
      <c r="F755" s="583"/>
      <c r="G755" s="582"/>
      <c r="H755" s="582"/>
      <c r="I755" s="582"/>
      <c r="J755" s="582"/>
      <c r="K755" s="581"/>
    </row>
    <row r="756" spans="1:11" x14ac:dyDescent="0.2">
      <c r="A756" s="583"/>
      <c r="B756" s="607"/>
      <c r="C756" s="583"/>
      <c r="D756" s="583"/>
      <c r="E756" s="582"/>
      <c r="F756" s="583"/>
      <c r="G756" s="582"/>
      <c r="H756" s="582"/>
      <c r="I756" s="582"/>
      <c r="J756" s="582"/>
      <c r="K756" s="581"/>
    </row>
    <row r="757" spans="1:11" x14ac:dyDescent="0.2">
      <c r="A757" s="583"/>
      <c r="B757" s="607"/>
      <c r="C757" s="583"/>
      <c r="D757" s="583"/>
      <c r="E757" s="582"/>
      <c r="F757" s="583"/>
      <c r="G757" s="582"/>
      <c r="H757" s="582"/>
      <c r="I757" s="582"/>
      <c r="J757" s="582"/>
      <c r="K757" s="581"/>
    </row>
    <row r="758" spans="1:11" x14ac:dyDescent="0.2">
      <c r="A758" s="583"/>
      <c r="B758" s="607"/>
      <c r="C758" s="583"/>
      <c r="D758" s="583"/>
      <c r="E758" s="582"/>
      <c r="F758" s="583"/>
      <c r="G758" s="582"/>
      <c r="H758" s="582"/>
      <c r="I758" s="582"/>
      <c r="J758" s="582"/>
      <c r="K758" s="581"/>
    </row>
    <row r="759" spans="1:11" x14ac:dyDescent="0.2">
      <c r="A759" s="583"/>
      <c r="B759" s="607"/>
      <c r="C759" s="583"/>
      <c r="D759" s="583"/>
      <c r="E759" s="582"/>
      <c r="F759" s="583"/>
      <c r="G759" s="582"/>
      <c r="H759" s="582"/>
      <c r="I759" s="582"/>
      <c r="J759" s="582"/>
      <c r="K759" s="581"/>
    </row>
    <row r="760" spans="1:11" x14ac:dyDescent="0.2">
      <c r="A760" s="583"/>
      <c r="B760" s="607"/>
      <c r="C760" s="583"/>
      <c r="D760" s="583"/>
      <c r="E760" s="582"/>
      <c r="F760" s="583"/>
      <c r="G760" s="582"/>
      <c r="H760" s="582"/>
      <c r="I760" s="582"/>
      <c r="J760" s="582"/>
      <c r="K760" s="581"/>
    </row>
    <row r="761" spans="1:11" x14ac:dyDescent="0.2">
      <c r="A761" s="583"/>
      <c r="B761" s="607"/>
      <c r="C761" s="583"/>
      <c r="D761" s="583"/>
      <c r="E761" s="582"/>
      <c r="F761" s="583"/>
      <c r="G761" s="582"/>
      <c r="H761" s="582"/>
      <c r="I761" s="582"/>
      <c r="J761" s="582"/>
      <c r="K761" s="581"/>
    </row>
    <row r="762" spans="1:11" x14ac:dyDescent="0.2">
      <c r="A762" s="583"/>
      <c r="B762" s="607"/>
      <c r="C762" s="583"/>
      <c r="D762" s="583"/>
      <c r="E762" s="582"/>
      <c r="F762" s="583"/>
      <c r="G762" s="582"/>
      <c r="H762" s="582"/>
      <c r="I762" s="582"/>
      <c r="J762" s="582"/>
      <c r="K762" s="581"/>
    </row>
    <row r="763" spans="1:11" x14ac:dyDescent="0.2">
      <c r="A763" s="583"/>
      <c r="B763" s="607"/>
      <c r="C763" s="583"/>
      <c r="D763" s="583"/>
      <c r="E763" s="582"/>
      <c r="F763" s="583"/>
      <c r="G763" s="582"/>
      <c r="H763" s="582"/>
      <c r="I763" s="582"/>
      <c r="J763" s="582"/>
      <c r="K763" s="581"/>
    </row>
    <row r="764" spans="1:11" x14ac:dyDescent="0.2">
      <c r="A764" s="583"/>
      <c r="B764" s="607"/>
      <c r="C764" s="583"/>
      <c r="D764" s="583"/>
      <c r="E764" s="582"/>
      <c r="F764" s="583"/>
      <c r="G764" s="582"/>
      <c r="H764" s="582"/>
      <c r="I764" s="582"/>
      <c r="J764" s="582"/>
      <c r="K764" s="581"/>
    </row>
    <row r="765" spans="1:11" x14ac:dyDescent="0.2">
      <c r="A765" s="583"/>
      <c r="B765" s="607"/>
      <c r="C765" s="583"/>
      <c r="D765" s="583"/>
      <c r="E765" s="582"/>
      <c r="F765" s="583"/>
      <c r="G765" s="582"/>
      <c r="H765" s="582"/>
      <c r="I765" s="582"/>
      <c r="J765" s="582"/>
      <c r="K765" s="581"/>
    </row>
    <row r="766" spans="1:11" x14ac:dyDescent="0.2">
      <c r="A766" s="583"/>
      <c r="B766" s="607"/>
      <c r="C766" s="583"/>
      <c r="D766" s="583"/>
      <c r="E766" s="582"/>
      <c r="F766" s="583"/>
      <c r="G766" s="582"/>
      <c r="H766" s="582"/>
      <c r="I766" s="582"/>
      <c r="J766" s="582"/>
      <c r="K766" s="581"/>
    </row>
    <row r="767" spans="1:11" x14ac:dyDescent="0.2">
      <c r="A767" s="583"/>
      <c r="B767" s="607"/>
      <c r="C767" s="583"/>
      <c r="D767" s="583"/>
      <c r="E767" s="582"/>
      <c r="F767" s="583"/>
      <c r="G767" s="582"/>
      <c r="H767" s="582"/>
      <c r="I767" s="582"/>
      <c r="J767" s="582"/>
      <c r="K767" s="581"/>
    </row>
    <row r="768" spans="1:11" x14ac:dyDescent="0.2">
      <c r="A768" s="583"/>
      <c r="B768" s="607"/>
      <c r="C768" s="583"/>
      <c r="D768" s="583"/>
      <c r="E768" s="582"/>
      <c r="F768" s="583"/>
      <c r="G768" s="582"/>
      <c r="H768" s="582"/>
      <c r="I768" s="582"/>
      <c r="J768" s="582"/>
      <c r="K768" s="581"/>
    </row>
    <row r="769" spans="1:11" x14ac:dyDescent="0.2">
      <c r="A769" s="583"/>
      <c r="B769" s="607"/>
      <c r="C769" s="583"/>
      <c r="D769" s="583"/>
      <c r="E769" s="582"/>
      <c r="F769" s="583"/>
      <c r="G769" s="582"/>
      <c r="H769" s="582"/>
      <c r="I769" s="582"/>
      <c r="J769" s="582"/>
      <c r="K769" s="581"/>
    </row>
    <row r="770" spans="1:11" x14ac:dyDescent="0.2">
      <c r="A770" s="583"/>
      <c r="B770" s="607"/>
      <c r="C770" s="583"/>
      <c r="D770" s="583"/>
      <c r="E770" s="582"/>
      <c r="F770" s="583"/>
      <c r="G770" s="582"/>
      <c r="H770" s="582"/>
      <c r="I770" s="582"/>
      <c r="J770" s="582"/>
      <c r="K770" s="581"/>
    </row>
    <row r="771" spans="1:11" x14ac:dyDescent="0.2">
      <c r="A771" s="583"/>
      <c r="B771" s="607"/>
      <c r="C771" s="583"/>
      <c r="D771" s="583"/>
      <c r="E771" s="582"/>
      <c r="F771" s="583"/>
      <c r="G771" s="582"/>
      <c r="H771" s="582"/>
      <c r="I771" s="582"/>
      <c r="J771" s="582"/>
      <c r="K771" s="581"/>
    </row>
    <row r="772" spans="1:11" x14ac:dyDescent="0.2">
      <c r="A772" s="583"/>
      <c r="B772" s="607"/>
      <c r="C772" s="583"/>
      <c r="D772" s="583"/>
      <c r="E772" s="582"/>
      <c r="F772" s="583"/>
      <c r="G772" s="582"/>
      <c r="H772" s="582"/>
      <c r="I772" s="582"/>
      <c r="J772" s="582"/>
      <c r="K772" s="581"/>
    </row>
    <row r="773" spans="1:11" x14ac:dyDescent="0.2">
      <c r="A773" s="583"/>
      <c r="B773" s="607"/>
      <c r="C773" s="583"/>
      <c r="D773" s="583"/>
      <c r="E773" s="582"/>
      <c r="F773" s="583"/>
      <c r="G773" s="582"/>
      <c r="H773" s="582"/>
      <c r="I773" s="582"/>
      <c r="J773" s="582"/>
      <c r="K773" s="581"/>
    </row>
    <row r="774" spans="1:11" x14ac:dyDescent="0.2">
      <c r="A774" s="583"/>
      <c r="B774" s="607"/>
      <c r="C774" s="583"/>
      <c r="D774" s="583"/>
      <c r="E774" s="582"/>
      <c r="F774" s="583"/>
      <c r="G774" s="582"/>
      <c r="H774" s="582"/>
      <c r="I774" s="582"/>
      <c r="J774" s="582"/>
      <c r="K774" s="581"/>
    </row>
    <row r="775" spans="1:11" x14ac:dyDescent="0.2">
      <c r="A775" s="583"/>
      <c r="B775" s="607"/>
      <c r="C775" s="583"/>
      <c r="D775" s="583"/>
      <c r="E775" s="582"/>
      <c r="F775" s="583"/>
      <c r="G775" s="582"/>
      <c r="H775" s="582"/>
      <c r="I775" s="582"/>
      <c r="J775" s="582"/>
      <c r="K775" s="581"/>
    </row>
    <row r="776" spans="1:11" x14ac:dyDescent="0.2">
      <c r="A776" s="583"/>
      <c r="B776" s="607"/>
      <c r="C776" s="583"/>
      <c r="D776" s="583"/>
      <c r="E776" s="582"/>
      <c r="F776" s="583"/>
      <c r="G776" s="582"/>
      <c r="H776" s="582"/>
      <c r="I776" s="582"/>
      <c r="J776" s="582"/>
      <c r="K776" s="581"/>
    </row>
    <row r="777" spans="1:11" x14ac:dyDescent="0.2">
      <c r="A777" s="583"/>
      <c r="B777" s="607"/>
      <c r="C777" s="583"/>
      <c r="D777" s="583"/>
      <c r="E777" s="582"/>
      <c r="F777" s="583"/>
      <c r="G777" s="582"/>
      <c r="H777" s="582"/>
      <c r="I777" s="582"/>
      <c r="J777" s="582"/>
      <c r="K777" s="581"/>
    </row>
    <row r="778" spans="1:11" x14ac:dyDescent="0.2">
      <c r="A778" s="583"/>
      <c r="B778" s="607"/>
      <c r="C778" s="583"/>
      <c r="D778" s="583"/>
      <c r="E778" s="582"/>
      <c r="F778" s="583"/>
      <c r="G778" s="582"/>
      <c r="H778" s="582"/>
      <c r="I778" s="582"/>
      <c r="J778" s="582"/>
      <c r="K778" s="581"/>
    </row>
    <row r="779" spans="1:11" x14ac:dyDescent="0.2">
      <c r="A779" s="583"/>
      <c r="B779" s="607"/>
      <c r="C779" s="583"/>
      <c r="D779" s="583"/>
      <c r="E779" s="582"/>
      <c r="F779" s="583"/>
      <c r="G779" s="582"/>
      <c r="H779" s="582"/>
      <c r="I779" s="582"/>
      <c r="J779" s="582"/>
      <c r="K779" s="581"/>
    </row>
    <row r="780" spans="1:11" x14ac:dyDescent="0.2">
      <c r="A780" s="583"/>
      <c r="B780" s="607"/>
      <c r="C780" s="583"/>
      <c r="D780" s="583"/>
      <c r="E780" s="582"/>
      <c r="F780" s="583"/>
      <c r="G780" s="582"/>
      <c r="H780" s="582"/>
      <c r="I780" s="582"/>
      <c r="J780" s="582"/>
      <c r="K780" s="581"/>
    </row>
    <row r="781" spans="1:11" x14ac:dyDescent="0.2">
      <c r="A781" s="583"/>
      <c r="B781" s="607"/>
      <c r="C781" s="583"/>
      <c r="D781" s="583"/>
      <c r="E781" s="582"/>
      <c r="F781" s="583"/>
      <c r="G781" s="582"/>
      <c r="H781" s="582"/>
      <c r="I781" s="582"/>
      <c r="J781" s="582"/>
      <c r="K781" s="581"/>
    </row>
    <row r="782" spans="1:11" x14ac:dyDescent="0.2">
      <c r="A782" s="583"/>
      <c r="B782" s="607"/>
      <c r="C782" s="583"/>
      <c r="D782" s="583"/>
      <c r="E782" s="582"/>
      <c r="F782" s="583"/>
      <c r="G782" s="582"/>
      <c r="H782" s="582"/>
      <c r="I782" s="582"/>
      <c r="J782" s="582"/>
      <c r="K782" s="581"/>
    </row>
    <row r="783" spans="1:11" x14ac:dyDescent="0.2">
      <c r="A783" s="583"/>
      <c r="B783" s="607"/>
      <c r="C783" s="583"/>
      <c r="D783" s="583"/>
      <c r="E783" s="582"/>
      <c r="F783" s="583"/>
      <c r="G783" s="582"/>
      <c r="H783" s="582"/>
      <c r="I783" s="582"/>
      <c r="J783" s="582"/>
      <c r="K783" s="581"/>
    </row>
    <row r="784" spans="1:11" x14ac:dyDescent="0.2">
      <c r="A784" s="583"/>
      <c r="B784" s="607"/>
      <c r="C784" s="583"/>
      <c r="D784" s="583"/>
      <c r="E784" s="582"/>
      <c r="F784" s="583"/>
      <c r="G784" s="582"/>
      <c r="H784" s="582"/>
      <c r="I784" s="582"/>
      <c r="J784" s="582"/>
      <c r="K784" s="581"/>
    </row>
    <row r="785" spans="1:11" x14ac:dyDescent="0.2">
      <c r="A785" s="583"/>
      <c r="B785" s="607"/>
      <c r="C785" s="583"/>
      <c r="D785" s="583"/>
      <c r="E785" s="582"/>
      <c r="F785" s="583"/>
      <c r="G785" s="582"/>
      <c r="H785" s="582"/>
      <c r="I785" s="582"/>
      <c r="J785" s="582"/>
      <c r="K785" s="581"/>
    </row>
    <row r="786" spans="1:11" x14ac:dyDescent="0.2">
      <c r="A786" s="583"/>
      <c r="B786" s="607"/>
      <c r="C786" s="583"/>
      <c r="D786" s="583"/>
      <c r="E786" s="582"/>
      <c r="F786" s="583"/>
      <c r="G786" s="582"/>
      <c r="H786" s="582"/>
      <c r="I786" s="582"/>
      <c r="J786" s="582"/>
      <c r="K786" s="581"/>
    </row>
    <row r="787" spans="1:11" x14ac:dyDescent="0.2">
      <c r="A787" s="583"/>
      <c r="B787" s="607"/>
      <c r="C787" s="583"/>
      <c r="D787" s="583"/>
      <c r="E787" s="582"/>
      <c r="F787" s="583"/>
      <c r="G787" s="582"/>
      <c r="H787" s="582"/>
      <c r="I787" s="582"/>
      <c r="J787" s="582"/>
      <c r="K787" s="581"/>
    </row>
    <row r="788" spans="1:11" x14ac:dyDescent="0.2">
      <c r="A788" s="583"/>
      <c r="B788" s="607"/>
      <c r="C788" s="583"/>
      <c r="D788" s="583"/>
      <c r="E788" s="582"/>
      <c r="F788" s="583"/>
      <c r="G788" s="582"/>
      <c r="H788" s="582"/>
      <c r="I788" s="582"/>
      <c r="J788" s="582"/>
      <c r="K788" s="581"/>
    </row>
    <row r="789" spans="1:11" x14ac:dyDescent="0.2">
      <c r="A789" s="583"/>
      <c r="B789" s="607"/>
      <c r="C789" s="583"/>
      <c r="D789" s="583"/>
      <c r="E789" s="582"/>
      <c r="F789" s="583"/>
      <c r="G789" s="582"/>
      <c r="H789" s="582"/>
      <c r="I789" s="582"/>
      <c r="J789" s="582"/>
      <c r="K789" s="581"/>
    </row>
    <row r="790" spans="1:11" x14ac:dyDescent="0.2">
      <c r="A790" s="583"/>
      <c r="B790" s="607"/>
      <c r="C790" s="583"/>
      <c r="D790" s="583"/>
      <c r="E790" s="582"/>
      <c r="F790" s="583"/>
      <c r="G790" s="582"/>
      <c r="H790" s="582"/>
      <c r="I790" s="582"/>
      <c r="J790" s="582"/>
      <c r="K790" s="581"/>
    </row>
    <row r="791" spans="1:11" x14ac:dyDescent="0.2">
      <c r="A791" s="583"/>
      <c r="B791" s="607"/>
      <c r="C791" s="583"/>
      <c r="D791" s="583"/>
      <c r="E791" s="582"/>
      <c r="F791" s="583"/>
      <c r="G791" s="582"/>
      <c r="H791" s="582"/>
      <c r="I791" s="582"/>
      <c r="J791" s="582"/>
      <c r="K791" s="581"/>
    </row>
    <row r="792" spans="1:11" x14ac:dyDescent="0.2">
      <c r="A792" s="583"/>
      <c r="B792" s="607"/>
      <c r="C792" s="583"/>
      <c r="D792" s="583"/>
      <c r="E792" s="582"/>
      <c r="F792" s="583"/>
      <c r="G792" s="582"/>
      <c r="H792" s="582"/>
      <c r="I792" s="582"/>
      <c r="J792" s="582"/>
      <c r="K792" s="581"/>
    </row>
    <row r="793" spans="1:11" x14ac:dyDescent="0.2">
      <c r="A793" s="583"/>
      <c r="B793" s="607"/>
      <c r="C793" s="583"/>
      <c r="D793" s="583"/>
      <c r="E793" s="582"/>
      <c r="F793" s="583"/>
      <c r="G793" s="582"/>
      <c r="H793" s="582"/>
      <c r="I793" s="582"/>
      <c r="J793" s="582"/>
      <c r="K793" s="581"/>
    </row>
    <row r="794" spans="1:11" x14ac:dyDescent="0.2">
      <c r="A794" s="583"/>
      <c r="B794" s="607"/>
      <c r="C794" s="583"/>
      <c r="D794" s="583"/>
      <c r="E794" s="582"/>
      <c r="F794" s="583"/>
      <c r="G794" s="582"/>
      <c r="H794" s="582"/>
      <c r="I794" s="582"/>
      <c r="J794" s="582"/>
      <c r="K794" s="581"/>
    </row>
    <row r="795" spans="1:11" x14ac:dyDescent="0.2">
      <c r="A795" s="583"/>
      <c r="B795" s="607"/>
      <c r="C795" s="583"/>
      <c r="D795" s="583"/>
      <c r="E795" s="582"/>
      <c r="F795" s="583"/>
      <c r="G795" s="582"/>
      <c r="H795" s="582"/>
      <c r="I795" s="582"/>
      <c r="J795" s="582"/>
      <c r="K795" s="581"/>
    </row>
    <row r="796" spans="1:11" x14ac:dyDescent="0.2">
      <c r="A796" s="583"/>
      <c r="B796" s="607"/>
      <c r="C796" s="583"/>
      <c r="D796" s="583"/>
      <c r="E796" s="582"/>
      <c r="F796" s="583"/>
      <c r="G796" s="582"/>
      <c r="H796" s="582"/>
      <c r="I796" s="582"/>
      <c r="J796" s="582"/>
      <c r="K796" s="581"/>
    </row>
    <row r="797" spans="1:11" x14ac:dyDescent="0.2">
      <c r="A797" s="583"/>
      <c r="B797" s="607"/>
      <c r="C797" s="583"/>
      <c r="D797" s="583"/>
      <c r="E797" s="582"/>
      <c r="F797" s="583"/>
      <c r="G797" s="582"/>
      <c r="H797" s="582"/>
      <c r="I797" s="582"/>
      <c r="J797" s="582"/>
      <c r="K797" s="581"/>
    </row>
    <row r="798" spans="1:11" x14ac:dyDescent="0.2">
      <c r="A798" s="583"/>
      <c r="B798" s="607"/>
      <c r="C798" s="583"/>
      <c r="D798" s="583"/>
      <c r="E798" s="582"/>
      <c r="F798" s="583"/>
      <c r="G798" s="582"/>
      <c r="H798" s="582"/>
      <c r="I798" s="582"/>
      <c r="J798" s="582"/>
      <c r="K798" s="581"/>
    </row>
    <row r="799" spans="1:11" x14ac:dyDescent="0.2">
      <c r="A799" s="583"/>
      <c r="B799" s="607"/>
      <c r="C799" s="583"/>
      <c r="D799" s="583"/>
      <c r="E799" s="582"/>
      <c r="F799" s="583"/>
      <c r="G799" s="582"/>
      <c r="H799" s="582"/>
      <c r="I799" s="582"/>
      <c r="J799" s="582"/>
      <c r="K799" s="581"/>
    </row>
    <row r="800" spans="1:11" x14ac:dyDescent="0.2">
      <c r="A800" s="583"/>
      <c r="B800" s="607"/>
      <c r="C800" s="583"/>
      <c r="D800" s="583"/>
      <c r="E800" s="582"/>
      <c r="F800" s="583"/>
      <c r="G800" s="582"/>
      <c r="H800" s="582"/>
      <c r="I800" s="582"/>
      <c r="J800" s="582"/>
      <c r="K800" s="581"/>
    </row>
    <row r="801" spans="1:11" x14ac:dyDescent="0.2">
      <c r="A801" s="583"/>
      <c r="B801" s="607"/>
      <c r="C801" s="583"/>
      <c r="D801" s="583"/>
      <c r="E801" s="582"/>
      <c r="F801" s="583"/>
      <c r="G801" s="582"/>
      <c r="H801" s="582"/>
      <c r="I801" s="582"/>
      <c r="J801" s="582"/>
      <c r="K801" s="581"/>
    </row>
    <row r="802" spans="1:11" x14ac:dyDescent="0.2">
      <c r="A802" s="583"/>
      <c r="B802" s="607"/>
      <c r="C802" s="583"/>
      <c r="D802" s="583"/>
      <c r="E802" s="582"/>
      <c r="F802" s="583"/>
      <c r="G802" s="582"/>
      <c r="H802" s="582"/>
      <c r="I802" s="582"/>
      <c r="J802" s="582"/>
      <c r="K802" s="581"/>
    </row>
    <row r="803" spans="1:11" x14ac:dyDescent="0.2">
      <c r="A803" s="583"/>
      <c r="B803" s="607"/>
      <c r="C803" s="583"/>
      <c r="D803" s="583"/>
      <c r="E803" s="582"/>
      <c r="F803" s="583"/>
      <c r="G803" s="582"/>
      <c r="H803" s="582"/>
      <c r="I803" s="582"/>
      <c r="J803" s="582"/>
      <c r="K803" s="581"/>
    </row>
    <row r="804" spans="1:11" x14ac:dyDescent="0.2">
      <c r="A804" s="583"/>
      <c r="B804" s="607"/>
      <c r="C804" s="583"/>
      <c r="D804" s="583"/>
      <c r="E804" s="582"/>
      <c r="F804" s="583"/>
      <c r="G804" s="582"/>
      <c r="H804" s="582"/>
      <c r="I804" s="582"/>
      <c r="J804" s="582"/>
      <c r="K804" s="581"/>
    </row>
    <row r="805" spans="1:11" x14ac:dyDescent="0.2">
      <c r="A805" s="583"/>
      <c r="B805" s="607"/>
      <c r="C805" s="583"/>
      <c r="D805" s="583"/>
      <c r="E805" s="582"/>
      <c r="F805" s="583"/>
      <c r="G805" s="582"/>
      <c r="H805" s="582"/>
      <c r="I805" s="582"/>
      <c r="J805" s="582"/>
      <c r="K805" s="581"/>
    </row>
    <row r="806" spans="1:11" x14ac:dyDescent="0.2">
      <c r="A806" s="583"/>
      <c r="B806" s="607"/>
      <c r="C806" s="583"/>
      <c r="D806" s="583"/>
      <c r="E806" s="582"/>
      <c r="F806" s="583"/>
      <c r="G806" s="582"/>
      <c r="H806" s="582"/>
      <c r="I806" s="582"/>
      <c r="J806" s="582"/>
      <c r="K806" s="581"/>
    </row>
    <row r="807" spans="1:11" x14ac:dyDescent="0.2">
      <c r="A807" s="583"/>
      <c r="B807" s="607"/>
      <c r="C807" s="583"/>
      <c r="D807" s="583"/>
      <c r="E807" s="582"/>
      <c r="F807" s="583"/>
      <c r="G807" s="582"/>
      <c r="H807" s="582"/>
      <c r="I807" s="582"/>
      <c r="J807" s="582"/>
      <c r="K807" s="581"/>
    </row>
    <row r="808" spans="1:11" x14ac:dyDescent="0.2">
      <c r="A808" s="583"/>
      <c r="B808" s="607"/>
      <c r="C808" s="583"/>
      <c r="D808" s="583"/>
      <c r="E808" s="582"/>
      <c r="F808" s="583"/>
      <c r="G808" s="582"/>
      <c r="H808" s="582"/>
      <c r="I808" s="582"/>
      <c r="J808" s="582"/>
      <c r="K808" s="581"/>
    </row>
    <row r="809" spans="1:11" x14ac:dyDescent="0.2">
      <c r="A809" s="583"/>
      <c r="B809" s="607"/>
      <c r="C809" s="583"/>
      <c r="D809" s="583"/>
      <c r="E809" s="582"/>
      <c r="F809" s="583"/>
      <c r="G809" s="582"/>
      <c r="H809" s="582"/>
      <c r="I809" s="582"/>
      <c r="J809" s="582"/>
      <c r="K809" s="581"/>
    </row>
    <row r="810" spans="1:11" x14ac:dyDescent="0.2">
      <c r="A810" s="583"/>
      <c r="B810" s="607"/>
      <c r="C810" s="583"/>
      <c r="D810" s="583"/>
      <c r="E810" s="582"/>
      <c r="F810" s="583"/>
      <c r="G810" s="582"/>
      <c r="H810" s="582"/>
      <c r="I810" s="582"/>
      <c r="J810" s="582"/>
      <c r="K810" s="581"/>
    </row>
    <row r="811" spans="1:11" x14ac:dyDescent="0.2">
      <c r="A811" s="583"/>
      <c r="B811" s="607"/>
      <c r="C811" s="583"/>
      <c r="D811" s="583"/>
      <c r="E811" s="582"/>
      <c r="F811" s="583"/>
      <c r="G811" s="582"/>
      <c r="H811" s="582"/>
      <c r="I811" s="582"/>
      <c r="J811" s="582"/>
      <c r="K811" s="581"/>
    </row>
    <row r="812" spans="1:11" x14ac:dyDescent="0.2">
      <c r="A812" s="583"/>
      <c r="B812" s="607"/>
      <c r="C812" s="583"/>
      <c r="D812" s="583"/>
      <c r="E812" s="582"/>
      <c r="F812" s="583"/>
      <c r="G812" s="582"/>
      <c r="H812" s="582"/>
      <c r="I812" s="582"/>
      <c r="J812" s="582"/>
      <c r="K812" s="581"/>
    </row>
    <row r="813" spans="1:11" x14ac:dyDescent="0.2">
      <c r="A813" s="583"/>
      <c r="B813" s="607"/>
      <c r="C813" s="583"/>
      <c r="D813" s="583"/>
      <c r="E813" s="582"/>
      <c r="F813" s="583"/>
      <c r="G813" s="582"/>
      <c r="H813" s="582"/>
      <c r="I813" s="582"/>
      <c r="J813" s="582"/>
      <c r="K813" s="581"/>
    </row>
    <row r="814" spans="1:11" x14ac:dyDescent="0.2">
      <c r="A814" s="583"/>
      <c r="B814" s="607"/>
      <c r="C814" s="583"/>
      <c r="D814" s="583"/>
      <c r="E814" s="582"/>
      <c r="F814" s="583"/>
      <c r="G814" s="582"/>
      <c r="H814" s="582"/>
      <c r="I814" s="582"/>
      <c r="J814" s="582"/>
      <c r="K814" s="581"/>
    </row>
    <row r="815" spans="1:11" x14ac:dyDescent="0.2">
      <c r="A815" s="583"/>
      <c r="B815" s="607"/>
      <c r="C815" s="583"/>
      <c r="D815" s="583"/>
      <c r="E815" s="582"/>
      <c r="F815" s="583"/>
      <c r="G815" s="582"/>
      <c r="H815" s="582"/>
      <c r="I815" s="582"/>
      <c r="J815" s="582"/>
      <c r="K815" s="581"/>
    </row>
    <row r="816" spans="1:11" x14ac:dyDescent="0.2">
      <c r="A816" s="583"/>
      <c r="B816" s="607"/>
      <c r="C816" s="583"/>
      <c r="D816" s="583"/>
      <c r="E816" s="582"/>
      <c r="F816" s="583"/>
      <c r="G816" s="582"/>
      <c r="H816" s="582"/>
      <c r="I816" s="582"/>
      <c r="J816" s="582"/>
      <c r="K816" s="581"/>
    </row>
    <row r="817" spans="1:11" x14ac:dyDescent="0.2">
      <c r="A817" s="583"/>
      <c r="B817" s="607"/>
      <c r="C817" s="583"/>
      <c r="D817" s="583"/>
      <c r="E817" s="582"/>
      <c r="F817" s="583"/>
      <c r="G817" s="582"/>
      <c r="H817" s="582"/>
      <c r="I817" s="582"/>
      <c r="J817" s="582"/>
      <c r="K817" s="581"/>
    </row>
    <row r="818" spans="1:11" x14ac:dyDescent="0.2">
      <c r="A818" s="583"/>
      <c r="B818" s="607"/>
      <c r="C818" s="583"/>
      <c r="D818" s="583"/>
      <c r="E818" s="582"/>
      <c r="F818" s="583"/>
      <c r="G818" s="582"/>
      <c r="H818" s="582"/>
      <c r="I818" s="582"/>
      <c r="J818" s="582"/>
      <c r="K818" s="581"/>
    </row>
    <row r="819" spans="1:11" x14ac:dyDescent="0.2">
      <c r="A819" s="583"/>
      <c r="B819" s="607"/>
      <c r="C819" s="583"/>
      <c r="D819" s="583"/>
      <c r="E819" s="582"/>
      <c r="F819" s="583"/>
      <c r="G819" s="582"/>
      <c r="H819" s="582"/>
      <c r="I819" s="582"/>
      <c r="J819" s="582"/>
      <c r="K819" s="581"/>
    </row>
    <row r="820" spans="1:11" x14ac:dyDescent="0.2">
      <c r="A820" s="583"/>
      <c r="B820" s="607"/>
      <c r="C820" s="583"/>
      <c r="D820" s="583"/>
      <c r="E820" s="582"/>
      <c r="F820" s="583"/>
      <c r="G820" s="582"/>
      <c r="H820" s="582"/>
      <c r="I820" s="582"/>
      <c r="J820" s="582"/>
      <c r="K820" s="581"/>
    </row>
    <row r="821" spans="1:11" x14ac:dyDescent="0.2">
      <c r="A821" s="583"/>
      <c r="B821" s="607"/>
      <c r="C821" s="583"/>
      <c r="D821" s="583"/>
      <c r="E821" s="582"/>
      <c r="F821" s="583"/>
      <c r="G821" s="582"/>
      <c r="H821" s="582"/>
      <c r="I821" s="582"/>
      <c r="J821" s="582"/>
      <c r="K821" s="581"/>
    </row>
    <row r="822" spans="1:11" x14ac:dyDescent="0.2">
      <c r="A822" s="583"/>
      <c r="B822" s="607"/>
      <c r="C822" s="583"/>
      <c r="D822" s="583"/>
      <c r="E822" s="582"/>
      <c r="F822" s="583"/>
      <c r="G822" s="582"/>
      <c r="H822" s="582"/>
      <c r="I822" s="582"/>
      <c r="J822" s="582"/>
      <c r="K822" s="581"/>
    </row>
    <row r="823" spans="1:11" x14ac:dyDescent="0.2">
      <c r="A823" s="583"/>
      <c r="B823" s="607"/>
      <c r="C823" s="583"/>
      <c r="D823" s="583"/>
      <c r="E823" s="582"/>
      <c r="F823" s="583"/>
      <c r="G823" s="582"/>
      <c r="H823" s="582"/>
      <c r="I823" s="582"/>
      <c r="J823" s="582"/>
      <c r="K823" s="581"/>
    </row>
    <row r="824" spans="1:11" x14ac:dyDescent="0.2">
      <c r="A824" s="583"/>
      <c r="B824" s="607"/>
      <c r="C824" s="583"/>
      <c r="D824" s="583"/>
      <c r="E824" s="582"/>
      <c r="F824" s="583"/>
      <c r="G824" s="582"/>
      <c r="H824" s="582"/>
      <c r="I824" s="582"/>
      <c r="J824" s="582"/>
      <c r="K824" s="581"/>
    </row>
    <row r="825" spans="1:11" x14ac:dyDescent="0.2">
      <c r="A825" s="583"/>
      <c r="B825" s="607"/>
      <c r="C825" s="583"/>
      <c r="D825" s="583"/>
      <c r="E825" s="582"/>
      <c r="F825" s="583"/>
      <c r="G825" s="582"/>
      <c r="H825" s="582"/>
      <c r="I825" s="582"/>
      <c r="J825" s="582"/>
      <c r="K825" s="581"/>
    </row>
    <row r="826" spans="1:11" x14ac:dyDescent="0.2">
      <c r="A826" s="583"/>
      <c r="B826" s="607"/>
      <c r="C826" s="583"/>
      <c r="D826" s="583"/>
      <c r="E826" s="582"/>
      <c r="F826" s="583"/>
      <c r="G826" s="582"/>
      <c r="H826" s="582"/>
      <c r="I826" s="582"/>
      <c r="J826" s="582"/>
      <c r="K826" s="581"/>
    </row>
    <row r="827" spans="1:11" x14ac:dyDescent="0.2">
      <c r="A827" s="583"/>
      <c r="B827" s="607"/>
      <c r="C827" s="583"/>
      <c r="D827" s="583"/>
      <c r="E827" s="582"/>
      <c r="F827" s="583"/>
      <c r="G827" s="582"/>
      <c r="H827" s="582"/>
      <c r="I827" s="582"/>
      <c r="J827" s="582"/>
      <c r="K827" s="581"/>
    </row>
    <row r="828" spans="1:11" x14ac:dyDescent="0.2">
      <c r="A828" s="583"/>
      <c r="B828" s="607"/>
      <c r="C828" s="583"/>
      <c r="D828" s="583"/>
      <c r="E828" s="582"/>
      <c r="F828" s="583"/>
      <c r="G828" s="582"/>
      <c r="H828" s="582"/>
      <c r="I828" s="582"/>
      <c r="J828" s="582"/>
      <c r="K828" s="581"/>
    </row>
    <row r="829" spans="1:11" x14ac:dyDescent="0.2">
      <c r="A829" s="583"/>
      <c r="B829" s="607"/>
      <c r="C829" s="583"/>
      <c r="D829" s="583"/>
      <c r="E829" s="582"/>
      <c r="F829" s="583"/>
      <c r="G829" s="582"/>
      <c r="H829" s="582"/>
      <c r="I829" s="582"/>
      <c r="J829" s="582"/>
      <c r="K829" s="581"/>
    </row>
    <row r="830" spans="1:11" x14ac:dyDescent="0.2">
      <c r="A830" s="583"/>
      <c r="B830" s="607"/>
      <c r="C830" s="583"/>
      <c r="D830" s="583"/>
      <c r="E830" s="582"/>
      <c r="F830" s="583"/>
      <c r="G830" s="582"/>
      <c r="H830" s="582"/>
      <c r="I830" s="582"/>
      <c r="J830" s="582"/>
      <c r="K830" s="581"/>
    </row>
    <row r="831" spans="1:11" x14ac:dyDescent="0.2">
      <c r="A831" s="583"/>
      <c r="B831" s="607"/>
      <c r="C831" s="583"/>
      <c r="D831" s="583"/>
      <c r="E831" s="582"/>
      <c r="F831" s="583"/>
      <c r="G831" s="582"/>
      <c r="H831" s="582"/>
      <c r="I831" s="582"/>
      <c r="J831" s="582"/>
      <c r="K831" s="581"/>
    </row>
    <row r="832" spans="1:11" x14ac:dyDescent="0.2">
      <c r="A832" s="583"/>
      <c r="B832" s="607"/>
      <c r="C832" s="583"/>
      <c r="D832" s="583"/>
      <c r="E832" s="582"/>
      <c r="F832" s="583"/>
      <c r="G832" s="582"/>
      <c r="H832" s="582"/>
      <c r="I832" s="582"/>
      <c r="J832" s="582"/>
      <c r="K832" s="581"/>
    </row>
    <row r="833" spans="1:11" x14ac:dyDescent="0.2">
      <c r="A833" s="583"/>
      <c r="B833" s="607"/>
      <c r="C833" s="583"/>
      <c r="D833" s="583"/>
      <c r="E833" s="582"/>
      <c r="F833" s="583"/>
      <c r="G833" s="582"/>
      <c r="H833" s="582"/>
      <c r="I833" s="582"/>
      <c r="J833" s="582"/>
      <c r="K833" s="581"/>
    </row>
    <row r="834" spans="1:11" x14ac:dyDescent="0.2">
      <c r="A834" s="583"/>
      <c r="B834" s="607"/>
      <c r="C834" s="583"/>
      <c r="D834" s="583"/>
      <c r="E834" s="582"/>
      <c r="F834" s="583"/>
      <c r="G834" s="582"/>
      <c r="H834" s="582"/>
      <c r="I834" s="582"/>
      <c r="J834" s="582"/>
      <c r="K834" s="581"/>
    </row>
    <row r="835" spans="1:11" x14ac:dyDescent="0.2">
      <c r="A835" s="583"/>
      <c r="B835" s="607"/>
      <c r="C835" s="583"/>
      <c r="D835" s="583"/>
      <c r="E835" s="582"/>
      <c r="F835" s="583"/>
      <c r="G835" s="582"/>
      <c r="H835" s="582"/>
      <c r="I835" s="582"/>
      <c r="J835" s="582"/>
      <c r="K835" s="581"/>
    </row>
    <row r="836" spans="1:11" x14ac:dyDescent="0.2">
      <c r="A836" s="583"/>
      <c r="B836" s="607"/>
      <c r="C836" s="583"/>
      <c r="D836" s="583"/>
      <c r="E836" s="582"/>
      <c r="F836" s="583"/>
      <c r="G836" s="582"/>
      <c r="H836" s="582"/>
      <c r="I836" s="582"/>
      <c r="J836" s="582"/>
      <c r="K836" s="581"/>
    </row>
    <row r="837" spans="1:11" x14ac:dyDescent="0.2">
      <c r="A837" s="583"/>
      <c r="B837" s="607"/>
      <c r="C837" s="583"/>
      <c r="D837" s="583"/>
      <c r="E837" s="582"/>
      <c r="F837" s="583"/>
      <c r="G837" s="582"/>
      <c r="H837" s="582"/>
      <c r="I837" s="582"/>
      <c r="J837" s="582"/>
      <c r="K837" s="581"/>
    </row>
    <row r="838" spans="1:11" x14ac:dyDescent="0.2">
      <c r="A838" s="583"/>
      <c r="B838" s="607"/>
      <c r="C838" s="583"/>
      <c r="D838" s="583"/>
      <c r="E838" s="582"/>
      <c r="F838" s="583"/>
      <c r="G838" s="582"/>
      <c r="H838" s="582"/>
      <c r="I838" s="582"/>
      <c r="J838" s="582"/>
      <c r="K838" s="581"/>
    </row>
    <row r="839" spans="1:11" x14ac:dyDescent="0.2">
      <c r="A839" s="583"/>
      <c r="B839" s="607"/>
      <c r="C839" s="583"/>
      <c r="D839" s="583"/>
      <c r="E839" s="582"/>
      <c r="F839" s="583"/>
      <c r="G839" s="582"/>
      <c r="H839" s="582"/>
      <c r="I839" s="582"/>
      <c r="J839" s="582"/>
      <c r="K839" s="581"/>
    </row>
    <row r="840" spans="1:11" x14ac:dyDescent="0.2">
      <c r="A840" s="583"/>
      <c r="B840" s="607"/>
      <c r="C840" s="583"/>
      <c r="D840" s="583"/>
      <c r="E840" s="582"/>
      <c r="F840" s="583"/>
      <c r="G840" s="582"/>
      <c r="H840" s="582"/>
      <c r="I840" s="582"/>
      <c r="J840" s="582"/>
      <c r="K840" s="581"/>
    </row>
    <row r="841" spans="1:11" x14ac:dyDescent="0.2">
      <c r="A841" s="583"/>
      <c r="B841" s="607"/>
      <c r="C841" s="583"/>
      <c r="D841" s="583"/>
      <c r="E841" s="582"/>
      <c r="F841" s="583"/>
      <c r="G841" s="582"/>
      <c r="H841" s="582"/>
      <c r="I841" s="582"/>
      <c r="J841" s="582"/>
      <c r="K841" s="581"/>
    </row>
    <row r="842" spans="1:11" x14ac:dyDescent="0.2">
      <c r="A842" s="583"/>
      <c r="B842" s="607"/>
      <c r="C842" s="583"/>
      <c r="D842" s="583"/>
      <c r="E842" s="582"/>
      <c r="F842" s="583"/>
      <c r="G842" s="582"/>
      <c r="H842" s="582"/>
      <c r="I842" s="582"/>
      <c r="J842" s="582"/>
      <c r="K842" s="581"/>
    </row>
    <row r="843" spans="1:11" x14ac:dyDescent="0.2">
      <c r="A843" s="583"/>
      <c r="B843" s="607"/>
      <c r="C843" s="583"/>
      <c r="D843" s="583"/>
      <c r="E843" s="582"/>
      <c r="F843" s="583"/>
      <c r="G843" s="582"/>
      <c r="H843" s="582"/>
      <c r="I843" s="582"/>
      <c r="J843" s="582"/>
      <c r="K843" s="581"/>
    </row>
    <row r="844" spans="1:11" x14ac:dyDescent="0.2">
      <c r="A844" s="583"/>
      <c r="B844" s="607"/>
      <c r="C844" s="583"/>
      <c r="D844" s="583"/>
      <c r="E844" s="582"/>
      <c r="F844" s="583"/>
      <c r="G844" s="582"/>
      <c r="H844" s="582"/>
      <c r="I844" s="582"/>
      <c r="J844" s="582"/>
      <c r="K844" s="581"/>
    </row>
    <row r="845" spans="1:11" x14ac:dyDescent="0.2">
      <c r="A845" s="583"/>
      <c r="B845" s="607"/>
      <c r="C845" s="583"/>
      <c r="D845" s="583"/>
      <c r="E845" s="582"/>
      <c r="F845" s="583"/>
      <c r="G845" s="582"/>
      <c r="H845" s="582"/>
      <c r="I845" s="582"/>
      <c r="J845" s="582"/>
      <c r="K845" s="581"/>
    </row>
    <row r="846" spans="1:11" x14ac:dyDescent="0.2">
      <c r="A846" s="583"/>
      <c r="B846" s="607"/>
      <c r="C846" s="583"/>
      <c r="D846" s="583"/>
      <c r="E846" s="582"/>
      <c r="F846" s="583"/>
      <c r="G846" s="582"/>
      <c r="H846" s="582"/>
      <c r="I846" s="582"/>
      <c r="J846" s="582"/>
      <c r="K846" s="581"/>
    </row>
    <row r="847" spans="1:11" x14ac:dyDescent="0.2">
      <c r="A847" s="583"/>
      <c r="B847" s="607"/>
      <c r="C847" s="583"/>
      <c r="D847" s="583"/>
      <c r="E847" s="582"/>
      <c r="F847" s="583"/>
      <c r="G847" s="582"/>
      <c r="H847" s="582"/>
      <c r="I847" s="582"/>
      <c r="J847" s="582"/>
      <c r="K847" s="581"/>
    </row>
    <row r="848" spans="1:11" x14ac:dyDescent="0.2">
      <c r="A848" s="583"/>
      <c r="B848" s="607"/>
      <c r="C848" s="583"/>
      <c r="D848" s="583"/>
      <c r="E848" s="582"/>
      <c r="F848" s="583"/>
      <c r="G848" s="582"/>
      <c r="H848" s="582"/>
      <c r="I848" s="582"/>
      <c r="J848" s="582"/>
      <c r="K848" s="581"/>
    </row>
    <row r="849" spans="1:11" x14ac:dyDescent="0.2">
      <c r="A849" s="583"/>
      <c r="B849" s="607"/>
      <c r="C849" s="583"/>
      <c r="D849" s="583"/>
      <c r="E849" s="582"/>
      <c r="F849" s="583"/>
      <c r="G849" s="582"/>
      <c r="H849" s="582"/>
      <c r="I849" s="582"/>
      <c r="J849" s="582"/>
      <c r="K849" s="581"/>
    </row>
    <row r="850" spans="1:11" x14ac:dyDescent="0.2">
      <c r="A850" s="583"/>
      <c r="B850" s="607"/>
      <c r="C850" s="583"/>
      <c r="D850" s="583"/>
      <c r="E850" s="582"/>
      <c r="F850" s="583"/>
      <c r="G850" s="582"/>
      <c r="H850" s="582"/>
      <c r="I850" s="582"/>
      <c r="J850" s="582"/>
      <c r="K850" s="581"/>
    </row>
    <row r="851" spans="1:11" x14ac:dyDescent="0.2">
      <c r="A851" s="583"/>
      <c r="B851" s="607"/>
      <c r="C851" s="583"/>
      <c r="D851" s="583"/>
      <c r="E851" s="582"/>
      <c r="F851" s="583"/>
      <c r="G851" s="582"/>
      <c r="H851" s="582"/>
      <c r="I851" s="582"/>
      <c r="J851" s="582"/>
      <c r="K851" s="581"/>
    </row>
    <row r="852" spans="1:11" x14ac:dyDescent="0.2">
      <c r="A852" s="583"/>
      <c r="B852" s="607"/>
      <c r="C852" s="583"/>
      <c r="D852" s="583"/>
      <c r="E852" s="582"/>
      <c r="F852" s="583"/>
      <c r="G852" s="582"/>
      <c r="H852" s="582"/>
      <c r="I852" s="582"/>
      <c r="J852" s="582"/>
      <c r="K852" s="581"/>
    </row>
    <row r="853" spans="1:11" x14ac:dyDescent="0.2">
      <c r="A853" s="583"/>
      <c r="B853" s="607"/>
      <c r="C853" s="583"/>
      <c r="D853" s="583"/>
      <c r="E853" s="582"/>
      <c r="F853" s="583"/>
      <c r="G853" s="582"/>
      <c r="H853" s="582"/>
      <c r="I853" s="582"/>
      <c r="J853" s="582"/>
      <c r="K853" s="581"/>
    </row>
    <row r="854" spans="1:11" x14ac:dyDescent="0.2">
      <c r="A854" s="583"/>
      <c r="B854" s="607"/>
      <c r="C854" s="583"/>
      <c r="D854" s="583"/>
      <c r="E854" s="582"/>
      <c r="F854" s="583"/>
      <c r="G854" s="582"/>
      <c r="H854" s="582"/>
      <c r="I854" s="582"/>
      <c r="J854" s="582"/>
      <c r="K854" s="581"/>
    </row>
    <row r="855" spans="1:11" x14ac:dyDescent="0.2">
      <c r="A855" s="583"/>
      <c r="B855" s="607"/>
      <c r="C855" s="583"/>
      <c r="D855" s="583"/>
      <c r="E855" s="582"/>
      <c r="F855" s="583"/>
      <c r="G855" s="582"/>
      <c r="H855" s="582"/>
      <c r="I855" s="582"/>
      <c r="J855" s="582"/>
      <c r="K855" s="581"/>
    </row>
    <row r="856" spans="1:11" x14ac:dyDescent="0.2">
      <c r="A856" s="583"/>
      <c r="B856" s="607"/>
      <c r="C856" s="583"/>
      <c r="D856" s="583"/>
      <c r="E856" s="582"/>
      <c r="F856" s="583"/>
      <c r="G856" s="582"/>
      <c r="H856" s="582"/>
      <c r="I856" s="582"/>
      <c r="J856" s="582"/>
      <c r="K856" s="581"/>
    </row>
    <row r="857" spans="1:11" x14ac:dyDescent="0.2">
      <c r="A857" s="583"/>
      <c r="B857" s="607"/>
      <c r="C857" s="583"/>
      <c r="D857" s="583"/>
      <c r="E857" s="582"/>
      <c r="F857" s="583"/>
      <c r="G857" s="582"/>
      <c r="H857" s="582"/>
      <c r="I857" s="582"/>
      <c r="J857" s="582"/>
      <c r="K857" s="581"/>
    </row>
    <row r="858" spans="1:11" x14ac:dyDescent="0.2">
      <c r="A858" s="583"/>
      <c r="B858" s="607"/>
      <c r="C858" s="583"/>
      <c r="D858" s="583"/>
      <c r="E858" s="582"/>
      <c r="F858" s="583"/>
      <c r="G858" s="582"/>
      <c r="H858" s="582"/>
      <c r="I858" s="582"/>
      <c r="J858" s="582"/>
      <c r="K858" s="581"/>
    </row>
    <row r="859" spans="1:11" x14ac:dyDescent="0.2">
      <c r="A859" s="583"/>
      <c r="B859" s="607"/>
      <c r="C859" s="583"/>
      <c r="D859" s="583"/>
      <c r="E859" s="582"/>
      <c r="F859" s="583"/>
      <c r="G859" s="582"/>
      <c r="H859" s="582"/>
      <c r="I859" s="582"/>
      <c r="J859" s="582"/>
      <c r="K859" s="581"/>
    </row>
    <row r="860" spans="1:11" x14ac:dyDescent="0.2">
      <c r="A860" s="583"/>
      <c r="B860" s="607"/>
      <c r="C860" s="583"/>
      <c r="D860" s="583"/>
      <c r="E860" s="582"/>
      <c r="F860" s="583"/>
      <c r="G860" s="582"/>
      <c r="H860" s="582"/>
      <c r="I860" s="582"/>
      <c r="J860" s="582"/>
      <c r="K860" s="581"/>
    </row>
    <row r="861" spans="1:11" x14ac:dyDescent="0.2">
      <c r="A861" s="583"/>
      <c r="B861" s="607"/>
      <c r="C861" s="583"/>
      <c r="D861" s="583"/>
      <c r="E861" s="582"/>
      <c r="F861" s="583"/>
      <c r="G861" s="582"/>
      <c r="H861" s="582"/>
      <c r="I861" s="582"/>
      <c r="J861" s="582"/>
      <c r="K861" s="581"/>
    </row>
    <row r="862" spans="1:11" x14ac:dyDescent="0.2">
      <c r="A862" s="583"/>
      <c r="B862" s="607"/>
      <c r="C862" s="583"/>
      <c r="D862" s="583"/>
      <c r="E862" s="582"/>
      <c r="F862" s="583"/>
      <c r="G862" s="582"/>
      <c r="H862" s="582"/>
      <c r="I862" s="582"/>
      <c r="J862" s="582"/>
      <c r="K862" s="581"/>
    </row>
    <row r="863" spans="1:11" x14ac:dyDescent="0.2">
      <c r="A863" s="583"/>
      <c r="B863" s="607"/>
      <c r="C863" s="583"/>
      <c r="D863" s="583"/>
      <c r="E863" s="582"/>
      <c r="F863" s="583"/>
      <c r="G863" s="582"/>
      <c r="H863" s="582"/>
      <c r="I863" s="582"/>
      <c r="J863" s="582"/>
      <c r="K863" s="581"/>
    </row>
    <row r="864" spans="1:11" x14ac:dyDescent="0.2">
      <c r="A864" s="583"/>
      <c r="B864" s="607"/>
      <c r="C864" s="583"/>
      <c r="D864" s="583"/>
      <c r="E864" s="582"/>
      <c r="F864" s="583"/>
      <c r="G864" s="582"/>
      <c r="H864" s="582"/>
      <c r="I864" s="582"/>
      <c r="J864" s="582"/>
      <c r="K864" s="581"/>
    </row>
    <row r="865" spans="1:11" x14ac:dyDescent="0.2">
      <c r="A865" s="583"/>
      <c r="B865" s="607"/>
      <c r="C865" s="583"/>
      <c r="D865" s="583"/>
      <c r="E865" s="582"/>
      <c r="F865" s="583"/>
      <c r="G865" s="582"/>
      <c r="H865" s="582"/>
      <c r="I865" s="582"/>
      <c r="J865" s="582"/>
      <c r="K865" s="581"/>
    </row>
    <row r="866" spans="1:11" x14ac:dyDescent="0.2">
      <c r="A866" s="583"/>
      <c r="B866" s="607"/>
      <c r="C866" s="583"/>
      <c r="D866" s="583"/>
      <c r="E866" s="582"/>
      <c r="F866" s="583"/>
      <c r="G866" s="582"/>
      <c r="H866" s="582"/>
      <c r="I866" s="582"/>
      <c r="J866" s="582"/>
      <c r="K866" s="581"/>
    </row>
    <row r="867" spans="1:11" x14ac:dyDescent="0.2">
      <c r="A867" s="583"/>
      <c r="B867" s="607"/>
      <c r="C867" s="583"/>
      <c r="D867" s="583"/>
      <c r="E867" s="582"/>
      <c r="F867" s="583"/>
      <c r="G867" s="582"/>
      <c r="H867" s="582"/>
      <c r="I867" s="582"/>
      <c r="J867" s="582"/>
      <c r="K867" s="581"/>
    </row>
    <row r="868" spans="1:11" x14ac:dyDescent="0.2">
      <c r="A868" s="583"/>
      <c r="B868" s="607"/>
      <c r="C868" s="583"/>
      <c r="D868" s="583"/>
      <c r="E868" s="582"/>
      <c r="F868" s="583"/>
      <c r="G868" s="582"/>
      <c r="H868" s="582"/>
      <c r="I868" s="582"/>
      <c r="J868" s="582"/>
      <c r="K868" s="581"/>
    </row>
    <row r="869" spans="1:11" x14ac:dyDescent="0.2">
      <c r="A869" s="583"/>
      <c r="B869" s="607"/>
      <c r="C869" s="583"/>
      <c r="D869" s="583"/>
      <c r="E869" s="582"/>
      <c r="F869" s="583"/>
      <c r="G869" s="582"/>
      <c r="H869" s="582"/>
      <c r="I869" s="582"/>
      <c r="J869" s="582"/>
      <c r="K869" s="581"/>
    </row>
    <row r="870" spans="1:11" x14ac:dyDescent="0.2">
      <c r="A870" s="583"/>
      <c r="B870" s="607"/>
      <c r="C870" s="583"/>
      <c r="D870" s="583"/>
      <c r="E870" s="582"/>
      <c r="F870" s="583"/>
      <c r="G870" s="582"/>
      <c r="H870" s="582"/>
      <c r="I870" s="582"/>
      <c r="J870" s="582"/>
      <c r="K870" s="581"/>
    </row>
    <row r="871" spans="1:11" x14ac:dyDescent="0.2">
      <c r="A871" s="583"/>
      <c r="B871" s="607"/>
      <c r="C871" s="583"/>
      <c r="D871" s="583"/>
      <c r="E871" s="582"/>
      <c r="F871" s="583"/>
      <c r="G871" s="582"/>
      <c r="H871" s="582"/>
      <c r="I871" s="582"/>
      <c r="J871" s="582"/>
      <c r="K871" s="581"/>
    </row>
    <row r="872" spans="1:11" x14ac:dyDescent="0.2">
      <c r="A872" s="583"/>
      <c r="B872" s="607"/>
      <c r="C872" s="583"/>
      <c r="D872" s="583"/>
      <c r="E872" s="582"/>
      <c r="F872" s="583"/>
      <c r="G872" s="582"/>
      <c r="H872" s="582"/>
      <c r="I872" s="582"/>
      <c r="J872" s="582"/>
      <c r="K872" s="581"/>
    </row>
    <row r="873" spans="1:11" x14ac:dyDescent="0.2">
      <c r="A873" s="583"/>
      <c r="B873" s="607"/>
      <c r="C873" s="583"/>
      <c r="D873" s="583"/>
      <c r="E873" s="582"/>
      <c r="F873" s="583"/>
      <c r="G873" s="582"/>
      <c r="H873" s="582"/>
      <c r="I873" s="582"/>
      <c r="J873" s="582"/>
      <c r="K873" s="581"/>
    </row>
    <row r="874" spans="1:11" x14ac:dyDescent="0.2">
      <c r="A874" s="583"/>
      <c r="B874" s="607"/>
      <c r="C874" s="583"/>
      <c r="D874" s="583"/>
      <c r="E874" s="582"/>
      <c r="F874" s="583"/>
      <c r="G874" s="582"/>
      <c r="H874" s="582"/>
      <c r="I874" s="582"/>
      <c r="J874" s="582"/>
      <c r="K874" s="581"/>
    </row>
    <row r="875" spans="1:11" x14ac:dyDescent="0.2">
      <c r="A875" s="583"/>
      <c r="B875" s="607"/>
      <c r="C875" s="583"/>
      <c r="D875" s="583"/>
      <c r="E875" s="582"/>
      <c r="F875" s="583"/>
      <c r="G875" s="582"/>
      <c r="H875" s="582"/>
      <c r="I875" s="582"/>
      <c r="J875" s="582"/>
      <c r="K875" s="581"/>
    </row>
    <row r="876" spans="1:11" x14ac:dyDescent="0.2">
      <c r="A876" s="583"/>
      <c r="B876" s="607"/>
      <c r="C876" s="583"/>
      <c r="D876" s="583"/>
      <c r="E876" s="582"/>
      <c r="F876" s="583"/>
      <c r="G876" s="582"/>
      <c r="H876" s="582"/>
      <c r="I876" s="582"/>
      <c r="J876" s="582"/>
      <c r="K876" s="581"/>
    </row>
    <row r="877" spans="1:11" x14ac:dyDescent="0.2">
      <c r="A877" s="583"/>
      <c r="B877" s="607"/>
      <c r="C877" s="583"/>
      <c r="D877" s="583"/>
      <c r="E877" s="582"/>
      <c r="F877" s="583"/>
      <c r="G877" s="582"/>
      <c r="H877" s="582"/>
      <c r="I877" s="582"/>
      <c r="J877" s="582"/>
      <c r="K877" s="581"/>
    </row>
    <row r="878" spans="1:11" x14ac:dyDescent="0.2">
      <c r="A878" s="583"/>
      <c r="B878" s="607"/>
      <c r="C878" s="583"/>
      <c r="D878" s="583"/>
      <c r="E878" s="582"/>
      <c r="F878" s="583"/>
      <c r="G878" s="582"/>
      <c r="H878" s="582"/>
      <c r="I878" s="582"/>
      <c r="J878" s="582"/>
      <c r="K878" s="581"/>
    </row>
    <row r="879" spans="1:11" x14ac:dyDescent="0.2">
      <c r="A879" s="583"/>
      <c r="B879" s="607"/>
      <c r="C879" s="583"/>
      <c r="D879" s="583"/>
      <c r="E879" s="582"/>
      <c r="F879" s="583"/>
      <c r="G879" s="582"/>
      <c r="H879" s="582"/>
      <c r="I879" s="582"/>
      <c r="J879" s="582"/>
      <c r="K879" s="581"/>
    </row>
    <row r="880" spans="1:11" x14ac:dyDescent="0.2">
      <c r="A880" s="583"/>
      <c r="B880" s="607"/>
      <c r="C880" s="583"/>
      <c r="D880" s="583"/>
      <c r="E880" s="582"/>
      <c r="F880" s="583"/>
      <c r="G880" s="582"/>
      <c r="H880" s="582"/>
      <c r="I880" s="582"/>
      <c r="J880" s="582"/>
      <c r="K880" s="581"/>
    </row>
    <row r="881" spans="1:11" x14ac:dyDescent="0.2">
      <c r="A881" s="583"/>
      <c r="B881" s="607"/>
      <c r="C881" s="583"/>
      <c r="D881" s="583"/>
      <c r="E881" s="582"/>
      <c r="F881" s="583"/>
      <c r="G881" s="582"/>
      <c r="H881" s="582"/>
      <c r="I881" s="582"/>
      <c r="J881" s="582"/>
      <c r="K881" s="581"/>
    </row>
    <row r="882" spans="1:11" x14ac:dyDescent="0.2">
      <c r="A882" s="583"/>
      <c r="B882" s="607"/>
      <c r="C882" s="583"/>
      <c r="D882" s="583"/>
      <c r="E882" s="582"/>
      <c r="F882" s="583"/>
      <c r="G882" s="582"/>
      <c r="H882" s="582"/>
      <c r="I882" s="582"/>
      <c r="J882" s="582"/>
      <c r="K882" s="581"/>
    </row>
    <row r="883" spans="1:11" x14ac:dyDescent="0.2">
      <c r="A883" s="583"/>
      <c r="B883" s="607"/>
      <c r="C883" s="583"/>
      <c r="D883" s="583"/>
      <c r="E883" s="582"/>
      <c r="F883" s="583"/>
      <c r="G883" s="582"/>
      <c r="H883" s="582"/>
      <c r="I883" s="582"/>
      <c r="J883" s="582"/>
      <c r="K883" s="581"/>
    </row>
    <row r="884" spans="1:11" x14ac:dyDescent="0.2">
      <c r="A884" s="583"/>
      <c r="B884" s="607"/>
      <c r="C884" s="583"/>
      <c r="D884" s="583"/>
      <c r="E884" s="582"/>
      <c r="F884" s="583"/>
      <c r="G884" s="582"/>
      <c r="H884" s="582"/>
      <c r="I884" s="582"/>
      <c r="J884" s="582"/>
      <c r="K884" s="581"/>
    </row>
    <row r="885" spans="1:11" x14ac:dyDescent="0.2">
      <c r="A885" s="583"/>
      <c r="B885" s="607"/>
      <c r="C885" s="583"/>
      <c r="D885" s="583"/>
      <c r="E885" s="582"/>
      <c r="F885" s="583"/>
      <c r="G885" s="582"/>
      <c r="H885" s="582"/>
      <c r="I885" s="582"/>
      <c r="J885" s="582"/>
      <c r="K885" s="581"/>
    </row>
    <row r="886" spans="1:11" x14ac:dyDescent="0.2">
      <c r="A886" s="583"/>
      <c r="B886" s="607"/>
      <c r="C886" s="583"/>
      <c r="D886" s="583"/>
      <c r="E886" s="582"/>
      <c r="F886" s="583"/>
      <c r="G886" s="582"/>
      <c r="H886" s="582"/>
      <c r="I886" s="582"/>
      <c r="J886" s="582"/>
      <c r="K886" s="581"/>
    </row>
    <row r="887" spans="1:11" x14ac:dyDescent="0.2">
      <c r="A887" s="583"/>
      <c r="B887" s="607"/>
      <c r="C887" s="583"/>
      <c r="D887" s="583"/>
      <c r="E887" s="582"/>
      <c r="F887" s="583"/>
      <c r="G887" s="582"/>
      <c r="H887" s="582"/>
      <c r="I887" s="582"/>
      <c r="J887" s="582"/>
      <c r="K887" s="581"/>
    </row>
    <row r="888" spans="1:11" x14ac:dyDescent="0.2">
      <c r="A888" s="583"/>
      <c r="B888" s="607"/>
      <c r="C888" s="583"/>
      <c r="D888" s="583"/>
      <c r="E888" s="582"/>
      <c r="F888" s="583"/>
      <c r="G888" s="582"/>
      <c r="H888" s="582"/>
      <c r="I888" s="582"/>
      <c r="J888" s="582"/>
      <c r="K888" s="581"/>
    </row>
    <row r="889" spans="1:11" x14ac:dyDescent="0.2">
      <c r="A889" s="583"/>
      <c r="B889" s="607"/>
      <c r="C889" s="583"/>
      <c r="D889" s="583"/>
      <c r="E889" s="582"/>
      <c r="F889" s="583"/>
      <c r="G889" s="582"/>
      <c r="H889" s="582"/>
      <c r="I889" s="582"/>
      <c r="J889" s="582"/>
      <c r="K889" s="581"/>
    </row>
    <row r="890" spans="1:11" x14ac:dyDescent="0.2">
      <c r="A890" s="583"/>
      <c r="B890" s="607"/>
      <c r="C890" s="583"/>
      <c r="D890" s="583"/>
      <c r="E890" s="582"/>
      <c r="F890" s="583"/>
      <c r="G890" s="582"/>
      <c r="H890" s="582"/>
      <c r="I890" s="582"/>
      <c r="J890" s="582"/>
      <c r="K890" s="581"/>
    </row>
    <row r="891" spans="1:11" x14ac:dyDescent="0.2">
      <c r="A891" s="583"/>
      <c r="B891" s="607"/>
      <c r="C891" s="583"/>
      <c r="D891" s="583"/>
      <c r="E891" s="582"/>
      <c r="F891" s="583"/>
      <c r="G891" s="582"/>
      <c r="H891" s="582"/>
      <c r="I891" s="582"/>
      <c r="J891" s="582"/>
      <c r="K891" s="581"/>
    </row>
    <row r="892" spans="1:11" x14ac:dyDescent="0.2">
      <c r="A892" s="583"/>
      <c r="B892" s="607"/>
      <c r="C892" s="583"/>
      <c r="D892" s="583"/>
      <c r="E892" s="582"/>
      <c r="F892" s="583"/>
      <c r="G892" s="582"/>
      <c r="H892" s="582"/>
      <c r="I892" s="582"/>
      <c r="J892" s="582"/>
      <c r="K892" s="581"/>
    </row>
    <row r="893" spans="1:11" x14ac:dyDescent="0.2">
      <c r="A893" s="583"/>
      <c r="B893" s="607"/>
      <c r="C893" s="583"/>
      <c r="D893" s="583"/>
      <c r="E893" s="582"/>
      <c r="F893" s="583"/>
      <c r="G893" s="582"/>
      <c r="H893" s="582"/>
      <c r="I893" s="582"/>
      <c r="J893" s="582"/>
      <c r="K893" s="581"/>
    </row>
    <row r="894" spans="1:11" x14ac:dyDescent="0.2">
      <c r="A894" s="583"/>
      <c r="B894" s="607"/>
      <c r="C894" s="583"/>
      <c r="D894" s="583"/>
      <c r="E894" s="582"/>
      <c r="F894" s="583"/>
      <c r="G894" s="582"/>
      <c r="H894" s="582"/>
      <c r="I894" s="582"/>
      <c r="J894" s="582"/>
      <c r="K894" s="581"/>
    </row>
    <row r="895" spans="1:11" x14ac:dyDescent="0.2">
      <c r="A895" s="583"/>
      <c r="B895" s="607"/>
      <c r="C895" s="583"/>
      <c r="D895" s="583"/>
      <c r="E895" s="582"/>
      <c r="F895" s="583"/>
      <c r="G895" s="582"/>
      <c r="H895" s="582"/>
      <c r="I895" s="582"/>
      <c r="J895" s="582"/>
      <c r="K895" s="581"/>
    </row>
    <row r="896" spans="1:11" x14ac:dyDescent="0.2">
      <c r="A896" s="583"/>
      <c r="B896" s="607"/>
      <c r="C896" s="583"/>
      <c r="D896" s="583"/>
      <c r="E896" s="582"/>
      <c r="F896" s="583"/>
      <c r="G896" s="582"/>
      <c r="H896" s="582"/>
      <c r="I896" s="582"/>
      <c r="J896" s="582"/>
      <c r="K896" s="581"/>
    </row>
    <row r="897" spans="1:11" x14ac:dyDescent="0.2">
      <c r="A897" s="583"/>
      <c r="B897" s="607"/>
      <c r="C897" s="583"/>
      <c r="D897" s="583"/>
      <c r="E897" s="582"/>
      <c r="F897" s="583"/>
      <c r="G897" s="582"/>
      <c r="H897" s="582"/>
      <c r="I897" s="582"/>
      <c r="J897" s="582"/>
      <c r="K897" s="581"/>
    </row>
    <row r="898" spans="1:11" x14ac:dyDescent="0.2">
      <c r="A898" s="583"/>
      <c r="B898" s="607"/>
      <c r="C898" s="583"/>
      <c r="D898" s="583"/>
      <c r="E898" s="582"/>
      <c r="F898" s="583"/>
      <c r="G898" s="582"/>
      <c r="H898" s="582"/>
      <c r="I898" s="582"/>
      <c r="J898" s="582"/>
      <c r="K898" s="581"/>
    </row>
    <row r="899" spans="1:11" x14ac:dyDescent="0.2">
      <c r="A899" s="583"/>
      <c r="B899" s="607"/>
      <c r="C899" s="583"/>
      <c r="D899" s="583"/>
      <c r="E899" s="582"/>
      <c r="F899" s="583"/>
      <c r="G899" s="582"/>
      <c r="H899" s="582"/>
      <c r="I899" s="582"/>
      <c r="J899" s="582"/>
      <c r="K899" s="581"/>
    </row>
    <row r="900" spans="1:11" x14ac:dyDescent="0.2">
      <c r="A900" s="583"/>
      <c r="B900" s="607"/>
      <c r="C900" s="583"/>
      <c r="D900" s="583"/>
      <c r="E900" s="582"/>
      <c r="F900" s="583"/>
      <c r="G900" s="582"/>
      <c r="H900" s="582"/>
      <c r="I900" s="582"/>
      <c r="J900" s="582"/>
      <c r="K900" s="581"/>
    </row>
    <row r="901" spans="1:11" x14ac:dyDescent="0.2">
      <c r="A901" s="583"/>
      <c r="B901" s="607"/>
      <c r="C901" s="583"/>
      <c r="D901" s="583"/>
      <c r="E901" s="582"/>
      <c r="F901" s="583"/>
      <c r="G901" s="582"/>
      <c r="H901" s="582"/>
      <c r="I901" s="582"/>
      <c r="J901" s="582"/>
      <c r="K901" s="581"/>
    </row>
    <row r="902" spans="1:11" x14ac:dyDescent="0.2">
      <c r="A902" s="583"/>
      <c r="B902" s="607"/>
      <c r="C902" s="583"/>
      <c r="D902" s="583"/>
      <c r="E902" s="582"/>
      <c r="F902" s="583"/>
      <c r="G902" s="582"/>
      <c r="H902" s="582"/>
      <c r="I902" s="582"/>
      <c r="J902" s="582"/>
      <c r="K902" s="581"/>
    </row>
    <row r="903" spans="1:11" x14ac:dyDescent="0.2">
      <c r="A903" s="583"/>
      <c r="B903" s="607"/>
      <c r="C903" s="583"/>
      <c r="D903" s="583"/>
      <c r="E903" s="582"/>
      <c r="F903" s="583"/>
      <c r="G903" s="582"/>
      <c r="H903" s="582"/>
      <c r="I903" s="582"/>
      <c r="J903" s="582"/>
      <c r="K903" s="581"/>
    </row>
  </sheetData>
  <autoFilter ref="A2:K87"/>
  <pageMargins left="0.55118110236220474" right="0.35433070866141736" top="0.39370078740157483" bottom="0.70866141732283472" header="0.27559055118110237" footer="0.19685039370078741"/>
  <pageSetup paperSize="9" scale="54" fitToHeight="4" orientation="landscape" r:id="rId1"/>
  <headerFooter alignWithMargins="0">
    <oddFooter>&amp;C&amp;A</oddFooter>
  </headerFooter>
  <rowBreaks count="1" manualBreakCount="1">
    <brk id="56" max="10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7"/>
  <sheetViews>
    <sheetView showGridLines="0" zoomScaleNormal="100" workbookViewId="0"/>
  </sheetViews>
  <sheetFormatPr defaultRowHeight="13.5" x14ac:dyDescent="0.2"/>
  <cols>
    <col min="1" max="1" width="34" style="584" customWidth="1"/>
    <col min="2" max="2" width="10.7109375" style="584" customWidth="1"/>
    <col min="3" max="3" width="45.42578125" style="584" customWidth="1"/>
    <col min="4" max="4" width="48.7109375" style="561" customWidth="1"/>
    <col min="5" max="5" width="12.28515625" style="585" customWidth="1"/>
    <col min="6" max="6" width="12.28515625" style="560" customWidth="1"/>
    <col min="7" max="9" width="12.28515625" style="581" customWidth="1"/>
    <col min="10" max="10" width="48.7109375" style="586" customWidth="1"/>
    <col min="11" max="16384" width="9.140625" style="582"/>
  </cols>
  <sheetData>
    <row r="1" spans="1:10" s="580" customFormat="1" x14ac:dyDescent="0.2">
      <c r="A1" s="578" t="s">
        <v>1371</v>
      </c>
      <c r="B1" s="603" t="s">
        <v>891</v>
      </c>
      <c r="C1" s="578"/>
      <c r="D1" s="578" t="s">
        <v>1315</v>
      </c>
      <c r="E1" s="578"/>
      <c r="F1" s="578"/>
      <c r="G1" s="578"/>
      <c r="H1" s="578"/>
      <c r="I1" s="578"/>
      <c r="J1" s="579"/>
    </row>
    <row r="2" spans="1:10" s="600" customFormat="1" ht="54" x14ac:dyDescent="0.2">
      <c r="A2" s="598" t="s">
        <v>1318</v>
      </c>
      <c r="B2" s="599" t="s">
        <v>924</v>
      </c>
      <c r="C2" s="598" t="s">
        <v>1209</v>
      </c>
      <c r="D2" s="598" t="s">
        <v>889</v>
      </c>
      <c r="E2" s="601" t="s">
        <v>1211</v>
      </c>
      <c r="F2" s="601" t="s">
        <v>1212</v>
      </c>
      <c r="G2" s="601" t="s">
        <v>1316</v>
      </c>
      <c r="H2" s="601" t="s">
        <v>609</v>
      </c>
      <c r="I2" s="601" t="s">
        <v>1314</v>
      </c>
      <c r="J2" s="598" t="s">
        <v>608</v>
      </c>
    </row>
    <row r="3" spans="1:10" x14ac:dyDescent="0.2">
      <c r="A3" s="587" t="s">
        <v>1372</v>
      </c>
      <c r="B3" s="588" t="s">
        <v>945</v>
      </c>
      <c r="C3" s="587" t="s">
        <v>944</v>
      </c>
      <c r="D3" s="587" t="s">
        <v>946</v>
      </c>
      <c r="E3" s="589">
        <v>45901.51999999996</v>
      </c>
      <c r="F3" s="589">
        <v>47000</v>
      </c>
      <c r="G3" s="589">
        <v>20000</v>
      </c>
      <c r="H3" s="589"/>
      <c r="I3" s="589">
        <f>+G3+H3</f>
        <v>20000</v>
      </c>
      <c r="J3" s="590"/>
    </row>
    <row r="4" spans="1:10" x14ac:dyDescent="0.2">
      <c r="A4" s="587" t="s">
        <v>1372</v>
      </c>
      <c r="B4" s="588" t="s">
        <v>947</v>
      </c>
      <c r="C4" s="587" t="s">
        <v>944</v>
      </c>
      <c r="D4" s="587" t="s">
        <v>948</v>
      </c>
      <c r="E4" s="589">
        <v>427528.96999999962</v>
      </c>
      <c r="F4" s="589">
        <v>424000</v>
      </c>
      <c r="G4" s="589">
        <v>428400</v>
      </c>
      <c r="H4" s="589"/>
      <c r="I4" s="589">
        <f t="shared" ref="I4:I67" si="0">+G4+H4</f>
        <v>428400</v>
      </c>
      <c r="J4" s="590"/>
    </row>
    <row r="5" spans="1:10" x14ac:dyDescent="0.2">
      <c r="A5" s="587" t="s">
        <v>1372</v>
      </c>
      <c r="B5" s="588" t="s">
        <v>911</v>
      </c>
      <c r="C5" s="587" t="s">
        <v>910</v>
      </c>
      <c r="D5" s="587" t="s">
        <v>912</v>
      </c>
      <c r="E5" s="589">
        <v>0</v>
      </c>
      <c r="F5" s="589">
        <v>172000</v>
      </c>
      <c r="G5" s="589">
        <v>0</v>
      </c>
      <c r="H5" s="589"/>
      <c r="I5" s="589">
        <f t="shared" si="0"/>
        <v>0</v>
      </c>
      <c r="J5" s="590"/>
    </row>
    <row r="6" spans="1:10" x14ac:dyDescent="0.2">
      <c r="A6" s="587" t="s">
        <v>1372</v>
      </c>
      <c r="B6" s="588" t="s">
        <v>911</v>
      </c>
      <c r="C6" s="587" t="s">
        <v>914</v>
      </c>
      <c r="D6" s="587" t="s">
        <v>1319</v>
      </c>
      <c r="E6" s="589">
        <v>0</v>
      </c>
      <c r="F6" s="589">
        <v>6000</v>
      </c>
      <c r="G6" s="589">
        <v>0</v>
      </c>
      <c r="H6" s="589"/>
      <c r="I6" s="589">
        <f t="shared" si="0"/>
        <v>0</v>
      </c>
      <c r="J6" s="590"/>
    </row>
    <row r="7" spans="1:10" x14ac:dyDescent="0.2">
      <c r="A7" s="587" t="s">
        <v>1372</v>
      </c>
      <c r="B7" s="588" t="s">
        <v>911</v>
      </c>
      <c r="C7" s="587" t="s">
        <v>914</v>
      </c>
      <c r="D7" s="587" t="s">
        <v>1320</v>
      </c>
      <c r="E7" s="589">
        <v>0</v>
      </c>
      <c r="F7" s="589">
        <v>20000</v>
      </c>
      <c r="G7" s="589">
        <v>0</v>
      </c>
      <c r="H7" s="589"/>
      <c r="I7" s="589">
        <f t="shared" si="0"/>
        <v>0</v>
      </c>
      <c r="J7" s="590"/>
    </row>
    <row r="8" spans="1:10" x14ac:dyDescent="0.2">
      <c r="A8" s="587" t="s">
        <v>1372</v>
      </c>
      <c r="B8" s="588" t="s">
        <v>911</v>
      </c>
      <c r="C8" s="587" t="s">
        <v>914</v>
      </c>
      <c r="D8" s="587" t="s">
        <v>1321</v>
      </c>
      <c r="E8" s="589">
        <v>0</v>
      </c>
      <c r="F8" s="589">
        <v>15000</v>
      </c>
      <c r="G8" s="589">
        <v>0</v>
      </c>
      <c r="H8" s="589"/>
      <c r="I8" s="589">
        <f t="shared" si="0"/>
        <v>0</v>
      </c>
      <c r="J8" s="590"/>
    </row>
    <row r="9" spans="1:10" x14ac:dyDescent="0.2">
      <c r="A9" s="587" t="s">
        <v>1372</v>
      </c>
      <c r="B9" s="588" t="s">
        <v>911</v>
      </c>
      <c r="C9" s="587" t="s">
        <v>914</v>
      </c>
      <c r="D9" s="587" t="s">
        <v>915</v>
      </c>
      <c r="E9" s="589">
        <v>0</v>
      </c>
      <c r="F9" s="589">
        <v>15000</v>
      </c>
      <c r="G9" s="589">
        <v>0</v>
      </c>
      <c r="H9" s="589"/>
      <c r="I9" s="589">
        <f t="shared" si="0"/>
        <v>0</v>
      </c>
      <c r="J9" s="590"/>
    </row>
    <row r="10" spans="1:10" x14ac:dyDescent="0.2">
      <c r="A10" s="587" t="s">
        <v>1372</v>
      </c>
      <c r="B10" s="588" t="s">
        <v>949</v>
      </c>
      <c r="C10" s="587" t="s">
        <v>910</v>
      </c>
      <c r="D10" s="587" t="s">
        <v>950</v>
      </c>
      <c r="E10" s="589">
        <v>36325.810000000005</v>
      </c>
      <c r="F10" s="589">
        <v>33000</v>
      </c>
      <c r="G10" s="589">
        <v>40800</v>
      </c>
      <c r="H10" s="589"/>
      <c r="I10" s="589">
        <f t="shared" si="0"/>
        <v>40800</v>
      </c>
      <c r="J10" s="590"/>
    </row>
    <row r="11" spans="1:10" x14ac:dyDescent="0.2">
      <c r="A11" s="587" t="s">
        <v>1372</v>
      </c>
      <c r="B11" s="588" t="s">
        <v>951</v>
      </c>
      <c r="C11" s="587" t="s">
        <v>910</v>
      </c>
      <c r="D11" s="587" t="s">
        <v>952</v>
      </c>
      <c r="E11" s="589">
        <v>108393.96999999997</v>
      </c>
      <c r="F11" s="589">
        <v>120000</v>
      </c>
      <c r="G11" s="589">
        <v>122400</v>
      </c>
      <c r="H11" s="589"/>
      <c r="I11" s="589">
        <f t="shared" si="0"/>
        <v>122400</v>
      </c>
      <c r="J11" s="590"/>
    </row>
    <row r="12" spans="1:10" x14ac:dyDescent="0.2">
      <c r="A12" s="587" t="s">
        <v>1372</v>
      </c>
      <c r="B12" s="588" t="s">
        <v>953</v>
      </c>
      <c r="C12" s="587" t="s">
        <v>913</v>
      </c>
      <c r="D12" s="587" t="s">
        <v>954</v>
      </c>
      <c r="E12" s="589">
        <v>40672.710000000021</v>
      </c>
      <c r="F12" s="589">
        <v>43000</v>
      </c>
      <c r="G12" s="589">
        <v>43860</v>
      </c>
      <c r="H12" s="589"/>
      <c r="I12" s="589">
        <f t="shared" si="0"/>
        <v>43860</v>
      </c>
      <c r="J12" s="590"/>
    </row>
    <row r="13" spans="1:10" x14ac:dyDescent="0.2">
      <c r="A13" s="587" t="s">
        <v>1372</v>
      </c>
      <c r="B13" s="588" t="s">
        <v>955</v>
      </c>
      <c r="C13" s="587" t="s">
        <v>913</v>
      </c>
      <c r="D13" s="587" t="s">
        <v>956</v>
      </c>
      <c r="E13" s="589">
        <v>170468.80000000008</v>
      </c>
      <c r="F13" s="589">
        <v>170000</v>
      </c>
      <c r="G13" s="589">
        <v>173400</v>
      </c>
      <c r="H13" s="589"/>
      <c r="I13" s="589">
        <f t="shared" si="0"/>
        <v>173400</v>
      </c>
      <c r="J13" s="590"/>
    </row>
    <row r="14" spans="1:10" x14ac:dyDescent="0.2">
      <c r="A14" s="587" t="s">
        <v>1372</v>
      </c>
      <c r="B14" s="588" t="s">
        <v>959</v>
      </c>
      <c r="C14" s="587" t="s">
        <v>914</v>
      </c>
      <c r="D14" s="587" t="s">
        <v>960</v>
      </c>
      <c r="E14" s="589">
        <v>1608</v>
      </c>
      <c r="F14" s="589">
        <v>0</v>
      </c>
      <c r="G14" s="589">
        <v>0</v>
      </c>
      <c r="H14" s="589"/>
      <c r="I14" s="589">
        <f t="shared" si="0"/>
        <v>0</v>
      </c>
      <c r="J14" s="590"/>
    </row>
    <row r="15" spans="1:10" x14ac:dyDescent="0.2">
      <c r="A15" s="587" t="s">
        <v>1372</v>
      </c>
      <c r="B15" s="588" t="s">
        <v>961</v>
      </c>
      <c r="C15" s="587" t="s">
        <v>914</v>
      </c>
      <c r="D15" s="587" t="s">
        <v>1322</v>
      </c>
      <c r="E15" s="589">
        <v>7840</v>
      </c>
      <c r="F15" s="589">
        <v>0</v>
      </c>
      <c r="G15" s="589">
        <v>0</v>
      </c>
      <c r="H15" s="589"/>
      <c r="I15" s="589">
        <f t="shared" si="0"/>
        <v>0</v>
      </c>
      <c r="J15" s="590"/>
    </row>
    <row r="16" spans="1:10" x14ac:dyDescent="0.2">
      <c r="A16" s="587" t="s">
        <v>1372</v>
      </c>
      <c r="B16" s="588" t="s">
        <v>967</v>
      </c>
      <c r="C16" s="587" t="s">
        <v>966</v>
      </c>
      <c r="D16" s="587" t="s">
        <v>215</v>
      </c>
      <c r="E16" s="589">
        <v>256875</v>
      </c>
      <c r="F16" s="589">
        <v>264264</v>
      </c>
      <c r="G16" s="589">
        <v>264264</v>
      </c>
      <c r="H16" s="589"/>
      <c r="I16" s="589">
        <f t="shared" si="0"/>
        <v>264264</v>
      </c>
      <c r="J16" s="590"/>
    </row>
    <row r="17" spans="1:10" x14ac:dyDescent="0.2">
      <c r="A17" s="587" t="s">
        <v>1372</v>
      </c>
      <c r="B17" s="588" t="s">
        <v>967</v>
      </c>
      <c r="C17" s="587" t="s">
        <v>966</v>
      </c>
      <c r="D17" s="587" t="s">
        <v>968</v>
      </c>
      <c r="E17" s="589">
        <v>2734233</v>
      </c>
      <c r="F17" s="589">
        <v>2948597</v>
      </c>
      <c r="G17" s="589">
        <v>2948597</v>
      </c>
      <c r="H17" s="589"/>
      <c r="I17" s="589">
        <f t="shared" si="0"/>
        <v>2948597</v>
      </c>
      <c r="J17" s="590"/>
    </row>
    <row r="18" spans="1:10" x14ac:dyDescent="0.2">
      <c r="A18" s="587" t="s">
        <v>1372</v>
      </c>
      <c r="B18" s="588" t="s">
        <v>918</v>
      </c>
      <c r="C18" s="587" t="s">
        <v>914</v>
      </c>
      <c r="D18" s="587" t="s">
        <v>920</v>
      </c>
      <c r="E18" s="589">
        <v>1932</v>
      </c>
      <c r="F18" s="589">
        <v>0</v>
      </c>
      <c r="G18" s="589">
        <v>0</v>
      </c>
      <c r="H18" s="589"/>
      <c r="I18" s="589">
        <f t="shared" si="0"/>
        <v>0</v>
      </c>
      <c r="J18" s="590"/>
    </row>
    <row r="19" spans="1:10" x14ac:dyDescent="0.2">
      <c r="A19" s="587" t="s">
        <v>1372</v>
      </c>
      <c r="B19" s="588" t="s">
        <v>918</v>
      </c>
      <c r="C19" s="587" t="s">
        <v>914</v>
      </c>
      <c r="D19" s="587" t="s">
        <v>919</v>
      </c>
      <c r="E19" s="589">
        <v>4382</v>
      </c>
      <c r="F19" s="589">
        <v>13776</v>
      </c>
      <c r="G19" s="589">
        <v>0</v>
      </c>
      <c r="H19" s="589"/>
      <c r="I19" s="589">
        <f t="shared" si="0"/>
        <v>0</v>
      </c>
      <c r="J19" s="590"/>
    </row>
    <row r="20" spans="1:10" x14ac:dyDescent="0.2">
      <c r="A20" s="587" t="s">
        <v>1372</v>
      </c>
      <c r="B20" s="588" t="s">
        <v>962</v>
      </c>
      <c r="C20" s="587" t="s">
        <v>914</v>
      </c>
      <c r="D20" s="587" t="s">
        <v>963</v>
      </c>
      <c r="E20" s="589">
        <v>13201.42</v>
      </c>
      <c r="F20" s="589">
        <v>16895</v>
      </c>
      <c r="G20" s="589">
        <v>16895</v>
      </c>
      <c r="H20" s="589"/>
      <c r="I20" s="589">
        <f t="shared" si="0"/>
        <v>16895</v>
      </c>
      <c r="J20" s="590"/>
    </row>
    <row r="21" spans="1:10" x14ac:dyDescent="0.2">
      <c r="A21" s="587" t="s">
        <v>1372</v>
      </c>
      <c r="B21" s="588" t="s">
        <v>964</v>
      </c>
      <c r="C21" s="587" t="s">
        <v>914</v>
      </c>
      <c r="D21" s="587" t="s">
        <v>965</v>
      </c>
      <c r="E21" s="589">
        <v>7514.869999999999</v>
      </c>
      <c r="F21" s="589">
        <v>11371</v>
      </c>
      <c r="G21" s="589">
        <v>11371</v>
      </c>
      <c r="H21" s="589"/>
      <c r="I21" s="589">
        <f t="shared" si="0"/>
        <v>11371</v>
      </c>
      <c r="J21" s="590"/>
    </row>
    <row r="22" spans="1:10" x14ac:dyDescent="0.2">
      <c r="A22" s="591" t="s">
        <v>1373</v>
      </c>
      <c r="B22" s="592"/>
      <c r="C22" s="591"/>
      <c r="D22" s="591"/>
      <c r="E22" s="593">
        <f>SUM(E3:E21)</f>
        <v>3856878.0699999994</v>
      </c>
      <c r="F22" s="593">
        <f>SUM(F3:F21)</f>
        <v>4319903</v>
      </c>
      <c r="G22" s="593">
        <f t="shared" ref="G22:I22" si="1">SUM(G3:G21)</f>
        <v>4069987</v>
      </c>
      <c r="H22" s="593">
        <f t="shared" si="1"/>
        <v>0</v>
      </c>
      <c r="I22" s="593">
        <f t="shared" si="1"/>
        <v>4069987</v>
      </c>
      <c r="J22" s="594"/>
    </row>
    <row r="23" spans="1:10" x14ac:dyDescent="0.2">
      <c r="A23" s="595"/>
      <c r="B23" s="596"/>
      <c r="C23" s="595"/>
      <c r="D23" s="595"/>
      <c r="E23" s="595"/>
      <c r="F23" s="595"/>
      <c r="G23" s="595"/>
      <c r="H23" s="595"/>
      <c r="I23" s="595">
        <f t="shared" si="0"/>
        <v>0</v>
      </c>
      <c r="J23" s="597"/>
    </row>
    <row r="24" spans="1:10" x14ac:dyDescent="0.2">
      <c r="A24" s="587" t="s">
        <v>1323</v>
      </c>
      <c r="B24" s="588" t="s">
        <v>756</v>
      </c>
      <c r="C24" s="587" t="s">
        <v>892</v>
      </c>
      <c r="D24" s="587" t="s">
        <v>239</v>
      </c>
      <c r="E24" s="589">
        <v>4575</v>
      </c>
      <c r="F24" s="589">
        <v>6720</v>
      </c>
      <c r="G24" s="589">
        <v>7056</v>
      </c>
      <c r="H24" s="589"/>
      <c r="I24" s="589">
        <f t="shared" si="0"/>
        <v>7056</v>
      </c>
      <c r="J24" s="590"/>
    </row>
    <row r="25" spans="1:10" x14ac:dyDescent="0.2">
      <c r="A25" s="587" t="s">
        <v>1323</v>
      </c>
      <c r="B25" s="588" t="s">
        <v>756</v>
      </c>
      <c r="C25" s="587" t="s">
        <v>893</v>
      </c>
      <c r="D25" s="587" t="s">
        <v>239</v>
      </c>
      <c r="E25" s="589">
        <v>300</v>
      </c>
      <c r="F25" s="589">
        <v>0</v>
      </c>
      <c r="G25" s="589">
        <v>0</v>
      </c>
      <c r="H25" s="589"/>
      <c r="I25" s="589">
        <f t="shared" si="0"/>
        <v>0</v>
      </c>
      <c r="J25" s="590"/>
    </row>
    <row r="26" spans="1:10" x14ac:dyDescent="0.2">
      <c r="A26" s="587" t="s">
        <v>1323</v>
      </c>
      <c r="B26" s="588" t="s">
        <v>757</v>
      </c>
      <c r="C26" s="587" t="s">
        <v>893</v>
      </c>
      <c r="D26" s="587" t="s">
        <v>758</v>
      </c>
      <c r="E26" s="589">
        <v>44220.38</v>
      </c>
      <c r="F26" s="589">
        <v>34000</v>
      </c>
      <c r="G26" s="589">
        <v>0</v>
      </c>
      <c r="H26" s="589"/>
      <c r="I26" s="589">
        <f t="shared" si="0"/>
        <v>0</v>
      </c>
      <c r="J26" s="590"/>
    </row>
    <row r="27" spans="1:10" x14ac:dyDescent="0.2">
      <c r="A27" s="587" t="s">
        <v>1323</v>
      </c>
      <c r="B27" s="588" t="s">
        <v>763</v>
      </c>
      <c r="C27" s="587" t="s">
        <v>893</v>
      </c>
      <c r="D27" s="587" t="s">
        <v>969</v>
      </c>
      <c r="E27" s="589">
        <v>38347</v>
      </c>
      <c r="F27" s="589">
        <v>38347</v>
      </c>
      <c r="G27" s="589">
        <v>38347</v>
      </c>
      <c r="H27" s="589"/>
      <c r="I27" s="589">
        <f t="shared" si="0"/>
        <v>38347</v>
      </c>
      <c r="J27" s="590"/>
    </row>
    <row r="28" spans="1:10" x14ac:dyDescent="0.2">
      <c r="A28" s="587" t="s">
        <v>1323</v>
      </c>
      <c r="B28" s="588" t="s">
        <v>970</v>
      </c>
      <c r="C28" s="587" t="s">
        <v>893</v>
      </c>
      <c r="D28" s="587" t="s">
        <v>765</v>
      </c>
      <c r="E28" s="589">
        <v>235</v>
      </c>
      <c r="F28" s="589">
        <v>500</v>
      </c>
      <c r="G28" s="589">
        <v>500</v>
      </c>
      <c r="H28" s="589"/>
      <c r="I28" s="589">
        <f t="shared" si="0"/>
        <v>500</v>
      </c>
      <c r="J28" s="590"/>
    </row>
    <row r="29" spans="1:10" x14ac:dyDescent="0.2">
      <c r="A29" s="587" t="s">
        <v>1323</v>
      </c>
      <c r="B29" s="588" t="s">
        <v>764</v>
      </c>
      <c r="C29" s="587" t="s">
        <v>907</v>
      </c>
      <c r="D29" s="587" t="s">
        <v>234</v>
      </c>
      <c r="E29" s="589">
        <v>2106.4</v>
      </c>
      <c r="F29" s="589">
        <v>0</v>
      </c>
      <c r="G29" s="589">
        <v>0</v>
      </c>
      <c r="H29" s="589"/>
      <c r="I29" s="589">
        <f t="shared" si="0"/>
        <v>0</v>
      </c>
      <c r="J29" s="590"/>
    </row>
    <row r="30" spans="1:10" x14ac:dyDescent="0.2">
      <c r="A30" s="587" t="s">
        <v>1323</v>
      </c>
      <c r="B30" s="588" t="s">
        <v>760</v>
      </c>
      <c r="C30" s="587" t="s">
        <v>907</v>
      </c>
      <c r="D30" s="587" t="s">
        <v>237</v>
      </c>
      <c r="E30" s="589">
        <v>4482.1200000000008</v>
      </c>
      <c r="F30" s="589">
        <v>8000</v>
      </c>
      <c r="G30" s="589">
        <v>8000</v>
      </c>
      <c r="H30" s="589"/>
      <c r="I30" s="589">
        <f t="shared" si="0"/>
        <v>8000</v>
      </c>
      <c r="J30" s="590"/>
    </row>
    <row r="31" spans="1:10" x14ac:dyDescent="0.2">
      <c r="A31" s="587" t="s">
        <v>1323</v>
      </c>
      <c r="B31" s="588" t="s">
        <v>766</v>
      </c>
      <c r="C31" s="587" t="s">
        <v>893</v>
      </c>
      <c r="D31" s="587" t="s">
        <v>971</v>
      </c>
      <c r="E31" s="589">
        <v>7500</v>
      </c>
      <c r="F31" s="589">
        <v>7500</v>
      </c>
      <c r="G31" s="589">
        <v>7500</v>
      </c>
      <c r="H31" s="589"/>
      <c r="I31" s="589">
        <f t="shared" si="0"/>
        <v>7500</v>
      </c>
      <c r="J31" s="590"/>
    </row>
    <row r="32" spans="1:10" x14ac:dyDescent="0.2">
      <c r="A32" s="587" t="s">
        <v>1323</v>
      </c>
      <c r="B32" s="588" t="s">
        <v>759</v>
      </c>
      <c r="C32" s="587" t="s">
        <v>974</v>
      </c>
      <c r="D32" s="587" t="s">
        <v>238</v>
      </c>
      <c r="E32" s="589">
        <v>390.15000000000003</v>
      </c>
      <c r="F32" s="589">
        <v>1158</v>
      </c>
      <c r="G32" s="589">
        <v>1197</v>
      </c>
      <c r="H32" s="589"/>
      <c r="I32" s="589">
        <f t="shared" si="0"/>
        <v>1197</v>
      </c>
      <c r="J32" s="590"/>
    </row>
    <row r="33" spans="1:10" x14ac:dyDescent="0.2">
      <c r="A33" s="587" t="s">
        <v>1323</v>
      </c>
      <c r="B33" s="588" t="s">
        <v>761</v>
      </c>
      <c r="C33" s="587" t="s">
        <v>896</v>
      </c>
      <c r="D33" s="587" t="s">
        <v>762</v>
      </c>
      <c r="E33" s="589">
        <v>303.27999999999997</v>
      </c>
      <c r="F33" s="589">
        <v>0</v>
      </c>
      <c r="G33" s="589">
        <v>0</v>
      </c>
      <c r="H33" s="589"/>
      <c r="I33" s="589">
        <f t="shared" si="0"/>
        <v>0</v>
      </c>
      <c r="J33" s="590"/>
    </row>
    <row r="34" spans="1:10" x14ac:dyDescent="0.2">
      <c r="A34" s="587" t="s">
        <v>1323</v>
      </c>
      <c r="B34" s="588" t="s">
        <v>761</v>
      </c>
      <c r="C34" s="587" t="s">
        <v>899</v>
      </c>
      <c r="D34" s="587" t="s">
        <v>762</v>
      </c>
      <c r="E34" s="589">
        <v>126.7</v>
      </c>
      <c r="F34" s="589">
        <v>0</v>
      </c>
      <c r="G34" s="589">
        <v>0</v>
      </c>
      <c r="H34" s="589"/>
      <c r="I34" s="589">
        <f t="shared" si="0"/>
        <v>0</v>
      </c>
      <c r="J34" s="590"/>
    </row>
    <row r="35" spans="1:10" x14ac:dyDescent="0.2">
      <c r="A35" s="587" t="s">
        <v>1323</v>
      </c>
      <c r="B35" s="588" t="s">
        <v>761</v>
      </c>
      <c r="C35" s="587" t="s">
        <v>902</v>
      </c>
      <c r="D35" s="587" t="s">
        <v>762</v>
      </c>
      <c r="E35" s="589">
        <v>80.62</v>
      </c>
      <c r="F35" s="589">
        <v>0</v>
      </c>
      <c r="G35" s="589">
        <v>0</v>
      </c>
      <c r="H35" s="589"/>
      <c r="I35" s="589">
        <f t="shared" si="0"/>
        <v>0</v>
      </c>
      <c r="J35" s="590"/>
    </row>
    <row r="36" spans="1:10" x14ac:dyDescent="0.2">
      <c r="A36" s="587" t="s">
        <v>1323</v>
      </c>
      <c r="B36" s="588" t="s">
        <v>761</v>
      </c>
      <c r="C36" s="587" t="s">
        <v>907</v>
      </c>
      <c r="D36" s="587" t="s">
        <v>762</v>
      </c>
      <c r="E36" s="589">
        <v>2555.8099999999995</v>
      </c>
      <c r="F36" s="589">
        <v>3000</v>
      </c>
      <c r="G36" s="589">
        <v>3000</v>
      </c>
      <c r="H36" s="589"/>
      <c r="I36" s="589">
        <f t="shared" si="0"/>
        <v>3000</v>
      </c>
      <c r="J36" s="590"/>
    </row>
    <row r="37" spans="1:10" x14ac:dyDescent="0.2">
      <c r="A37" s="587" t="s">
        <v>1323</v>
      </c>
      <c r="B37" s="588" t="s">
        <v>767</v>
      </c>
      <c r="C37" s="587" t="s">
        <v>935</v>
      </c>
      <c r="D37" s="587" t="s">
        <v>768</v>
      </c>
      <c r="E37" s="589">
        <v>0</v>
      </c>
      <c r="F37" s="589">
        <v>2000</v>
      </c>
      <c r="G37" s="589">
        <v>2000</v>
      </c>
      <c r="H37" s="589"/>
      <c r="I37" s="589">
        <f t="shared" si="0"/>
        <v>2000</v>
      </c>
      <c r="J37" s="590"/>
    </row>
    <row r="38" spans="1:10" x14ac:dyDescent="0.2">
      <c r="A38" s="587" t="s">
        <v>1323</v>
      </c>
      <c r="B38" s="588" t="s">
        <v>742</v>
      </c>
      <c r="C38" s="587" t="s">
        <v>892</v>
      </c>
      <c r="D38" s="587" t="s">
        <v>1324</v>
      </c>
      <c r="E38" s="589">
        <v>0</v>
      </c>
      <c r="F38" s="589">
        <v>1250</v>
      </c>
      <c r="G38" s="589">
        <v>1250</v>
      </c>
      <c r="H38" s="589"/>
      <c r="I38" s="589">
        <f t="shared" si="0"/>
        <v>1250</v>
      </c>
      <c r="J38" s="590"/>
    </row>
    <row r="39" spans="1:10" x14ac:dyDescent="0.2">
      <c r="A39" s="587" t="s">
        <v>1323</v>
      </c>
      <c r="B39" s="588" t="s">
        <v>742</v>
      </c>
      <c r="C39" s="587" t="s">
        <v>893</v>
      </c>
      <c r="D39" s="587" t="s">
        <v>1324</v>
      </c>
      <c r="E39" s="589">
        <v>0</v>
      </c>
      <c r="F39" s="589">
        <v>1000</v>
      </c>
      <c r="G39" s="589">
        <v>1000</v>
      </c>
      <c r="H39" s="589"/>
      <c r="I39" s="589">
        <f t="shared" si="0"/>
        <v>1000</v>
      </c>
      <c r="J39" s="590"/>
    </row>
    <row r="40" spans="1:10" x14ac:dyDescent="0.2">
      <c r="A40" s="591" t="s">
        <v>1325</v>
      </c>
      <c r="B40" s="592"/>
      <c r="C40" s="591"/>
      <c r="D40" s="591"/>
      <c r="E40" s="593">
        <f>SUM(E24:E39)</f>
        <v>105222.45999999998</v>
      </c>
      <c r="F40" s="593">
        <f t="shared" ref="F40:I40" si="2">SUM(F24:F39)</f>
        <v>103475</v>
      </c>
      <c r="G40" s="593">
        <f t="shared" si="2"/>
        <v>69850</v>
      </c>
      <c r="H40" s="593">
        <f t="shared" si="2"/>
        <v>0</v>
      </c>
      <c r="I40" s="593">
        <f t="shared" si="2"/>
        <v>69850</v>
      </c>
      <c r="J40" s="594"/>
    </row>
    <row r="41" spans="1:10" x14ac:dyDescent="0.2">
      <c r="A41" s="587" t="s">
        <v>1326</v>
      </c>
      <c r="B41" s="588" t="s">
        <v>1139</v>
      </c>
      <c r="C41" s="587" t="s">
        <v>907</v>
      </c>
      <c r="D41" s="587" t="s">
        <v>1327</v>
      </c>
      <c r="E41" s="589">
        <v>1581.2399999999998</v>
      </c>
      <c r="F41" s="589">
        <v>1270</v>
      </c>
      <c r="G41" s="589">
        <v>1270</v>
      </c>
      <c r="H41" s="589"/>
      <c r="I41" s="589">
        <f t="shared" si="0"/>
        <v>1270</v>
      </c>
      <c r="J41" s="590"/>
    </row>
    <row r="42" spans="1:10" x14ac:dyDescent="0.2">
      <c r="A42" s="591" t="s">
        <v>1328</v>
      </c>
      <c r="B42" s="592"/>
      <c r="C42" s="591"/>
      <c r="D42" s="591"/>
      <c r="E42" s="593">
        <f>SUM(E41)</f>
        <v>1581.2399999999998</v>
      </c>
      <c r="F42" s="593">
        <f t="shared" ref="F42:I42" si="3">SUM(F41)</f>
        <v>1270</v>
      </c>
      <c r="G42" s="593">
        <f t="shared" si="3"/>
        <v>1270</v>
      </c>
      <c r="H42" s="593">
        <f t="shared" si="3"/>
        <v>0</v>
      </c>
      <c r="I42" s="593">
        <f t="shared" si="3"/>
        <v>1270</v>
      </c>
      <c r="J42" s="594"/>
    </row>
    <row r="43" spans="1:10" x14ac:dyDescent="0.2">
      <c r="A43" s="587" t="s">
        <v>1329</v>
      </c>
      <c r="B43" s="588" t="s">
        <v>1139</v>
      </c>
      <c r="C43" s="587" t="s">
        <v>907</v>
      </c>
      <c r="D43" s="587" t="s">
        <v>1330</v>
      </c>
      <c r="E43" s="589">
        <v>0</v>
      </c>
      <c r="F43" s="589">
        <v>501</v>
      </c>
      <c r="G43" s="589">
        <v>501</v>
      </c>
      <c r="H43" s="589"/>
      <c r="I43" s="589">
        <f t="shared" si="0"/>
        <v>501</v>
      </c>
      <c r="J43" s="590"/>
    </row>
    <row r="44" spans="1:10" x14ac:dyDescent="0.2">
      <c r="A44" s="591" t="s">
        <v>1331</v>
      </c>
      <c r="B44" s="592"/>
      <c r="C44" s="591"/>
      <c r="D44" s="591"/>
      <c r="E44" s="593">
        <f>SUM(E43)</f>
        <v>0</v>
      </c>
      <c r="F44" s="593">
        <f t="shared" ref="F44:I44" si="4">SUM(F43)</f>
        <v>501</v>
      </c>
      <c r="G44" s="593">
        <f t="shared" si="4"/>
        <v>501</v>
      </c>
      <c r="H44" s="593">
        <f t="shared" si="4"/>
        <v>0</v>
      </c>
      <c r="I44" s="593">
        <f t="shared" si="4"/>
        <v>501</v>
      </c>
      <c r="J44" s="594"/>
    </row>
    <row r="45" spans="1:10" x14ac:dyDescent="0.2">
      <c r="A45" s="587" t="s">
        <v>1137</v>
      </c>
      <c r="B45" s="588" t="s">
        <v>1140</v>
      </c>
      <c r="C45" s="587" t="s">
        <v>1034</v>
      </c>
      <c r="D45" s="587" t="s">
        <v>1141</v>
      </c>
      <c r="E45" s="589">
        <v>9955.7800000000007</v>
      </c>
      <c r="F45" s="589">
        <v>10000</v>
      </c>
      <c r="G45" s="589">
        <v>10000</v>
      </c>
      <c r="H45" s="589"/>
      <c r="I45" s="589">
        <f t="shared" si="0"/>
        <v>10000</v>
      </c>
      <c r="J45" s="590"/>
    </row>
    <row r="46" spans="1:10" x14ac:dyDescent="0.2">
      <c r="A46" s="587" t="s">
        <v>1137</v>
      </c>
      <c r="B46" s="588" t="s">
        <v>1140</v>
      </c>
      <c r="C46" s="587" t="s">
        <v>895</v>
      </c>
      <c r="D46" s="587" t="s">
        <v>1141</v>
      </c>
      <c r="E46" s="589">
        <v>65</v>
      </c>
      <c r="F46" s="589">
        <v>0</v>
      </c>
      <c r="G46" s="589">
        <v>0</v>
      </c>
      <c r="H46" s="589"/>
      <c r="I46" s="589">
        <f t="shared" si="0"/>
        <v>0</v>
      </c>
      <c r="J46" s="590"/>
    </row>
    <row r="47" spans="1:10" x14ac:dyDescent="0.2">
      <c r="A47" s="587" t="s">
        <v>1137</v>
      </c>
      <c r="B47" s="588" t="s">
        <v>1142</v>
      </c>
      <c r="C47" s="587" t="s">
        <v>929</v>
      </c>
      <c r="D47" s="587" t="s">
        <v>1141</v>
      </c>
      <c r="E47" s="589">
        <v>3307.11</v>
      </c>
      <c r="F47" s="589">
        <v>3300</v>
      </c>
      <c r="G47" s="589">
        <v>3300</v>
      </c>
      <c r="H47" s="589"/>
      <c r="I47" s="589">
        <f t="shared" si="0"/>
        <v>3300</v>
      </c>
      <c r="J47" s="590"/>
    </row>
    <row r="48" spans="1:10" x14ac:dyDescent="0.2">
      <c r="A48" s="587" t="s">
        <v>1137</v>
      </c>
      <c r="B48" s="588" t="s">
        <v>1143</v>
      </c>
      <c r="C48" s="587" t="s">
        <v>931</v>
      </c>
      <c r="D48" s="587" t="s">
        <v>1141</v>
      </c>
      <c r="E48" s="589">
        <v>100.21000000000001</v>
      </c>
      <c r="F48" s="589">
        <v>100</v>
      </c>
      <c r="G48" s="589">
        <v>100</v>
      </c>
      <c r="H48" s="589"/>
      <c r="I48" s="589">
        <f t="shared" si="0"/>
        <v>100</v>
      </c>
      <c r="J48" s="590"/>
    </row>
    <row r="49" spans="1:10" x14ac:dyDescent="0.2">
      <c r="A49" s="587" t="s">
        <v>1137</v>
      </c>
      <c r="B49" s="588" t="s">
        <v>1144</v>
      </c>
      <c r="C49" s="587" t="s">
        <v>907</v>
      </c>
      <c r="D49" s="587" t="s">
        <v>1141</v>
      </c>
      <c r="E49" s="589">
        <v>242.68</v>
      </c>
      <c r="F49" s="589">
        <v>250</v>
      </c>
      <c r="G49" s="589">
        <v>250</v>
      </c>
      <c r="H49" s="589"/>
      <c r="I49" s="589">
        <f t="shared" si="0"/>
        <v>250</v>
      </c>
      <c r="J49" s="590"/>
    </row>
    <row r="50" spans="1:10" x14ac:dyDescent="0.2">
      <c r="A50" s="587" t="s">
        <v>1137</v>
      </c>
      <c r="B50" s="588" t="s">
        <v>1332</v>
      </c>
      <c r="C50" s="587" t="s">
        <v>893</v>
      </c>
      <c r="D50" s="587" t="s">
        <v>1138</v>
      </c>
      <c r="E50" s="589">
        <v>2000</v>
      </c>
      <c r="F50" s="589">
        <v>0</v>
      </c>
      <c r="G50" s="589">
        <v>0</v>
      </c>
      <c r="H50" s="589"/>
      <c r="I50" s="589">
        <f t="shared" si="0"/>
        <v>0</v>
      </c>
      <c r="J50" s="590"/>
    </row>
    <row r="51" spans="1:10" x14ac:dyDescent="0.2">
      <c r="A51" s="587" t="s">
        <v>1137</v>
      </c>
      <c r="B51" s="588" t="s">
        <v>1145</v>
      </c>
      <c r="C51" s="587" t="s">
        <v>907</v>
      </c>
      <c r="D51" s="587" t="s">
        <v>1146</v>
      </c>
      <c r="E51" s="589">
        <v>225</v>
      </c>
      <c r="F51" s="589">
        <v>1875</v>
      </c>
      <c r="G51" s="589">
        <v>1875</v>
      </c>
      <c r="H51" s="589"/>
      <c r="I51" s="589">
        <f t="shared" si="0"/>
        <v>1875</v>
      </c>
      <c r="J51" s="590"/>
    </row>
    <row r="52" spans="1:10" x14ac:dyDescent="0.2">
      <c r="A52" s="587" t="s">
        <v>1137</v>
      </c>
      <c r="B52" s="588" t="s">
        <v>1147</v>
      </c>
      <c r="C52" s="587" t="s">
        <v>893</v>
      </c>
      <c r="D52" s="587" t="s">
        <v>1148</v>
      </c>
      <c r="E52" s="589">
        <v>1226</v>
      </c>
      <c r="F52" s="589">
        <v>1820</v>
      </c>
      <c r="G52" s="589">
        <v>1820</v>
      </c>
      <c r="H52" s="589"/>
      <c r="I52" s="589">
        <f t="shared" si="0"/>
        <v>1820</v>
      </c>
      <c r="J52" s="590"/>
    </row>
    <row r="53" spans="1:10" x14ac:dyDescent="0.2">
      <c r="A53" s="587" t="s">
        <v>1137</v>
      </c>
      <c r="B53" s="588" t="s">
        <v>1147</v>
      </c>
      <c r="C53" s="587" t="s">
        <v>907</v>
      </c>
      <c r="D53" s="587" t="s">
        <v>1148</v>
      </c>
      <c r="E53" s="589">
        <v>3058.7400000000002</v>
      </c>
      <c r="F53" s="589">
        <v>7829</v>
      </c>
      <c r="G53" s="589">
        <v>1700</v>
      </c>
      <c r="H53" s="589"/>
      <c r="I53" s="589">
        <f t="shared" si="0"/>
        <v>1700</v>
      </c>
      <c r="J53" s="590"/>
    </row>
    <row r="54" spans="1:10" x14ac:dyDescent="0.2">
      <c r="A54" s="591" t="s">
        <v>1333</v>
      </c>
      <c r="B54" s="592"/>
      <c r="C54" s="591"/>
      <c r="D54" s="591"/>
      <c r="E54" s="593">
        <f>SUM(E45:E53)</f>
        <v>20180.52</v>
      </c>
      <c r="F54" s="593">
        <f t="shared" ref="F54:I54" si="5">SUM(F45:F53)</f>
        <v>25174</v>
      </c>
      <c r="G54" s="593">
        <f t="shared" si="5"/>
        <v>19045</v>
      </c>
      <c r="H54" s="593">
        <f t="shared" si="5"/>
        <v>0</v>
      </c>
      <c r="I54" s="593">
        <f t="shared" si="5"/>
        <v>19045</v>
      </c>
      <c r="J54" s="594"/>
    </row>
    <row r="55" spans="1:10" x14ac:dyDescent="0.2">
      <c r="A55" s="587" t="s">
        <v>1334</v>
      </c>
      <c r="B55" s="588" t="s">
        <v>748</v>
      </c>
      <c r="C55" s="587" t="s">
        <v>907</v>
      </c>
      <c r="D55" s="587" t="s">
        <v>231</v>
      </c>
      <c r="E55" s="589">
        <v>1348</v>
      </c>
      <c r="F55" s="589">
        <v>1500</v>
      </c>
      <c r="G55" s="589">
        <v>1500</v>
      </c>
      <c r="H55" s="589"/>
      <c r="I55" s="589">
        <f t="shared" si="0"/>
        <v>1500</v>
      </c>
      <c r="J55" s="590"/>
    </row>
    <row r="56" spans="1:10" x14ac:dyDescent="0.2">
      <c r="A56" s="587" t="s">
        <v>1334</v>
      </c>
      <c r="B56" s="588" t="s">
        <v>749</v>
      </c>
      <c r="C56" s="587" t="s">
        <v>907</v>
      </c>
      <c r="D56" s="587" t="s">
        <v>228</v>
      </c>
      <c r="E56" s="589">
        <v>2000</v>
      </c>
      <c r="F56" s="589">
        <v>2000</v>
      </c>
      <c r="G56" s="589">
        <v>2000</v>
      </c>
      <c r="H56" s="589"/>
      <c r="I56" s="589">
        <f t="shared" si="0"/>
        <v>2000</v>
      </c>
      <c r="J56" s="590"/>
    </row>
    <row r="57" spans="1:10" x14ac:dyDescent="0.2">
      <c r="A57" s="587" t="s">
        <v>1334</v>
      </c>
      <c r="B57" s="588" t="s">
        <v>750</v>
      </c>
      <c r="C57" s="587" t="s">
        <v>893</v>
      </c>
      <c r="D57" s="587" t="s">
        <v>227</v>
      </c>
      <c r="E57" s="589">
        <v>0</v>
      </c>
      <c r="F57" s="589">
        <v>3176</v>
      </c>
      <c r="G57" s="589">
        <v>3176</v>
      </c>
      <c r="H57" s="589"/>
      <c r="I57" s="589">
        <f t="shared" si="0"/>
        <v>3176</v>
      </c>
      <c r="J57" s="590"/>
    </row>
    <row r="58" spans="1:10" x14ac:dyDescent="0.2">
      <c r="A58" s="587" t="s">
        <v>1334</v>
      </c>
      <c r="B58" s="588" t="s">
        <v>750</v>
      </c>
      <c r="C58" s="587" t="s">
        <v>896</v>
      </c>
      <c r="D58" s="587" t="s">
        <v>227</v>
      </c>
      <c r="E58" s="589">
        <v>0</v>
      </c>
      <c r="F58" s="589">
        <v>667</v>
      </c>
      <c r="G58" s="589">
        <v>667</v>
      </c>
      <c r="H58" s="589"/>
      <c r="I58" s="589">
        <f t="shared" si="0"/>
        <v>667</v>
      </c>
      <c r="J58" s="590"/>
    </row>
    <row r="59" spans="1:10" x14ac:dyDescent="0.2">
      <c r="A59" s="587" t="s">
        <v>1334</v>
      </c>
      <c r="B59" s="588" t="s">
        <v>750</v>
      </c>
      <c r="C59" s="587" t="s">
        <v>899</v>
      </c>
      <c r="D59" s="587" t="s">
        <v>227</v>
      </c>
      <c r="E59" s="589">
        <v>0</v>
      </c>
      <c r="F59" s="589">
        <v>275</v>
      </c>
      <c r="G59" s="589">
        <v>275</v>
      </c>
      <c r="H59" s="589"/>
      <c r="I59" s="589">
        <f t="shared" si="0"/>
        <v>275</v>
      </c>
      <c r="J59" s="590"/>
    </row>
    <row r="60" spans="1:10" x14ac:dyDescent="0.2">
      <c r="A60" s="587" t="s">
        <v>1334</v>
      </c>
      <c r="B60" s="588" t="s">
        <v>750</v>
      </c>
      <c r="C60" s="587" t="s">
        <v>902</v>
      </c>
      <c r="D60" s="587" t="s">
        <v>227</v>
      </c>
      <c r="E60" s="589">
        <v>0</v>
      </c>
      <c r="F60" s="589">
        <v>167</v>
      </c>
      <c r="G60" s="589">
        <v>167</v>
      </c>
      <c r="H60" s="589"/>
      <c r="I60" s="589">
        <f t="shared" si="0"/>
        <v>167</v>
      </c>
      <c r="J60" s="590"/>
    </row>
    <row r="61" spans="1:10" x14ac:dyDescent="0.2">
      <c r="A61" s="587" t="s">
        <v>1334</v>
      </c>
      <c r="B61" s="588" t="s">
        <v>750</v>
      </c>
      <c r="C61" s="587" t="s">
        <v>907</v>
      </c>
      <c r="D61" s="587" t="s">
        <v>227</v>
      </c>
      <c r="E61" s="589">
        <v>10148.799999999999</v>
      </c>
      <c r="F61" s="589">
        <v>10391</v>
      </c>
      <c r="G61" s="589">
        <v>10491</v>
      </c>
      <c r="H61" s="589"/>
      <c r="I61" s="589">
        <f t="shared" si="0"/>
        <v>10491</v>
      </c>
      <c r="J61" s="590"/>
    </row>
    <row r="62" spans="1:10" x14ac:dyDescent="0.2">
      <c r="A62" s="587" t="s">
        <v>1334</v>
      </c>
      <c r="B62" s="588" t="s">
        <v>751</v>
      </c>
      <c r="C62" s="587" t="s">
        <v>907</v>
      </c>
      <c r="D62" s="587" t="s">
        <v>229</v>
      </c>
      <c r="E62" s="589">
        <v>41999.85</v>
      </c>
      <c r="F62" s="589">
        <v>0</v>
      </c>
      <c r="G62" s="589">
        <v>0</v>
      </c>
      <c r="H62" s="589"/>
      <c r="I62" s="589">
        <f t="shared" si="0"/>
        <v>0</v>
      </c>
      <c r="J62" s="590"/>
    </row>
    <row r="63" spans="1:10" x14ac:dyDescent="0.2">
      <c r="A63" s="587" t="s">
        <v>1334</v>
      </c>
      <c r="B63" s="588" t="s">
        <v>751</v>
      </c>
      <c r="C63" s="587" t="s">
        <v>907</v>
      </c>
      <c r="D63" s="587" t="s">
        <v>1273</v>
      </c>
      <c r="E63" s="589">
        <v>0</v>
      </c>
      <c r="F63" s="589">
        <v>462712</v>
      </c>
      <c r="G63" s="589">
        <v>0</v>
      </c>
      <c r="H63" s="589"/>
      <c r="I63" s="589">
        <f t="shared" si="0"/>
        <v>0</v>
      </c>
      <c r="J63" s="590"/>
    </row>
    <row r="64" spans="1:10" x14ac:dyDescent="0.2">
      <c r="A64" s="591" t="s">
        <v>1335</v>
      </c>
      <c r="B64" s="592"/>
      <c r="C64" s="591"/>
      <c r="D64" s="591"/>
      <c r="E64" s="593">
        <f>SUM(E55:E63)</f>
        <v>55496.649999999994</v>
      </c>
      <c r="F64" s="593">
        <f t="shared" ref="F64:I64" si="6">SUM(F55:F63)</f>
        <v>480888</v>
      </c>
      <c r="G64" s="593">
        <f t="shared" si="6"/>
        <v>18276</v>
      </c>
      <c r="H64" s="593">
        <f t="shared" si="6"/>
        <v>0</v>
      </c>
      <c r="I64" s="593">
        <f t="shared" si="6"/>
        <v>18276</v>
      </c>
      <c r="J64" s="594"/>
    </row>
    <row r="65" spans="1:10" x14ac:dyDescent="0.2">
      <c r="A65" s="587" t="s">
        <v>1336</v>
      </c>
      <c r="B65" s="588" t="s">
        <v>691</v>
      </c>
      <c r="C65" s="587" t="s">
        <v>896</v>
      </c>
      <c r="D65" s="587" t="s">
        <v>602</v>
      </c>
      <c r="E65" s="589">
        <v>230.6</v>
      </c>
      <c r="F65" s="589">
        <v>0</v>
      </c>
      <c r="G65" s="589">
        <v>0</v>
      </c>
      <c r="H65" s="589"/>
      <c r="I65" s="589">
        <f t="shared" si="0"/>
        <v>0</v>
      </c>
      <c r="J65" s="590"/>
    </row>
    <row r="66" spans="1:10" x14ac:dyDescent="0.2">
      <c r="A66" s="587" t="s">
        <v>1336</v>
      </c>
      <c r="B66" s="588" t="s">
        <v>691</v>
      </c>
      <c r="C66" s="587" t="s">
        <v>899</v>
      </c>
      <c r="D66" s="587" t="s">
        <v>602</v>
      </c>
      <c r="E66" s="589">
        <v>96.33</v>
      </c>
      <c r="F66" s="589">
        <v>0</v>
      </c>
      <c r="G66" s="589">
        <v>0</v>
      </c>
      <c r="H66" s="589"/>
      <c r="I66" s="589">
        <f t="shared" si="0"/>
        <v>0</v>
      </c>
      <c r="J66" s="590"/>
    </row>
    <row r="67" spans="1:10" x14ac:dyDescent="0.2">
      <c r="A67" s="587" t="s">
        <v>1336</v>
      </c>
      <c r="B67" s="588" t="s">
        <v>691</v>
      </c>
      <c r="C67" s="587" t="s">
        <v>902</v>
      </c>
      <c r="D67" s="587" t="s">
        <v>602</v>
      </c>
      <c r="E67" s="589">
        <v>61.3</v>
      </c>
      <c r="F67" s="589">
        <v>0</v>
      </c>
      <c r="G67" s="589">
        <v>0</v>
      </c>
      <c r="H67" s="589"/>
      <c r="I67" s="589">
        <f t="shared" si="0"/>
        <v>0</v>
      </c>
      <c r="J67" s="590"/>
    </row>
    <row r="68" spans="1:10" x14ac:dyDescent="0.2">
      <c r="A68" s="587" t="s">
        <v>1336</v>
      </c>
      <c r="B68" s="588" t="s">
        <v>691</v>
      </c>
      <c r="C68" s="587" t="s">
        <v>905</v>
      </c>
      <c r="D68" s="587" t="s">
        <v>602</v>
      </c>
      <c r="E68" s="589">
        <v>856</v>
      </c>
      <c r="F68" s="589">
        <v>1330</v>
      </c>
      <c r="G68" s="589">
        <v>1330</v>
      </c>
      <c r="H68" s="589"/>
      <c r="I68" s="589">
        <f t="shared" ref="I68:I131" si="7">+G68+H68</f>
        <v>1330</v>
      </c>
      <c r="J68" s="590"/>
    </row>
    <row r="69" spans="1:10" x14ac:dyDescent="0.2">
      <c r="A69" s="587" t="s">
        <v>1336</v>
      </c>
      <c r="B69" s="588" t="s">
        <v>1149</v>
      </c>
      <c r="C69" s="587" t="s">
        <v>907</v>
      </c>
      <c r="D69" s="587" t="s">
        <v>1337</v>
      </c>
      <c r="E69" s="589">
        <v>475.2</v>
      </c>
      <c r="F69" s="589">
        <v>0</v>
      </c>
      <c r="G69" s="589">
        <v>0</v>
      </c>
      <c r="H69" s="589"/>
      <c r="I69" s="589">
        <f t="shared" si="7"/>
        <v>0</v>
      </c>
      <c r="J69" s="590"/>
    </row>
    <row r="70" spans="1:10" x14ac:dyDescent="0.2">
      <c r="A70" s="587" t="s">
        <v>1336</v>
      </c>
      <c r="B70" s="588" t="s">
        <v>752</v>
      </c>
      <c r="C70" s="587" t="s">
        <v>896</v>
      </c>
      <c r="D70" s="587" t="s">
        <v>897</v>
      </c>
      <c r="E70" s="589">
        <v>28</v>
      </c>
      <c r="F70" s="589">
        <v>0</v>
      </c>
      <c r="G70" s="589">
        <v>0</v>
      </c>
      <c r="H70" s="589"/>
      <c r="I70" s="589">
        <f t="shared" si="7"/>
        <v>0</v>
      </c>
      <c r="J70" s="590"/>
    </row>
    <row r="71" spans="1:10" x14ac:dyDescent="0.2">
      <c r="A71" s="587" t="s">
        <v>1336</v>
      </c>
      <c r="B71" s="588" t="s">
        <v>752</v>
      </c>
      <c r="C71" s="587" t="s">
        <v>899</v>
      </c>
      <c r="D71" s="587" t="s">
        <v>900</v>
      </c>
      <c r="E71" s="589">
        <v>11.7</v>
      </c>
      <c r="F71" s="589">
        <v>0</v>
      </c>
      <c r="G71" s="589">
        <v>0</v>
      </c>
      <c r="H71" s="589"/>
      <c r="I71" s="589">
        <f t="shared" si="7"/>
        <v>0</v>
      </c>
      <c r="J71" s="590"/>
    </row>
    <row r="72" spans="1:10" x14ac:dyDescent="0.2">
      <c r="A72" s="587" t="s">
        <v>1336</v>
      </c>
      <c r="B72" s="588" t="s">
        <v>752</v>
      </c>
      <c r="C72" s="587" t="s">
        <v>902</v>
      </c>
      <c r="D72" s="587" t="s">
        <v>903</v>
      </c>
      <c r="E72" s="589">
        <v>7.43</v>
      </c>
      <c r="F72" s="589">
        <v>0</v>
      </c>
      <c r="G72" s="589">
        <v>0</v>
      </c>
      <c r="H72" s="589"/>
      <c r="I72" s="589">
        <f t="shared" si="7"/>
        <v>0</v>
      </c>
      <c r="J72" s="590"/>
    </row>
    <row r="73" spans="1:10" x14ac:dyDescent="0.2">
      <c r="A73" s="587" t="s">
        <v>1336</v>
      </c>
      <c r="B73" s="588" t="s">
        <v>752</v>
      </c>
      <c r="C73" s="587" t="s">
        <v>907</v>
      </c>
      <c r="D73" s="587" t="s">
        <v>230</v>
      </c>
      <c r="E73" s="589">
        <v>9854</v>
      </c>
      <c r="F73" s="589">
        <v>15534</v>
      </c>
      <c r="G73" s="589">
        <v>15534</v>
      </c>
      <c r="H73" s="589"/>
      <c r="I73" s="589">
        <f t="shared" si="7"/>
        <v>15534</v>
      </c>
      <c r="J73" s="590"/>
    </row>
    <row r="74" spans="1:10" x14ac:dyDescent="0.2">
      <c r="A74" s="587" t="s">
        <v>1336</v>
      </c>
      <c r="B74" s="588" t="s">
        <v>753</v>
      </c>
      <c r="C74" s="587" t="s">
        <v>896</v>
      </c>
      <c r="D74" s="587" t="s">
        <v>898</v>
      </c>
      <c r="E74" s="589">
        <v>90.06</v>
      </c>
      <c r="F74" s="589">
        <v>0</v>
      </c>
      <c r="G74" s="589">
        <v>0</v>
      </c>
      <c r="H74" s="589"/>
      <c r="I74" s="589">
        <f t="shared" si="7"/>
        <v>0</v>
      </c>
      <c r="J74" s="590"/>
    </row>
    <row r="75" spans="1:10" x14ac:dyDescent="0.2">
      <c r="A75" s="587" t="s">
        <v>1336</v>
      </c>
      <c r="B75" s="588" t="s">
        <v>753</v>
      </c>
      <c r="C75" s="587" t="s">
        <v>899</v>
      </c>
      <c r="D75" s="587" t="s">
        <v>901</v>
      </c>
      <c r="E75" s="589">
        <v>37.61</v>
      </c>
      <c r="F75" s="589">
        <v>0</v>
      </c>
      <c r="G75" s="589">
        <v>0</v>
      </c>
      <c r="H75" s="589"/>
      <c r="I75" s="589">
        <f t="shared" si="7"/>
        <v>0</v>
      </c>
      <c r="J75" s="590"/>
    </row>
    <row r="76" spans="1:10" x14ac:dyDescent="0.2">
      <c r="A76" s="587" t="s">
        <v>1336</v>
      </c>
      <c r="B76" s="588" t="s">
        <v>753</v>
      </c>
      <c r="C76" s="587" t="s">
        <v>902</v>
      </c>
      <c r="D76" s="587" t="s">
        <v>904</v>
      </c>
      <c r="E76" s="589">
        <v>23.950000000000003</v>
      </c>
      <c r="F76" s="589">
        <v>0</v>
      </c>
      <c r="G76" s="589">
        <v>0</v>
      </c>
      <c r="H76" s="589"/>
      <c r="I76" s="589">
        <f t="shared" si="7"/>
        <v>0</v>
      </c>
      <c r="J76" s="590"/>
    </row>
    <row r="77" spans="1:10" x14ac:dyDescent="0.2">
      <c r="A77" s="587" t="s">
        <v>1336</v>
      </c>
      <c r="B77" s="588" t="s">
        <v>753</v>
      </c>
      <c r="C77" s="587" t="s">
        <v>907</v>
      </c>
      <c r="D77" s="587" t="s">
        <v>226</v>
      </c>
      <c r="E77" s="589">
        <v>3245.5299999999997</v>
      </c>
      <c r="F77" s="589">
        <v>4000</v>
      </c>
      <c r="G77" s="589">
        <v>4000</v>
      </c>
      <c r="H77" s="589"/>
      <c r="I77" s="589">
        <f t="shared" si="7"/>
        <v>4000</v>
      </c>
      <c r="J77" s="590"/>
    </row>
    <row r="78" spans="1:10" x14ac:dyDescent="0.2">
      <c r="A78" s="587" t="s">
        <v>1336</v>
      </c>
      <c r="B78" s="588" t="s">
        <v>754</v>
      </c>
      <c r="C78" s="587" t="s">
        <v>893</v>
      </c>
      <c r="D78" s="587" t="s">
        <v>906</v>
      </c>
      <c r="E78" s="589">
        <v>0</v>
      </c>
      <c r="F78" s="589">
        <v>500</v>
      </c>
      <c r="G78" s="589">
        <v>500</v>
      </c>
      <c r="H78" s="589"/>
      <c r="I78" s="589">
        <f t="shared" si="7"/>
        <v>500</v>
      </c>
      <c r="J78" s="590"/>
    </row>
    <row r="79" spans="1:10" x14ac:dyDescent="0.2">
      <c r="A79" s="587" t="s">
        <v>1336</v>
      </c>
      <c r="B79" s="588" t="s">
        <v>754</v>
      </c>
      <c r="C79" s="587" t="s">
        <v>907</v>
      </c>
      <c r="D79" s="587" t="s">
        <v>906</v>
      </c>
      <c r="E79" s="589">
        <v>8539.4799999999959</v>
      </c>
      <c r="F79" s="589">
        <v>8646</v>
      </c>
      <c r="G79" s="589">
        <v>8646</v>
      </c>
      <c r="H79" s="589"/>
      <c r="I79" s="589">
        <f t="shared" si="7"/>
        <v>8646</v>
      </c>
      <c r="J79" s="590"/>
    </row>
    <row r="80" spans="1:10" x14ac:dyDescent="0.2">
      <c r="A80" s="587" t="s">
        <v>1336</v>
      </c>
      <c r="B80" s="588" t="s">
        <v>755</v>
      </c>
      <c r="C80" s="587" t="s">
        <v>893</v>
      </c>
      <c r="D80" s="587" t="s">
        <v>232</v>
      </c>
      <c r="E80" s="589">
        <v>0</v>
      </c>
      <c r="F80" s="589">
        <v>1500</v>
      </c>
      <c r="G80" s="589">
        <v>1500</v>
      </c>
      <c r="H80" s="589"/>
      <c r="I80" s="589">
        <f t="shared" si="7"/>
        <v>1500</v>
      </c>
      <c r="J80" s="590"/>
    </row>
    <row r="81" spans="1:10" x14ac:dyDescent="0.2">
      <c r="A81" s="587" t="s">
        <v>1336</v>
      </c>
      <c r="B81" s="588" t="s">
        <v>755</v>
      </c>
      <c r="C81" s="587" t="s">
        <v>907</v>
      </c>
      <c r="D81" s="587" t="s">
        <v>232</v>
      </c>
      <c r="E81" s="589">
        <v>1887</v>
      </c>
      <c r="F81" s="589">
        <v>2745</v>
      </c>
      <c r="G81" s="589">
        <v>2745</v>
      </c>
      <c r="H81" s="589"/>
      <c r="I81" s="589">
        <f t="shared" si="7"/>
        <v>2745</v>
      </c>
      <c r="J81" s="590"/>
    </row>
    <row r="82" spans="1:10" x14ac:dyDescent="0.2">
      <c r="A82" s="587" t="s">
        <v>1336</v>
      </c>
      <c r="B82" s="588" t="s">
        <v>742</v>
      </c>
      <c r="C82" s="587" t="s">
        <v>892</v>
      </c>
      <c r="D82" s="587" t="s">
        <v>220</v>
      </c>
      <c r="E82" s="589">
        <v>1620.26</v>
      </c>
      <c r="F82" s="589">
        <v>0</v>
      </c>
      <c r="G82" s="589">
        <v>0</v>
      </c>
      <c r="H82" s="589"/>
      <c r="I82" s="589">
        <f t="shared" si="7"/>
        <v>0</v>
      </c>
      <c r="J82" s="590"/>
    </row>
    <row r="83" spans="1:10" x14ac:dyDescent="0.2">
      <c r="A83" s="587" t="s">
        <v>1336</v>
      </c>
      <c r="B83" s="588" t="s">
        <v>742</v>
      </c>
      <c r="C83" s="587" t="s">
        <v>892</v>
      </c>
      <c r="D83" s="587" t="s">
        <v>1338</v>
      </c>
      <c r="E83" s="589">
        <v>0</v>
      </c>
      <c r="F83" s="589">
        <v>1250</v>
      </c>
      <c r="G83" s="589">
        <v>1250</v>
      </c>
      <c r="H83" s="589"/>
      <c r="I83" s="589">
        <f t="shared" si="7"/>
        <v>1250</v>
      </c>
      <c r="J83" s="590"/>
    </row>
    <row r="84" spans="1:10" x14ac:dyDescent="0.2">
      <c r="A84" s="587" t="s">
        <v>1336</v>
      </c>
      <c r="B84" s="588" t="s">
        <v>742</v>
      </c>
      <c r="C84" s="587" t="s">
        <v>893</v>
      </c>
      <c r="D84" s="587" t="s">
        <v>220</v>
      </c>
      <c r="E84" s="589">
        <v>640</v>
      </c>
      <c r="F84" s="589">
        <v>0</v>
      </c>
      <c r="G84" s="589">
        <v>0</v>
      </c>
      <c r="H84" s="589"/>
      <c r="I84" s="589">
        <f t="shared" si="7"/>
        <v>0</v>
      </c>
      <c r="J84" s="590"/>
    </row>
    <row r="85" spans="1:10" x14ac:dyDescent="0.2">
      <c r="A85" s="587" t="s">
        <v>1336</v>
      </c>
      <c r="B85" s="588" t="s">
        <v>742</v>
      </c>
      <c r="C85" s="587" t="s">
        <v>893</v>
      </c>
      <c r="D85" s="587" t="s">
        <v>1338</v>
      </c>
      <c r="E85" s="589">
        <v>0</v>
      </c>
      <c r="F85" s="589">
        <v>1000</v>
      </c>
      <c r="G85" s="589">
        <v>1000</v>
      </c>
      <c r="H85" s="589"/>
      <c r="I85" s="589">
        <f t="shared" si="7"/>
        <v>1000</v>
      </c>
      <c r="J85" s="590"/>
    </row>
    <row r="86" spans="1:10" x14ac:dyDescent="0.2">
      <c r="A86" s="587" t="s">
        <v>1336</v>
      </c>
      <c r="B86" s="588" t="s">
        <v>743</v>
      </c>
      <c r="C86" s="587" t="s">
        <v>892</v>
      </c>
      <c r="D86" s="587" t="s">
        <v>223</v>
      </c>
      <c r="E86" s="589">
        <v>2025.32</v>
      </c>
      <c r="F86" s="589">
        <v>7500</v>
      </c>
      <c r="G86" s="589">
        <v>7500</v>
      </c>
      <c r="H86" s="589"/>
      <c r="I86" s="589">
        <f t="shared" si="7"/>
        <v>7500</v>
      </c>
      <c r="J86" s="590"/>
    </row>
    <row r="87" spans="1:10" x14ac:dyDescent="0.2">
      <c r="A87" s="587" t="s">
        <v>1336</v>
      </c>
      <c r="B87" s="588" t="s">
        <v>744</v>
      </c>
      <c r="C87" s="587" t="s">
        <v>892</v>
      </c>
      <c r="D87" s="587" t="s">
        <v>222</v>
      </c>
      <c r="E87" s="589">
        <v>1265.83</v>
      </c>
      <c r="F87" s="589">
        <v>937</v>
      </c>
      <c r="G87" s="589">
        <v>937</v>
      </c>
      <c r="H87" s="589"/>
      <c r="I87" s="589">
        <f t="shared" si="7"/>
        <v>937</v>
      </c>
      <c r="J87" s="590"/>
    </row>
    <row r="88" spans="1:10" x14ac:dyDescent="0.2">
      <c r="A88" s="587" t="s">
        <v>1336</v>
      </c>
      <c r="B88" s="588" t="s">
        <v>744</v>
      </c>
      <c r="C88" s="587" t="s">
        <v>893</v>
      </c>
      <c r="D88" s="587" t="s">
        <v>222</v>
      </c>
      <c r="E88" s="589">
        <v>0</v>
      </c>
      <c r="F88" s="589">
        <v>750</v>
      </c>
      <c r="G88" s="589">
        <v>750</v>
      </c>
      <c r="H88" s="589"/>
      <c r="I88" s="589">
        <f t="shared" si="7"/>
        <v>750</v>
      </c>
      <c r="J88" s="590"/>
    </row>
    <row r="89" spans="1:10" x14ac:dyDescent="0.2">
      <c r="A89" s="587" t="s">
        <v>1336</v>
      </c>
      <c r="B89" s="588" t="s">
        <v>745</v>
      </c>
      <c r="C89" s="587" t="s">
        <v>892</v>
      </c>
      <c r="D89" s="587" t="s">
        <v>221</v>
      </c>
      <c r="E89" s="589">
        <v>810.13</v>
      </c>
      <c r="F89" s="589">
        <v>750</v>
      </c>
      <c r="G89" s="589">
        <v>750</v>
      </c>
      <c r="H89" s="589"/>
      <c r="I89" s="589">
        <f t="shared" si="7"/>
        <v>750</v>
      </c>
      <c r="J89" s="590"/>
    </row>
    <row r="90" spans="1:10" x14ac:dyDescent="0.2">
      <c r="A90" s="587" t="s">
        <v>1336</v>
      </c>
      <c r="B90" s="588" t="s">
        <v>746</v>
      </c>
      <c r="C90" s="587" t="s">
        <v>892</v>
      </c>
      <c r="D90" s="587" t="s">
        <v>224</v>
      </c>
      <c r="E90" s="589">
        <v>810.13</v>
      </c>
      <c r="F90" s="589">
        <v>0</v>
      </c>
      <c r="G90" s="589">
        <v>0</v>
      </c>
      <c r="H90" s="589"/>
      <c r="I90" s="589">
        <f t="shared" si="7"/>
        <v>0</v>
      </c>
      <c r="J90" s="590"/>
    </row>
    <row r="91" spans="1:10" x14ac:dyDescent="0.2">
      <c r="A91" s="587" t="s">
        <v>1336</v>
      </c>
      <c r="B91" s="588" t="s">
        <v>746</v>
      </c>
      <c r="C91" s="587" t="s">
        <v>893</v>
      </c>
      <c r="D91" s="587" t="s">
        <v>224</v>
      </c>
      <c r="E91" s="589">
        <v>0</v>
      </c>
      <c r="F91" s="589">
        <v>1000</v>
      </c>
      <c r="G91" s="589">
        <v>1000</v>
      </c>
      <c r="H91" s="589"/>
      <c r="I91" s="589">
        <f t="shared" si="7"/>
        <v>1000</v>
      </c>
      <c r="J91" s="590"/>
    </row>
    <row r="92" spans="1:10" x14ac:dyDescent="0.2">
      <c r="A92" s="587" t="s">
        <v>1336</v>
      </c>
      <c r="B92" s="588" t="s">
        <v>747</v>
      </c>
      <c r="C92" s="587" t="s">
        <v>892</v>
      </c>
      <c r="D92" s="587" t="s">
        <v>225</v>
      </c>
      <c r="E92" s="589">
        <v>4983.6000000000004</v>
      </c>
      <c r="F92" s="589">
        <v>6720</v>
      </c>
      <c r="G92" s="589">
        <v>7056</v>
      </c>
      <c r="H92" s="589"/>
      <c r="I92" s="589">
        <f t="shared" si="7"/>
        <v>7056</v>
      </c>
      <c r="J92" s="590"/>
    </row>
    <row r="93" spans="1:10" x14ac:dyDescent="0.2">
      <c r="A93" s="591" t="s">
        <v>1339</v>
      </c>
      <c r="B93" s="592"/>
      <c r="C93" s="591"/>
      <c r="D93" s="591"/>
      <c r="E93" s="593">
        <f>SUM(E65:E92)</f>
        <v>37599.459999999992</v>
      </c>
      <c r="F93" s="593">
        <f t="shared" ref="F93:I93" si="8">SUM(F65:F92)</f>
        <v>54162</v>
      </c>
      <c r="G93" s="593">
        <f t="shared" si="8"/>
        <v>54498</v>
      </c>
      <c r="H93" s="593">
        <f t="shared" si="8"/>
        <v>0</v>
      </c>
      <c r="I93" s="593">
        <f t="shared" si="8"/>
        <v>54498</v>
      </c>
      <c r="J93" s="594"/>
    </row>
    <row r="94" spans="1:10" x14ac:dyDescent="0.2">
      <c r="A94" s="587" t="s">
        <v>1340</v>
      </c>
      <c r="B94" s="588" t="s">
        <v>724</v>
      </c>
      <c r="C94" s="587" t="s">
        <v>938</v>
      </c>
      <c r="D94" s="587" t="s">
        <v>213</v>
      </c>
      <c r="E94" s="589">
        <v>36005.97</v>
      </c>
      <c r="F94" s="589">
        <v>52000</v>
      </c>
      <c r="G94" s="589">
        <v>52000</v>
      </c>
      <c r="H94" s="589"/>
      <c r="I94" s="589">
        <f t="shared" si="7"/>
        <v>52000</v>
      </c>
      <c r="J94" s="590"/>
    </row>
    <row r="95" spans="1:10" x14ac:dyDescent="0.2">
      <c r="A95" s="587" t="s">
        <v>1340</v>
      </c>
      <c r="B95" s="588" t="s">
        <v>725</v>
      </c>
      <c r="C95" s="587" t="s">
        <v>938</v>
      </c>
      <c r="D95" s="587" t="s">
        <v>212</v>
      </c>
      <c r="E95" s="589">
        <v>15851</v>
      </c>
      <c r="F95" s="589">
        <v>19635</v>
      </c>
      <c r="G95" s="589">
        <v>19635</v>
      </c>
      <c r="H95" s="589"/>
      <c r="I95" s="589">
        <f t="shared" si="7"/>
        <v>19635</v>
      </c>
      <c r="J95" s="590"/>
    </row>
    <row r="96" spans="1:10" x14ac:dyDescent="0.2">
      <c r="A96" s="587" t="s">
        <v>1340</v>
      </c>
      <c r="B96" s="588" t="s">
        <v>726</v>
      </c>
      <c r="C96" s="587" t="s">
        <v>938</v>
      </c>
      <c r="D96" s="587" t="s">
        <v>727</v>
      </c>
      <c r="E96" s="589">
        <v>157637.75</v>
      </c>
      <c r="F96" s="589">
        <v>160000</v>
      </c>
      <c r="G96" s="589">
        <v>160000</v>
      </c>
      <c r="H96" s="589"/>
      <c r="I96" s="589">
        <f t="shared" si="7"/>
        <v>160000</v>
      </c>
      <c r="J96" s="590"/>
    </row>
    <row r="97" spans="1:10" x14ac:dyDescent="0.2">
      <c r="A97" s="587" t="s">
        <v>1340</v>
      </c>
      <c r="B97" s="588" t="s">
        <v>1341</v>
      </c>
      <c r="C97" s="587" t="s">
        <v>938</v>
      </c>
      <c r="D97" s="587" t="s">
        <v>187</v>
      </c>
      <c r="E97" s="589">
        <v>598.63</v>
      </c>
      <c r="F97" s="589">
        <v>0</v>
      </c>
      <c r="G97" s="589">
        <v>0</v>
      </c>
      <c r="H97" s="589"/>
      <c r="I97" s="589">
        <f t="shared" si="7"/>
        <v>0</v>
      </c>
      <c r="J97" s="590"/>
    </row>
    <row r="98" spans="1:10" x14ac:dyDescent="0.2">
      <c r="A98" s="591" t="s">
        <v>1342</v>
      </c>
      <c r="B98" s="592"/>
      <c r="C98" s="591"/>
      <c r="D98" s="591"/>
      <c r="E98" s="593">
        <f>SUM(E94:E97)</f>
        <v>210093.35</v>
      </c>
      <c r="F98" s="593">
        <f t="shared" ref="F98:I98" si="9">SUM(F94:F97)</f>
        <v>231635</v>
      </c>
      <c r="G98" s="593">
        <f t="shared" si="9"/>
        <v>231635</v>
      </c>
      <c r="H98" s="593">
        <f t="shared" si="9"/>
        <v>0</v>
      </c>
      <c r="I98" s="593">
        <f t="shared" si="9"/>
        <v>231635</v>
      </c>
      <c r="J98" s="594"/>
    </row>
    <row r="99" spans="1:10" x14ac:dyDescent="0.2">
      <c r="A99" s="587" t="s">
        <v>1343</v>
      </c>
      <c r="B99" s="588" t="s">
        <v>705</v>
      </c>
      <c r="C99" s="587" t="s">
        <v>925</v>
      </c>
      <c r="D99" s="587" t="s">
        <v>216</v>
      </c>
      <c r="E99" s="589">
        <v>19500</v>
      </c>
      <c r="F99" s="589">
        <v>21600</v>
      </c>
      <c r="G99" s="589">
        <v>21600</v>
      </c>
      <c r="H99" s="589"/>
      <c r="I99" s="589">
        <f t="shared" si="7"/>
        <v>21600</v>
      </c>
      <c r="J99" s="590"/>
    </row>
    <row r="100" spans="1:10" x14ac:dyDescent="0.2">
      <c r="A100" s="587" t="s">
        <v>1343</v>
      </c>
      <c r="B100" s="588" t="s">
        <v>725</v>
      </c>
      <c r="C100" s="587" t="s">
        <v>938</v>
      </c>
      <c r="D100" s="587" t="s">
        <v>212</v>
      </c>
      <c r="E100" s="589">
        <v>21209</v>
      </c>
      <c r="F100" s="589">
        <v>19635</v>
      </c>
      <c r="G100" s="589">
        <v>19635</v>
      </c>
      <c r="H100" s="589"/>
      <c r="I100" s="589">
        <f t="shared" si="7"/>
        <v>19635</v>
      </c>
      <c r="J100" s="590"/>
    </row>
    <row r="101" spans="1:10" x14ac:dyDescent="0.2">
      <c r="A101" s="587" t="s">
        <v>1343</v>
      </c>
      <c r="B101" s="588" t="s">
        <v>728</v>
      </c>
      <c r="C101" s="587" t="s">
        <v>938</v>
      </c>
      <c r="D101" s="587" t="s">
        <v>729</v>
      </c>
      <c r="E101" s="589">
        <v>97300.63</v>
      </c>
      <c r="F101" s="589">
        <v>100000</v>
      </c>
      <c r="G101" s="589">
        <v>100000</v>
      </c>
      <c r="H101" s="589"/>
      <c r="I101" s="589">
        <f t="shared" si="7"/>
        <v>100000</v>
      </c>
      <c r="J101" s="590"/>
    </row>
    <row r="102" spans="1:10" x14ac:dyDescent="0.2">
      <c r="A102" s="587" t="s">
        <v>1343</v>
      </c>
      <c r="B102" s="588" t="s">
        <v>707</v>
      </c>
      <c r="C102" s="587" t="s">
        <v>926</v>
      </c>
      <c r="D102" s="587" t="s">
        <v>215</v>
      </c>
      <c r="E102" s="589">
        <v>18.2</v>
      </c>
      <c r="F102" s="589">
        <v>0</v>
      </c>
      <c r="G102" s="589">
        <v>0</v>
      </c>
      <c r="H102" s="589"/>
      <c r="I102" s="589">
        <f t="shared" si="7"/>
        <v>0</v>
      </c>
      <c r="J102" s="590"/>
    </row>
    <row r="103" spans="1:10" x14ac:dyDescent="0.2">
      <c r="A103" s="591" t="s">
        <v>1344</v>
      </c>
      <c r="B103" s="592"/>
      <c r="C103" s="591"/>
      <c r="D103" s="591"/>
      <c r="E103" s="593">
        <f>SUM(E99:E102)</f>
        <v>138027.83000000002</v>
      </c>
      <c r="F103" s="593">
        <f t="shared" ref="F103:I103" si="10">SUM(F99:F102)</f>
        <v>141235</v>
      </c>
      <c r="G103" s="593">
        <f t="shared" si="10"/>
        <v>141235</v>
      </c>
      <c r="H103" s="593">
        <f t="shared" si="10"/>
        <v>0</v>
      </c>
      <c r="I103" s="593">
        <f t="shared" si="10"/>
        <v>141235</v>
      </c>
      <c r="J103" s="594"/>
    </row>
    <row r="104" spans="1:10" x14ac:dyDescent="0.2">
      <c r="A104" s="587" t="s">
        <v>1345</v>
      </c>
      <c r="B104" s="588" t="s">
        <v>728</v>
      </c>
      <c r="C104" s="587" t="s">
        <v>938</v>
      </c>
      <c r="D104" s="587" t="s">
        <v>729</v>
      </c>
      <c r="E104" s="589">
        <v>0</v>
      </c>
      <c r="F104" s="589">
        <v>61000</v>
      </c>
      <c r="G104" s="589">
        <v>61000</v>
      </c>
      <c r="H104" s="589"/>
      <c r="I104" s="589">
        <f t="shared" si="7"/>
        <v>61000</v>
      </c>
      <c r="J104" s="590"/>
    </row>
    <row r="105" spans="1:10" x14ac:dyDescent="0.2">
      <c r="A105" s="591" t="s">
        <v>1346</v>
      </c>
      <c r="B105" s="592"/>
      <c r="C105" s="591"/>
      <c r="D105" s="591"/>
      <c r="E105" s="593">
        <f>SUM(E104)</f>
        <v>0</v>
      </c>
      <c r="F105" s="593">
        <f t="shared" ref="F105:I105" si="11">SUM(F104)</f>
        <v>61000</v>
      </c>
      <c r="G105" s="593">
        <f t="shared" si="11"/>
        <v>61000</v>
      </c>
      <c r="H105" s="593">
        <f t="shared" si="11"/>
        <v>0</v>
      </c>
      <c r="I105" s="593">
        <f t="shared" si="11"/>
        <v>61000</v>
      </c>
      <c r="J105" s="594"/>
    </row>
    <row r="106" spans="1:10" x14ac:dyDescent="0.2">
      <c r="A106" s="587" t="s">
        <v>1347</v>
      </c>
      <c r="B106" s="588" t="s">
        <v>728</v>
      </c>
      <c r="C106" s="587" t="s">
        <v>938</v>
      </c>
      <c r="D106" s="587" t="s">
        <v>729</v>
      </c>
      <c r="E106" s="589">
        <v>52297.86</v>
      </c>
      <c r="F106" s="589">
        <v>0</v>
      </c>
      <c r="G106" s="589">
        <v>0</v>
      </c>
      <c r="H106" s="589"/>
      <c r="I106" s="589">
        <f t="shared" si="7"/>
        <v>0</v>
      </c>
      <c r="J106" s="590"/>
    </row>
    <row r="107" spans="1:10" x14ac:dyDescent="0.2">
      <c r="A107" s="591" t="s">
        <v>1348</v>
      </c>
      <c r="B107" s="592"/>
      <c r="C107" s="591"/>
      <c r="D107" s="591"/>
      <c r="E107" s="593">
        <f>SUM(E106)</f>
        <v>52297.86</v>
      </c>
      <c r="F107" s="593">
        <f t="shared" ref="F107:I107" si="12">SUM(F106)</f>
        <v>0</v>
      </c>
      <c r="G107" s="593">
        <f t="shared" si="12"/>
        <v>0</v>
      </c>
      <c r="H107" s="593">
        <f t="shared" si="12"/>
        <v>0</v>
      </c>
      <c r="I107" s="593">
        <f t="shared" si="12"/>
        <v>0</v>
      </c>
      <c r="J107" s="594"/>
    </row>
    <row r="108" spans="1:10" x14ac:dyDescent="0.2">
      <c r="A108" s="587" t="s">
        <v>1349</v>
      </c>
      <c r="B108" s="588" t="s">
        <v>728</v>
      </c>
      <c r="C108" s="587" t="s">
        <v>938</v>
      </c>
      <c r="D108" s="587" t="s">
        <v>729</v>
      </c>
      <c r="E108" s="589">
        <v>3012.99</v>
      </c>
      <c r="F108" s="589">
        <v>0</v>
      </c>
      <c r="G108" s="589">
        <v>0</v>
      </c>
      <c r="H108" s="589"/>
      <c r="I108" s="589">
        <f t="shared" si="7"/>
        <v>0</v>
      </c>
      <c r="J108" s="590"/>
    </row>
    <row r="109" spans="1:10" x14ac:dyDescent="0.2">
      <c r="A109" s="591" t="s">
        <v>1350</v>
      </c>
      <c r="B109" s="592"/>
      <c r="C109" s="591"/>
      <c r="D109" s="591"/>
      <c r="E109" s="593">
        <f>SUM(E108)</f>
        <v>3012.99</v>
      </c>
      <c r="F109" s="593">
        <f t="shared" ref="F109:I109" si="13">SUM(F108)</f>
        <v>0</v>
      </c>
      <c r="G109" s="593">
        <f t="shared" si="13"/>
        <v>0</v>
      </c>
      <c r="H109" s="593">
        <f t="shared" si="13"/>
        <v>0</v>
      </c>
      <c r="I109" s="593">
        <f t="shared" si="13"/>
        <v>0</v>
      </c>
      <c r="J109" s="594"/>
    </row>
    <row r="110" spans="1:10" x14ac:dyDescent="0.2">
      <c r="A110" s="587" t="s">
        <v>1351</v>
      </c>
      <c r="B110" s="588" t="s">
        <v>710</v>
      </c>
      <c r="C110" s="587" t="s">
        <v>926</v>
      </c>
      <c r="D110" s="587" t="s">
        <v>711</v>
      </c>
      <c r="E110" s="589">
        <v>0</v>
      </c>
      <c r="F110" s="589">
        <v>2000</v>
      </c>
      <c r="G110" s="589">
        <v>2000</v>
      </c>
      <c r="H110" s="589"/>
      <c r="I110" s="589">
        <f t="shared" si="7"/>
        <v>2000</v>
      </c>
      <c r="J110" s="590"/>
    </row>
    <row r="111" spans="1:10" x14ac:dyDescent="0.2">
      <c r="A111" s="591" t="s">
        <v>1352</v>
      </c>
      <c r="B111" s="592"/>
      <c r="C111" s="591"/>
      <c r="D111" s="591"/>
      <c r="E111" s="593">
        <f>SUM(E110)</f>
        <v>0</v>
      </c>
      <c r="F111" s="593">
        <f t="shared" ref="F111:I111" si="14">SUM(F110)</f>
        <v>2000</v>
      </c>
      <c r="G111" s="593">
        <f t="shared" si="14"/>
        <v>2000</v>
      </c>
      <c r="H111" s="593">
        <f t="shared" si="14"/>
        <v>0</v>
      </c>
      <c r="I111" s="593">
        <f t="shared" si="14"/>
        <v>2000</v>
      </c>
      <c r="J111" s="594"/>
    </row>
    <row r="112" spans="1:10" x14ac:dyDescent="0.2">
      <c r="A112" s="587" t="s">
        <v>1353</v>
      </c>
      <c r="B112" s="588" t="s">
        <v>712</v>
      </c>
      <c r="C112" s="587" t="s">
        <v>926</v>
      </c>
      <c r="D112" s="587" t="s">
        <v>713</v>
      </c>
      <c r="E112" s="589">
        <v>4736</v>
      </c>
      <c r="F112" s="589">
        <v>10000</v>
      </c>
      <c r="G112" s="589">
        <v>10000</v>
      </c>
      <c r="H112" s="589"/>
      <c r="I112" s="589">
        <f t="shared" si="7"/>
        <v>10000</v>
      </c>
      <c r="J112" s="590"/>
    </row>
    <row r="113" spans="1:10" x14ac:dyDescent="0.2">
      <c r="A113" s="587" t="s">
        <v>1353</v>
      </c>
      <c r="B113" s="588" t="s">
        <v>715</v>
      </c>
      <c r="C113" s="587" t="s">
        <v>926</v>
      </c>
      <c r="D113" s="587" t="s">
        <v>716</v>
      </c>
      <c r="E113" s="589">
        <v>400</v>
      </c>
      <c r="F113" s="589">
        <v>1600</v>
      </c>
      <c r="G113" s="589">
        <v>1600</v>
      </c>
      <c r="H113" s="589"/>
      <c r="I113" s="589">
        <f t="shared" si="7"/>
        <v>1600</v>
      </c>
      <c r="J113" s="590"/>
    </row>
    <row r="114" spans="1:10" x14ac:dyDescent="0.2">
      <c r="A114" s="591" t="s">
        <v>1354</v>
      </c>
      <c r="B114" s="592"/>
      <c r="C114" s="591"/>
      <c r="D114" s="591"/>
      <c r="E114" s="593">
        <f>SUM(E112:E113)</f>
        <v>5136</v>
      </c>
      <c r="F114" s="593">
        <f t="shared" ref="F114:I114" si="15">SUM(F112:F113)</f>
        <v>11600</v>
      </c>
      <c r="G114" s="593">
        <f t="shared" si="15"/>
        <v>11600</v>
      </c>
      <c r="H114" s="593">
        <f t="shared" si="15"/>
        <v>0</v>
      </c>
      <c r="I114" s="593">
        <f t="shared" si="15"/>
        <v>11600</v>
      </c>
      <c r="J114" s="594"/>
    </row>
    <row r="115" spans="1:10" x14ac:dyDescent="0.2">
      <c r="A115" s="587" t="s">
        <v>1355</v>
      </c>
      <c r="B115" s="588" t="s">
        <v>732</v>
      </c>
      <c r="C115" s="587" t="s">
        <v>938</v>
      </c>
      <c r="D115" s="587" t="s">
        <v>733</v>
      </c>
      <c r="E115" s="589">
        <v>0</v>
      </c>
      <c r="F115" s="589">
        <v>617</v>
      </c>
      <c r="G115" s="589">
        <v>617</v>
      </c>
      <c r="H115" s="589"/>
      <c r="I115" s="589">
        <f t="shared" si="7"/>
        <v>617</v>
      </c>
      <c r="J115" s="590"/>
    </row>
    <row r="116" spans="1:10" x14ac:dyDescent="0.2">
      <c r="A116" s="591" t="s">
        <v>1356</v>
      </c>
      <c r="B116" s="592"/>
      <c r="C116" s="591"/>
      <c r="D116" s="591"/>
      <c r="E116" s="593">
        <f>SUM(E115)</f>
        <v>0</v>
      </c>
      <c r="F116" s="593">
        <f t="shared" ref="F116:I116" si="16">SUM(F115)</f>
        <v>617</v>
      </c>
      <c r="G116" s="593">
        <f t="shared" si="16"/>
        <v>617</v>
      </c>
      <c r="H116" s="593">
        <f t="shared" si="16"/>
        <v>0</v>
      </c>
      <c r="I116" s="593">
        <f t="shared" si="16"/>
        <v>617</v>
      </c>
      <c r="J116" s="594"/>
    </row>
    <row r="117" spans="1:10" x14ac:dyDescent="0.2">
      <c r="A117" s="587" t="s">
        <v>1357</v>
      </c>
      <c r="B117" s="588" t="s">
        <v>714</v>
      </c>
      <c r="C117" s="587" t="s">
        <v>926</v>
      </c>
      <c r="D117" s="587" t="s">
        <v>214</v>
      </c>
      <c r="E117" s="589">
        <v>1711</v>
      </c>
      <c r="F117" s="589">
        <v>5074</v>
      </c>
      <c r="G117" s="589">
        <v>5074</v>
      </c>
      <c r="H117" s="589"/>
      <c r="I117" s="589">
        <f t="shared" si="7"/>
        <v>5074</v>
      </c>
      <c r="J117" s="590"/>
    </row>
    <row r="118" spans="1:10" x14ac:dyDescent="0.2">
      <c r="A118" s="587" t="s">
        <v>1357</v>
      </c>
      <c r="B118" s="588" t="s">
        <v>714</v>
      </c>
      <c r="C118" s="587" t="s">
        <v>893</v>
      </c>
      <c r="D118" s="587" t="s">
        <v>214</v>
      </c>
      <c r="E118" s="589">
        <v>4608</v>
      </c>
      <c r="F118" s="589">
        <v>1866</v>
      </c>
      <c r="G118" s="589">
        <v>1866</v>
      </c>
      <c r="H118" s="589"/>
      <c r="I118" s="589">
        <f t="shared" si="7"/>
        <v>1866</v>
      </c>
      <c r="J118" s="590"/>
    </row>
    <row r="119" spans="1:10" x14ac:dyDescent="0.2">
      <c r="A119" s="591" t="s">
        <v>1358</v>
      </c>
      <c r="B119" s="592"/>
      <c r="C119" s="591"/>
      <c r="D119" s="591"/>
      <c r="E119" s="593">
        <f>SUM(E117:E118)</f>
        <v>6319</v>
      </c>
      <c r="F119" s="593">
        <f t="shared" ref="F119:I119" si="17">SUM(F117:F118)</f>
        <v>6940</v>
      </c>
      <c r="G119" s="593">
        <f t="shared" si="17"/>
        <v>6940</v>
      </c>
      <c r="H119" s="593">
        <f t="shared" si="17"/>
        <v>0</v>
      </c>
      <c r="I119" s="593">
        <f t="shared" si="17"/>
        <v>6940</v>
      </c>
      <c r="J119" s="594"/>
    </row>
    <row r="120" spans="1:10" x14ac:dyDescent="0.2">
      <c r="A120" s="587" t="s">
        <v>1359</v>
      </c>
      <c r="B120" s="588" t="s">
        <v>707</v>
      </c>
      <c r="C120" s="587" t="s">
        <v>926</v>
      </c>
      <c r="D120" s="587" t="s">
        <v>215</v>
      </c>
      <c r="E120" s="589">
        <v>413060.22</v>
      </c>
      <c r="F120" s="589">
        <v>0</v>
      </c>
      <c r="G120" s="589">
        <v>0</v>
      </c>
      <c r="H120" s="589"/>
      <c r="I120" s="589">
        <f t="shared" si="7"/>
        <v>0</v>
      </c>
      <c r="J120" s="590"/>
    </row>
    <row r="121" spans="1:10" x14ac:dyDescent="0.2">
      <c r="A121" s="587" t="s">
        <v>1359</v>
      </c>
      <c r="B121" s="588" t="s">
        <v>707</v>
      </c>
      <c r="C121" s="587" t="s">
        <v>937</v>
      </c>
      <c r="D121" s="587" t="s">
        <v>215</v>
      </c>
      <c r="E121" s="589">
        <v>0</v>
      </c>
      <c r="F121" s="589">
        <v>418721</v>
      </c>
      <c r="G121" s="589">
        <v>418721</v>
      </c>
      <c r="H121" s="589"/>
      <c r="I121" s="589">
        <f t="shared" si="7"/>
        <v>418721</v>
      </c>
      <c r="J121" s="590"/>
    </row>
    <row r="122" spans="1:10" x14ac:dyDescent="0.2">
      <c r="A122" s="591" t="s">
        <v>1360</v>
      </c>
      <c r="B122" s="592"/>
      <c r="C122" s="591"/>
      <c r="D122" s="591"/>
      <c r="E122" s="593">
        <f>SUM(E120:E121)</f>
        <v>413060.22</v>
      </c>
      <c r="F122" s="593">
        <f t="shared" ref="F122:I122" si="18">SUM(F120:F121)</f>
        <v>418721</v>
      </c>
      <c r="G122" s="593">
        <f t="shared" si="18"/>
        <v>418721</v>
      </c>
      <c r="H122" s="593">
        <f t="shared" si="18"/>
        <v>0</v>
      </c>
      <c r="I122" s="593">
        <f t="shared" si="18"/>
        <v>418721</v>
      </c>
      <c r="J122" s="594"/>
    </row>
    <row r="123" spans="1:10" x14ac:dyDescent="0.2">
      <c r="A123" s="587" t="s">
        <v>1361</v>
      </c>
      <c r="B123" s="588" t="s">
        <v>706</v>
      </c>
      <c r="C123" s="587" t="s">
        <v>926</v>
      </c>
      <c r="D123" s="587" t="s">
        <v>217</v>
      </c>
      <c r="E123" s="589">
        <v>0</v>
      </c>
      <c r="F123" s="589">
        <v>2560</v>
      </c>
      <c r="G123" s="589">
        <v>2560</v>
      </c>
      <c r="H123" s="589"/>
      <c r="I123" s="589">
        <f t="shared" si="7"/>
        <v>2560</v>
      </c>
      <c r="J123" s="590"/>
    </row>
    <row r="124" spans="1:10" x14ac:dyDescent="0.2">
      <c r="A124" s="587" t="s">
        <v>1361</v>
      </c>
      <c r="B124" s="588" t="s">
        <v>706</v>
      </c>
      <c r="C124" s="587" t="s">
        <v>1100</v>
      </c>
      <c r="D124" s="587" t="s">
        <v>217</v>
      </c>
      <c r="E124" s="589">
        <v>135.80000000000001</v>
      </c>
      <c r="F124" s="589">
        <v>0</v>
      </c>
      <c r="G124" s="589">
        <v>0</v>
      </c>
      <c r="H124" s="589"/>
      <c r="I124" s="589">
        <f t="shared" si="7"/>
        <v>0</v>
      </c>
      <c r="J124" s="590"/>
    </row>
    <row r="125" spans="1:10" x14ac:dyDescent="0.2">
      <c r="A125" s="587" t="s">
        <v>1361</v>
      </c>
      <c r="B125" s="588" t="s">
        <v>706</v>
      </c>
      <c r="C125" s="587" t="s">
        <v>899</v>
      </c>
      <c r="D125" s="587" t="s">
        <v>217</v>
      </c>
      <c r="E125" s="589">
        <v>56.73</v>
      </c>
      <c r="F125" s="589">
        <v>0</v>
      </c>
      <c r="G125" s="589">
        <v>0</v>
      </c>
      <c r="H125" s="589"/>
      <c r="I125" s="589">
        <f t="shared" si="7"/>
        <v>0</v>
      </c>
      <c r="J125" s="590"/>
    </row>
    <row r="126" spans="1:10" x14ac:dyDescent="0.2">
      <c r="A126" s="587" t="s">
        <v>1361</v>
      </c>
      <c r="B126" s="588" t="s">
        <v>706</v>
      </c>
      <c r="C126" s="587" t="s">
        <v>902</v>
      </c>
      <c r="D126" s="587" t="s">
        <v>217</v>
      </c>
      <c r="E126" s="589">
        <v>36.1</v>
      </c>
      <c r="F126" s="589">
        <v>0</v>
      </c>
      <c r="G126" s="589">
        <v>0</v>
      </c>
      <c r="H126" s="589"/>
      <c r="I126" s="589">
        <f t="shared" si="7"/>
        <v>0</v>
      </c>
      <c r="J126" s="590"/>
    </row>
    <row r="127" spans="1:10" x14ac:dyDescent="0.2">
      <c r="A127" s="587" t="s">
        <v>1361</v>
      </c>
      <c r="B127" s="588" t="s">
        <v>706</v>
      </c>
      <c r="C127" s="587" t="s">
        <v>938</v>
      </c>
      <c r="D127" s="587" t="s">
        <v>217</v>
      </c>
      <c r="E127" s="589">
        <v>1150.4000000000001</v>
      </c>
      <c r="F127" s="589">
        <v>0</v>
      </c>
      <c r="G127" s="589">
        <v>0</v>
      </c>
      <c r="H127" s="589"/>
      <c r="I127" s="589">
        <f t="shared" si="7"/>
        <v>0</v>
      </c>
      <c r="J127" s="590"/>
    </row>
    <row r="128" spans="1:10" x14ac:dyDescent="0.2">
      <c r="A128" s="587" t="s">
        <v>1361</v>
      </c>
      <c r="B128" s="588" t="s">
        <v>723</v>
      </c>
      <c r="C128" s="587" t="s">
        <v>892</v>
      </c>
      <c r="D128" s="587" t="s">
        <v>1362</v>
      </c>
      <c r="E128" s="589">
        <v>0</v>
      </c>
      <c r="F128" s="589">
        <v>4000</v>
      </c>
      <c r="G128" s="589">
        <v>4000</v>
      </c>
      <c r="H128" s="589"/>
      <c r="I128" s="589">
        <f t="shared" si="7"/>
        <v>4000</v>
      </c>
      <c r="J128" s="590"/>
    </row>
    <row r="129" spans="1:10" x14ac:dyDescent="0.2">
      <c r="A129" s="587" t="s">
        <v>1361</v>
      </c>
      <c r="B129" s="588" t="s">
        <v>730</v>
      </c>
      <c r="C129" s="587" t="s">
        <v>895</v>
      </c>
      <c r="D129" s="587" t="s">
        <v>731</v>
      </c>
      <c r="E129" s="589">
        <v>0</v>
      </c>
      <c r="F129" s="589">
        <v>221</v>
      </c>
      <c r="G129" s="589">
        <v>221</v>
      </c>
      <c r="H129" s="589"/>
      <c r="I129" s="589">
        <f t="shared" si="7"/>
        <v>221</v>
      </c>
      <c r="J129" s="590"/>
    </row>
    <row r="130" spans="1:10" x14ac:dyDescent="0.2">
      <c r="A130" s="587" t="s">
        <v>1361</v>
      </c>
      <c r="B130" s="588" t="s">
        <v>730</v>
      </c>
      <c r="C130" s="587" t="s">
        <v>896</v>
      </c>
      <c r="D130" s="587" t="s">
        <v>731</v>
      </c>
      <c r="E130" s="589">
        <v>109.26</v>
      </c>
      <c r="F130" s="589">
        <v>0</v>
      </c>
      <c r="G130" s="589">
        <v>0</v>
      </c>
      <c r="H130" s="589"/>
      <c r="I130" s="589">
        <f t="shared" si="7"/>
        <v>0</v>
      </c>
      <c r="J130" s="590"/>
    </row>
    <row r="131" spans="1:10" x14ac:dyDescent="0.2">
      <c r="A131" s="587" t="s">
        <v>1361</v>
      </c>
      <c r="B131" s="588" t="s">
        <v>730</v>
      </c>
      <c r="C131" s="587" t="s">
        <v>899</v>
      </c>
      <c r="D131" s="587" t="s">
        <v>731</v>
      </c>
      <c r="E131" s="589">
        <v>45.64</v>
      </c>
      <c r="F131" s="589">
        <v>0</v>
      </c>
      <c r="G131" s="589">
        <v>0</v>
      </c>
      <c r="H131" s="589"/>
      <c r="I131" s="589">
        <f t="shared" si="7"/>
        <v>0</v>
      </c>
      <c r="J131" s="590"/>
    </row>
    <row r="132" spans="1:10" x14ac:dyDescent="0.2">
      <c r="A132" s="587" t="s">
        <v>1361</v>
      </c>
      <c r="B132" s="588" t="s">
        <v>730</v>
      </c>
      <c r="C132" s="587" t="s">
        <v>902</v>
      </c>
      <c r="D132" s="587" t="s">
        <v>731</v>
      </c>
      <c r="E132" s="589">
        <v>29.04</v>
      </c>
      <c r="F132" s="589">
        <v>0</v>
      </c>
      <c r="G132" s="589">
        <v>0</v>
      </c>
      <c r="H132" s="589"/>
      <c r="I132" s="589">
        <f t="shared" ref="I132:I163" si="19">+G132+H132</f>
        <v>0</v>
      </c>
      <c r="J132" s="590"/>
    </row>
    <row r="133" spans="1:10" x14ac:dyDescent="0.2">
      <c r="A133" s="587" t="s">
        <v>1361</v>
      </c>
      <c r="B133" s="588" t="s">
        <v>730</v>
      </c>
      <c r="C133" s="587" t="s">
        <v>929</v>
      </c>
      <c r="D133" s="587" t="s">
        <v>731</v>
      </c>
      <c r="E133" s="589">
        <v>0</v>
      </c>
      <c r="F133" s="589">
        <v>73</v>
      </c>
      <c r="G133" s="589">
        <v>73</v>
      </c>
      <c r="H133" s="589"/>
      <c r="I133" s="589">
        <f t="shared" si="19"/>
        <v>73</v>
      </c>
      <c r="J133" s="590"/>
    </row>
    <row r="134" spans="1:10" x14ac:dyDescent="0.2">
      <c r="A134" s="587" t="s">
        <v>1361</v>
      </c>
      <c r="B134" s="588" t="s">
        <v>730</v>
      </c>
      <c r="C134" s="587" t="s">
        <v>931</v>
      </c>
      <c r="D134" s="587" t="s">
        <v>731</v>
      </c>
      <c r="E134" s="589">
        <v>0</v>
      </c>
      <c r="F134" s="589">
        <v>2</v>
      </c>
      <c r="G134" s="589">
        <v>2</v>
      </c>
      <c r="H134" s="589"/>
      <c r="I134" s="589">
        <f t="shared" si="19"/>
        <v>2</v>
      </c>
      <c r="J134" s="590"/>
    </row>
    <row r="135" spans="1:10" x14ac:dyDescent="0.2">
      <c r="A135" s="587" t="s">
        <v>1361</v>
      </c>
      <c r="B135" s="588" t="s">
        <v>730</v>
      </c>
      <c r="C135" s="587" t="s">
        <v>938</v>
      </c>
      <c r="D135" s="587" t="s">
        <v>731</v>
      </c>
      <c r="E135" s="589">
        <v>842.13</v>
      </c>
      <c r="F135" s="589">
        <v>984</v>
      </c>
      <c r="G135" s="589">
        <v>984</v>
      </c>
      <c r="H135" s="589"/>
      <c r="I135" s="589">
        <f t="shared" si="19"/>
        <v>984</v>
      </c>
      <c r="J135" s="590"/>
    </row>
    <row r="136" spans="1:10" x14ac:dyDescent="0.2">
      <c r="A136" s="587" t="s">
        <v>1361</v>
      </c>
      <c r="B136" s="588" t="s">
        <v>732</v>
      </c>
      <c r="C136" s="587" t="s">
        <v>938</v>
      </c>
      <c r="D136" s="587" t="s">
        <v>733</v>
      </c>
      <c r="E136" s="589">
        <v>376.9</v>
      </c>
      <c r="F136" s="589">
        <v>0</v>
      </c>
      <c r="G136" s="589">
        <v>0</v>
      </c>
      <c r="H136" s="589"/>
      <c r="I136" s="589">
        <f t="shared" si="19"/>
        <v>0</v>
      </c>
      <c r="J136" s="590"/>
    </row>
    <row r="137" spans="1:10" x14ac:dyDescent="0.2">
      <c r="A137" s="587" t="s">
        <v>1361</v>
      </c>
      <c r="B137" s="588" t="s">
        <v>734</v>
      </c>
      <c r="C137" s="587" t="s">
        <v>895</v>
      </c>
      <c r="D137" s="587" t="s">
        <v>735</v>
      </c>
      <c r="E137" s="589">
        <v>263.99999999999994</v>
      </c>
      <c r="F137" s="589">
        <v>0</v>
      </c>
      <c r="G137" s="589">
        <v>0</v>
      </c>
      <c r="H137" s="589"/>
      <c r="I137" s="589">
        <f t="shared" si="19"/>
        <v>0</v>
      </c>
      <c r="J137" s="590"/>
    </row>
    <row r="138" spans="1:10" x14ac:dyDescent="0.2">
      <c r="A138" s="587" t="s">
        <v>1361</v>
      </c>
      <c r="B138" s="588" t="s">
        <v>734</v>
      </c>
      <c r="C138" s="587" t="s">
        <v>929</v>
      </c>
      <c r="D138" s="587" t="s">
        <v>735</v>
      </c>
      <c r="E138" s="589">
        <v>87.12</v>
      </c>
      <c r="F138" s="589">
        <v>0</v>
      </c>
      <c r="G138" s="589">
        <v>0</v>
      </c>
      <c r="H138" s="589"/>
      <c r="I138" s="589">
        <f t="shared" si="19"/>
        <v>0</v>
      </c>
      <c r="J138" s="590"/>
    </row>
    <row r="139" spans="1:10" x14ac:dyDescent="0.2">
      <c r="A139" s="587" t="s">
        <v>1361</v>
      </c>
      <c r="B139" s="588" t="s">
        <v>734</v>
      </c>
      <c r="C139" s="587" t="s">
        <v>931</v>
      </c>
      <c r="D139" s="587" t="s">
        <v>735</v>
      </c>
      <c r="E139" s="589">
        <v>2.64</v>
      </c>
      <c r="F139" s="589">
        <v>0</v>
      </c>
      <c r="G139" s="589">
        <v>0</v>
      </c>
      <c r="H139" s="589"/>
      <c r="I139" s="589">
        <f t="shared" si="19"/>
        <v>0</v>
      </c>
      <c r="J139" s="590"/>
    </row>
    <row r="140" spans="1:10" x14ac:dyDescent="0.2">
      <c r="A140" s="587" t="s">
        <v>1361</v>
      </c>
      <c r="B140" s="588" t="s">
        <v>734</v>
      </c>
      <c r="C140" s="587" t="s">
        <v>938</v>
      </c>
      <c r="D140" s="587" t="s">
        <v>735</v>
      </c>
      <c r="E140" s="589">
        <v>0</v>
      </c>
      <c r="F140" s="589">
        <v>4000</v>
      </c>
      <c r="G140" s="589">
        <v>4000</v>
      </c>
      <c r="H140" s="589"/>
      <c r="I140" s="589">
        <f t="shared" si="19"/>
        <v>4000</v>
      </c>
      <c r="J140" s="590"/>
    </row>
    <row r="141" spans="1:10" x14ac:dyDescent="0.2">
      <c r="A141" s="587" t="s">
        <v>1361</v>
      </c>
      <c r="B141" s="588" t="s">
        <v>719</v>
      </c>
      <c r="C141" s="587" t="s">
        <v>896</v>
      </c>
      <c r="D141" s="587" t="s">
        <v>928</v>
      </c>
      <c r="E141" s="589">
        <v>214</v>
      </c>
      <c r="F141" s="589">
        <v>650</v>
      </c>
      <c r="G141" s="589">
        <v>650</v>
      </c>
      <c r="H141" s="589"/>
      <c r="I141" s="589">
        <f t="shared" si="19"/>
        <v>650</v>
      </c>
      <c r="J141" s="590"/>
    </row>
    <row r="142" spans="1:10" x14ac:dyDescent="0.2">
      <c r="A142" s="587" t="s">
        <v>1361</v>
      </c>
      <c r="B142" s="588" t="s">
        <v>719</v>
      </c>
      <c r="C142" s="587" t="s">
        <v>899</v>
      </c>
      <c r="D142" s="587" t="s">
        <v>720</v>
      </c>
      <c r="E142" s="589">
        <v>89.39</v>
      </c>
      <c r="F142" s="589">
        <v>0</v>
      </c>
      <c r="G142" s="589">
        <v>0</v>
      </c>
      <c r="H142" s="589"/>
      <c r="I142" s="589">
        <f t="shared" si="19"/>
        <v>0</v>
      </c>
      <c r="J142" s="590"/>
    </row>
    <row r="143" spans="1:10" x14ac:dyDescent="0.2">
      <c r="A143" s="587" t="s">
        <v>1361</v>
      </c>
      <c r="B143" s="588" t="s">
        <v>719</v>
      </c>
      <c r="C143" s="587" t="s">
        <v>902</v>
      </c>
      <c r="D143" s="587" t="s">
        <v>720</v>
      </c>
      <c r="E143" s="589">
        <v>56.89</v>
      </c>
      <c r="F143" s="589">
        <v>0</v>
      </c>
      <c r="G143" s="589">
        <v>0</v>
      </c>
      <c r="H143" s="589"/>
      <c r="I143" s="589">
        <f t="shared" si="19"/>
        <v>0</v>
      </c>
      <c r="J143" s="590"/>
    </row>
    <row r="144" spans="1:10" x14ac:dyDescent="0.2">
      <c r="A144" s="587" t="s">
        <v>1361</v>
      </c>
      <c r="B144" s="588" t="s">
        <v>719</v>
      </c>
      <c r="C144" s="587" t="s">
        <v>938</v>
      </c>
      <c r="D144" s="587" t="s">
        <v>720</v>
      </c>
      <c r="E144" s="589">
        <v>129.69999999999999</v>
      </c>
      <c r="F144" s="589">
        <v>0</v>
      </c>
      <c r="G144" s="589">
        <v>0</v>
      </c>
      <c r="H144" s="589"/>
      <c r="I144" s="589">
        <f t="shared" si="19"/>
        <v>0</v>
      </c>
      <c r="J144" s="590"/>
    </row>
    <row r="145" spans="1:10" x14ac:dyDescent="0.2">
      <c r="A145" s="587" t="s">
        <v>1361</v>
      </c>
      <c r="B145" s="588" t="s">
        <v>736</v>
      </c>
      <c r="C145" s="587" t="s">
        <v>938</v>
      </c>
      <c r="D145" s="587" t="s">
        <v>737</v>
      </c>
      <c r="E145" s="589">
        <v>0</v>
      </c>
      <c r="F145" s="589">
        <v>3120</v>
      </c>
      <c r="G145" s="589">
        <v>3120</v>
      </c>
      <c r="H145" s="589"/>
      <c r="I145" s="589">
        <f t="shared" si="19"/>
        <v>3120</v>
      </c>
      <c r="J145" s="590"/>
    </row>
    <row r="146" spans="1:10" x14ac:dyDescent="0.2">
      <c r="A146" s="587" t="s">
        <v>1361</v>
      </c>
      <c r="B146" s="588" t="s">
        <v>738</v>
      </c>
      <c r="C146" s="587" t="s">
        <v>895</v>
      </c>
      <c r="D146" s="587" t="s">
        <v>927</v>
      </c>
      <c r="E146" s="589">
        <v>2063</v>
      </c>
      <c r="F146" s="589">
        <v>396</v>
      </c>
      <c r="G146" s="589">
        <v>396</v>
      </c>
      <c r="H146" s="589"/>
      <c r="I146" s="589">
        <f t="shared" si="19"/>
        <v>396</v>
      </c>
      <c r="J146" s="590"/>
    </row>
    <row r="147" spans="1:10" x14ac:dyDescent="0.2">
      <c r="A147" s="587" t="s">
        <v>1361</v>
      </c>
      <c r="B147" s="588" t="s">
        <v>738</v>
      </c>
      <c r="C147" s="587" t="s">
        <v>929</v>
      </c>
      <c r="D147" s="587" t="s">
        <v>930</v>
      </c>
      <c r="E147" s="589">
        <v>680.79</v>
      </c>
      <c r="F147" s="589">
        <v>131</v>
      </c>
      <c r="G147" s="589">
        <v>131</v>
      </c>
      <c r="H147" s="589"/>
      <c r="I147" s="589">
        <f t="shared" si="19"/>
        <v>131</v>
      </c>
      <c r="J147" s="590"/>
    </row>
    <row r="148" spans="1:10" x14ac:dyDescent="0.2">
      <c r="A148" s="587" t="s">
        <v>1361</v>
      </c>
      <c r="B148" s="588" t="s">
        <v>738</v>
      </c>
      <c r="C148" s="587" t="s">
        <v>931</v>
      </c>
      <c r="D148" s="587" t="s">
        <v>932</v>
      </c>
      <c r="E148" s="589">
        <v>20.63</v>
      </c>
      <c r="F148" s="589">
        <v>3</v>
      </c>
      <c r="G148" s="589">
        <v>3</v>
      </c>
      <c r="H148" s="589"/>
      <c r="I148" s="589">
        <f t="shared" si="19"/>
        <v>3</v>
      </c>
      <c r="J148" s="590"/>
    </row>
    <row r="149" spans="1:10" x14ac:dyDescent="0.2">
      <c r="A149" s="587" t="s">
        <v>1361</v>
      </c>
      <c r="B149" s="588" t="s">
        <v>738</v>
      </c>
      <c r="C149" s="587" t="s">
        <v>938</v>
      </c>
      <c r="D149" s="587" t="s">
        <v>739</v>
      </c>
      <c r="E149" s="589">
        <v>1264</v>
      </c>
      <c r="F149" s="589">
        <v>3404</v>
      </c>
      <c r="G149" s="589">
        <v>3404</v>
      </c>
      <c r="H149" s="589"/>
      <c r="I149" s="589">
        <f t="shared" si="19"/>
        <v>3404</v>
      </c>
      <c r="J149" s="590"/>
    </row>
    <row r="150" spans="1:10" x14ac:dyDescent="0.2">
      <c r="A150" s="587" t="s">
        <v>1361</v>
      </c>
      <c r="B150" s="588" t="s">
        <v>740</v>
      </c>
      <c r="C150" s="587" t="s">
        <v>893</v>
      </c>
      <c r="D150" s="587" t="s">
        <v>741</v>
      </c>
      <c r="E150" s="589">
        <v>1800</v>
      </c>
      <c r="F150" s="589">
        <v>0</v>
      </c>
      <c r="G150" s="589">
        <v>0</v>
      </c>
      <c r="H150" s="589"/>
      <c r="I150" s="589">
        <f t="shared" si="19"/>
        <v>0</v>
      </c>
      <c r="J150" s="590"/>
    </row>
    <row r="151" spans="1:10" x14ac:dyDescent="0.2">
      <c r="A151" s="587" t="s">
        <v>1361</v>
      </c>
      <c r="B151" s="588" t="s">
        <v>740</v>
      </c>
      <c r="C151" s="587" t="s">
        <v>896</v>
      </c>
      <c r="D151" s="587" t="s">
        <v>741</v>
      </c>
      <c r="E151" s="589">
        <v>30.6</v>
      </c>
      <c r="F151" s="589">
        <v>0</v>
      </c>
      <c r="G151" s="589">
        <v>0</v>
      </c>
      <c r="H151" s="589"/>
      <c r="I151" s="589">
        <f t="shared" si="19"/>
        <v>0</v>
      </c>
      <c r="J151" s="590"/>
    </row>
    <row r="152" spans="1:10" x14ac:dyDescent="0.2">
      <c r="A152" s="587" t="s">
        <v>1361</v>
      </c>
      <c r="B152" s="588" t="s">
        <v>740</v>
      </c>
      <c r="C152" s="587" t="s">
        <v>899</v>
      </c>
      <c r="D152" s="587" t="s">
        <v>741</v>
      </c>
      <c r="E152" s="589">
        <v>12.78</v>
      </c>
      <c r="F152" s="589">
        <v>0</v>
      </c>
      <c r="G152" s="589">
        <v>0</v>
      </c>
      <c r="H152" s="589"/>
      <c r="I152" s="589">
        <f t="shared" si="19"/>
        <v>0</v>
      </c>
      <c r="J152" s="590"/>
    </row>
    <row r="153" spans="1:10" x14ac:dyDescent="0.2">
      <c r="A153" s="587" t="s">
        <v>1361</v>
      </c>
      <c r="B153" s="588" t="s">
        <v>740</v>
      </c>
      <c r="C153" s="587" t="s">
        <v>902</v>
      </c>
      <c r="D153" s="587" t="s">
        <v>741</v>
      </c>
      <c r="E153" s="589">
        <v>8.1300000000000008</v>
      </c>
      <c r="F153" s="589">
        <v>0</v>
      </c>
      <c r="G153" s="589">
        <v>0</v>
      </c>
      <c r="H153" s="589"/>
      <c r="I153" s="589">
        <f t="shared" si="19"/>
        <v>0</v>
      </c>
      <c r="J153" s="590"/>
    </row>
    <row r="154" spans="1:10" x14ac:dyDescent="0.2">
      <c r="A154" s="587" t="s">
        <v>1361</v>
      </c>
      <c r="B154" s="588" t="s">
        <v>740</v>
      </c>
      <c r="C154" s="587" t="s">
        <v>938</v>
      </c>
      <c r="D154" s="587" t="s">
        <v>741</v>
      </c>
      <c r="E154" s="589">
        <v>8359.9500000000007</v>
      </c>
      <c r="F154" s="589">
        <v>9844</v>
      </c>
      <c r="G154" s="589">
        <v>9844</v>
      </c>
      <c r="H154" s="589"/>
      <c r="I154" s="589">
        <f t="shared" si="19"/>
        <v>9844</v>
      </c>
      <c r="J154" s="590"/>
    </row>
    <row r="155" spans="1:10" x14ac:dyDescent="0.2">
      <c r="A155" s="587" t="s">
        <v>1361</v>
      </c>
      <c r="B155" s="588" t="s">
        <v>940</v>
      </c>
      <c r="C155" s="587" t="s">
        <v>895</v>
      </c>
      <c r="D155" s="587" t="s">
        <v>1363</v>
      </c>
      <c r="E155" s="589">
        <v>212.00000000000003</v>
      </c>
      <c r="F155" s="589">
        <v>0</v>
      </c>
      <c r="G155" s="589">
        <v>0</v>
      </c>
      <c r="H155" s="589"/>
      <c r="I155" s="589">
        <f t="shared" si="19"/>
        <v>0</v>
      </c>
      <c r="J155" s="590"/>
    </row>
    <row r="156" spans="1:10" x14ac:dyDescent="0.2">
      <c r="A156" s="587" t="s">
        <v>1361</v>
      </c>
      <c r="B156" s="588" t="s">
        <v>940</v>
      </c>
      <c r="C156" s="587" t="s">
        <v>929</v>
      </c>
      <c r="D156" s="587" t="s">
        <v>1364</v>
      </c>
      <c r="E156" s="589">
        <v>69.959999999999994</v>
      </c>
      <c r="F156" s="589">
        <v>0</v>
      </c>
      <c r="G156" s="589">
        <v>0</v>
      </c>
      <c r="H156" s="589"/>
      <c r="I156" s="589">
        <f t="shared" si="19"/>
        <v>0</v>
      </c>
      <c r="J156" s="590"/>
    </row>
    <row r="157" spans="1:10" x14ac:dyDescent="0.2">
      <c r="A157" s="587" t="s">
        <v>1361</v>
      </c>
      <c r="B157" s="588" t="s">
        <v>940</v>
      </c>
      <c r="C157" s="587" t="s">
        <v>931</v>
      </c>
      <c r="D157" s="587" t="s">
        <v>1365</v>
      </c>
      <c r="E157" s="589">
        <v>2.12</v>
      </c>
      <c r="F157" s="589">
        <v>0</v>
      </c>
      <c r="G157" s="589">
        <v>0</v>
      </c>
      <c r="H157" s="589"/>
      <c r="I157" s="589">
        <f t="shared" si="19"/>
        <v>0</v>
      </c>
      <c r="J157" s="590"/>
    </row>
    <row r="158" spans="1:10" x14ac:dyDescent="0.2">
      <c r="A158" s="587" t="s">
        <v>1361</v>
      </c>
      <c r="B158" s="588" t="s">
        <v>940</v>
      </c>
      <c r="C158" s="587" t="s">
        <v>938</v>
      </c>
      <c r="D158" s="587" t="s">
        <v>941</v>
      </c>
      <c r="E158" s="589">
        <v>7854.08</v>
      </c>
      <c r="F158" s="589">
        <v>5000</v>
      </c>
      <c r="G158" s="589">
        <v>5000</v>
      </c>
      <c r="H158" s="589"/>
      <c r="I158" s="589">
        <f t="shared" si="19"/>
        <v>5000</v>
      </c>
      <c r="J158" s="590"/>
    </row>
    <row r="159" spans="1:10" x14ac:dyDescent="0.2">
      <c r="A159" s="591" t="s">
        <v>1366</v>
      </c>
      <c r="B159" s="592"/>
      <c r="C159" s="591"/>
      <c r="D159" s="591"/>
      <c r="E159" s="593">
        <f>SUM(E123:E158)</f>
        <v>26003.78</v>
      </c>
      <c r="F159" s="593">
        <f t="shared" ref="F159:I159" si="20">SUM(F123:F158)</f>
        <v>34388</v>
      </c>
      <c r="G159" s="593">
        <f t="shared" si="20"/>
        <v>34388</v>
      </c>
      <c r="H159" s="593">
        <f t="shared" si="20"/>
        <v>0</v>
      </c>
      <c r="I159" s="593">
        <f t="shared" si="20"/>
        <v>34388</v>
      </c>
      <c r="J159" s="594"/>
    </row>
    <row r="160" spans="1:10" x14ac:dyDescent="0.2">
      <c r="A160" s="587" t="s">
        <v>1367</v>
      </c>
      <c r="B160" s="588" t="s">
        <v>721</v>
      </c>
      <c r="C160" s="587" t="s">
        <v>926</v>
      </c>
      <c r="D160" s="587" t="s">
        <v>722</v>
      </c>
      <c r="E160" s="589">
        <v>0</v>
      </c>
      <c r="F160" s="589">
        <v>2000</v>
      </c>
      <c r="G160" s="589">
        <v>2000</v>
      </c>
      <c r="H160" s="589"/>
      <c r="I160" s="589">
        <f t="shared" si="19"/>
        <v>2000</v>
      </c>
      <c r="J160" s="590"/>
    </row>
    <row r="161" spans="1:10" x14ac:dyDescent="0.2">
      <c r="A161" s="587" t="s">
        <v>1367</v>
      </c>
      <c r="B161" s="588" t="s">
        <v>721</v>
      </c>
      <c r="C161" s="587" t="s">
        <v>935</v>
      </c>
      <c r="D161" s="587" t="s">
        <v>722</v>
      </c>
      <c r="E161" s="589">
        <v>0</v>
      </c>
      <c r="F161" s="589">
        <v>3476</v>
      </c>
      <c r="G161" s="589">
        <v>10000</v>
      </c>
      <c r="H161" s="589"/>
      <c r="I161" s="589">
        <f t="shared" si="19"/>
        <v>10000</v>
      </c>
      <c r="J161" s="590"/>
    </row>
    <row r="162" spans="1:10" x14ac:dyDescent="0.2">
      <c r="A162" s="587" t="s">
        <v>1367</v>
      </c>
      <c r="B162" s="588" t="s">
        <v>721</v>
      </c>
      <c r="C162" s="587" t="s">
        <v>935</v>
      </c>
      <c r="D162" s="587" t="s">
        <v>1368</v>
      </c>
      <c r="E162" s="589">
        <v>0</v>
      </c>
      <c r="F162" s="589">
        <v>44077</v>
      </c>
      <c r="G162" s="589">
        <v>29084</v>
      </c>
      <c r="H162" s="589"/>
      <c r="I162" s="589">
        <f t="shared" si="19"/>
        <v>29084</v>
      </c>
      <c r="J162" s="590"/>
    </row>
    <row r="163" spans="1:10" x14ac:dyDescent="0.2">
      <c r="A163" s="587" t="s">
        <v>1367</v>
      </c>
      <c r="B163" s="588" t="s">
        <v>721</v>
      </c>
      <c r="C163" s="587" t="s">
        <v>938</v>
      </c>
      <c r="D163" s="587" t="s">
        <v>722</v>
      </c>
      <c r="E163" s="589">
        <v>246.24</v>
      </c>
      <c r="F163" s="589">
        <v>400</v>
      </c>
      <c r="G163" s="589">
        <v>40000</v>
      </c>
      <c r="H163" s="589"/>
      <c r="I163" s="589">
        <f t="shared" si="19"/>
        <v>40000</v>
      </c>
      <c r="J163" s="590"/>
    </row>
    <row r="164" spans="1:10" x14ac:dyDescent="0.2">
      <c r="A164" s="591" t="s">
        <v>1369</v>
      </c>
      <c r="B164" s="592"/>
      <c r="C164" s="591"/>
      <c r="D164" s="591"/>
      <c r="E164" s="593">
        <f>SUM(E160:E163)</f>
        <v>246.24</v>
      </c>
      <c r="F164" s="593">
        <f t="shared" ref="F164:I164" si="21">SUM(F160:F163)</f>
        <v>49953</v>
      </c>
      <c r="G164" s="593">
        <f t="shared" si="21"/>
        <v>81084</v>
      </c>
      <c r="H164" s="593">
        <f t="shared" si="21"/>
        <v>0</v>
      </c>
      <c r="I164" s="593">
        <f t="shared" si="21"/>
        <v>81084</v>
      </c>
      <c r="J164" s="594"/>
    </row>
    <row r="165" spans="1:10" x14ac:dyDescent="0.2">
      <c r="A165" s="591" t="s">
        <v>1374</v>
      </c>
      <c r="B165" s="592"/>
      <c r="C165" s="591"/>
      <c r="D165" s="591"/>
      <c r="E165" s="593">
        <f>+E164+E159+E122+E119+E116+E114+E111+E109+E107+E105+E103+E98+E93+E64+E54+E44+E42+E40</f>
        <v>1074277.5999999999</v>
      </c>
      <c r="F165" s="593">
        <f t="shared" ref="F165:I165" si="22">+F164+F159+F122+F119+F116+F114+F111+F109+F107+F105+F103+F98+F93+F64+F54+F44+F42+F40</f>
        <v>1623559</v>
      </c>
      <c r="G165" s="593">
        <f t="shared" si="22"/>
        <v>1152660</v>
      </c>
      <c r="H165" s="593">
        <f t="shared" si="22"/>
        <v>0</v>
      </c>
      <c r="I165" s="593">
        <f t="shared" si="22"/>
        <v>1152660</v>
      </c>
      <c r="J165" s="594"/>
    </row>
    <row r="166" spans="1:10" x14ac:dyDescent="0.2">
      <c r="A166" s="583"/>
      <c r="B166" s="583"/>
      <c r="C166" s="583"/>
      <c r="D166" s="582"/>
      <c r="E166" s="583"/>
      <c r="F166" s="582"/>
      <c r="G166" s="582"/>
      <c r="H166" s="582"/>
      <c r="I166" s="582"/>
      <c r="J166" s="581"/>
    </row>
    <row r="167" spans="1:10" x14ac:dyDescent="0.2">
      <c r="A167" s="583"/>
      <c r="B167" s="583"/>
      <c r="C167" s="583"/>
      <c r="D167" s="582"/>
      <c r="E167" s="583"/>
      <c r="F167" s="582"/>
      <c r="G167" s="582"/>
      <c r="H167" s="582"/>
      <c r="I167" s="582"/>
      <c r="J167" s="581"/>
    </row>
    <row r="168" spans="1:10" ht="14.25" x14ac:dyDescent="0.2">
      <c r="A168" s="602" t="s">
        <v>1376</v>
      </c>
      <c r="B168" s="583"/>
      <c r="C168" s="583"/>
      <c r="D168" s="582"/>
      <c r="E168" s="583"/>
      <c r="F168" s="582"/>
      <c r="G168" s="582"/>
      <c r="H168" s="582"/>
      <c r="I168" s="582"/>
      <c r="J168" s="581"/>
    </row>
    <row r="169" spans="1:10" ht="54" x14ac:dyDescent="0.2">
      <c r="A169" s="598" t="s">
        <v>1318</v>
      </c>
      <c r="B169" s="599" t="s">
        <v>924</v>
      </c>
      <c r="C169" s="598" t="s">
        <v>1209</v>
      </c>
      <c r="D169" s="598" t="s">
        <v>889</v>
      </c>
      <c r="E169" s="601" t="s">
        <v>1211</v>
      </c>
      <c r="F169" s="601" t="s">
        <v>1212</v>
      </c>
      <c r="G169" s="601" t="s">
        <v>1316</v>
      </c>
      <c r="H169" s="601" t="s">
        <v>609</v>
      </c>
      <c r="I169" s="601" t="s">
        <v>1314</v>
      </c>
      <c r="J169" s="598" t="s">
        <v>608</v>
      </c>
    </row>
    <row r="170" spans="1:10" x14ac:dyDescent="0.2">
      <c r="A170" s="587" t="s">
        <v>1323</v>
      </c>
      <c r="B170" s="588"/>
      <c r="C170" s="587"/>
      <c r="D170" s="587"/>
      <c r="E170" s="589">
        <v>106546.9</v>
      </c>
      <c r="F170" s="589">
        <v>130010</v>
      </c>
      <c r="G170" s="589">
        <v>130000</v>
      </c>
      <c r="H170" s="589"/>
      <c r="I170" s="589">
        <f>+G170+H170</f>
        <v>130000</v>
      </c>
      <c r="J170" s="590"/>
    </row>
    <row r="171" spans="1:10" x14ac:dyDescent="0.2">
      <c r="A171" s="587" t="s">
        <v>1336</v>
      </c>
      <c r="B171" s="588"/>
      <c r="C171" s="587"/>
      <c r="D171" s="587"/>
      <c r="E171" s="589">
        <v>111214.32999999999</v>
      </c>
      <c r="F171" s="589">
        <v>103087</v>
      </c>
      <c r="G171" s="589">
        <v>130000</v>
      </c>
      <c r="H171" s="589"/>
      <c r="I171" s="589">
        <f t="shared" ref="I171:I172" si="23">+G171+H171</f>
        <v>130000</v>
      </c>
      <c r="J171" s="590"/>
    </row>
    <row r="172" spans="1:10" x14ac:dyDescent="0.2">
      <c r="A172" s="587" t="s">
        <v>1375</v>
      </c>
      <c r="B172" s="588"/>
      <c r="C172" s="587"/>
      <c r="D172" s="587"/>
      <c r="E172" s="589">
        <v>30000</v>
      </c>
      <c r="F172" s="589">
        <v>27000</v>
      </c>
      <c r="G172" s="589">
        <v>0</v>
      </c>
      <c r="H172" s="589"/>
      <c r="I172" s="589">
        <f t="shared" si="23"/>
        <v>0</v>
      </c>
      <c r="J172" s="590"/>
    </row>
    <row r="173" spans="1:10" x14ac:dyDescent="0.2">
      <c r="A173" s="591" t="s">
        <v>1377</v>
      </c>
      <c r="B173" s="592"/>
      <c r="C173" s="591"/>
      <c r="D173" s="591"/>
      <c r="E173" s="593">
        <f>SUM(E170:E172)</f>
        <v>247761.22999999998</v>
      </c>
      <c r="F173" s="593">
        <f>SUM(F170:F172)</f>
        <v>260097</v>
      </c>
      <c r="G173" s="593">
        <f t="shared" ref="G173:I173" si="24">SUM(G170:G172)</f>
        <v>260000</v>
      </c>
      <c r="H173" s="593">
        <f t="shared" si="24"/>
        <v>0</v>
      </c>
      <c r="I173" s="593">
        <f t="shared" si="24"/>
        <v>260000</v>
      </c>
      <c r="J173" s="594"/>
    </row>
    <row r="174" spans="1:10" x14ac:dyDescent="0.2">
      <c r="A174" s="587" t="s">
        <v>1340</v>
      </c>
      <c r="B174" s="588"/>
      <c r="C174" s="587"/>
      <c r="D174" s="587"/>
      <c r="E174" s="589">
        <v>0</v>
      </c>
      <c r="F174" s="589">
        <v>480</v>
      </c>
      <c r="G174" s="589">
        <v>0</v>
      </c>
      <c r="H174" s="589"/>
      <c r="I174" s="589">
        <f>+G174+H174</f>
        <v>0</v>
      </c>
      <c r="J174" s="590"/>
    </row>
    <row r="175" spans="1:10" x14ac:dyDescent="0.2">
      <c r="A175" s="587" t="s">
        <v>1361</v>
      </c>
      <c r="B175" s="588"/>
      <c r="C175" s="587"/>
      <c r="D175" s="587"/>
      <c r="E175" s="589">
        <v>1000</v>
      </c>
      <c r="F175" s="589">
        <v>8820</v>
      </c>
      <c r="G175" s="589">
        <v>10000</v>
      </c>
      <c r="H175" s="589"/>
      <c r="I175" s="589">
        <f t="shared" ref="I175:I176" si="25">+G175+H175</f>
        <v>10000</v>
      </c>
      <c r="J175" s="590"/>
    </row>
    <row r="176" spans="1:10" x14ac:dyDescent="0.2">
      <c r="A176" s="587" t="s">
        <v>1367</v>
      </c>
      <c r="B176" s="588"/>
      <c r="C176" s="587"/>
      <c r="D176" s="587"/>
      <c r="E176" s="589">
        <v>5000</v>
      </c>
      <c r="F176" s="589">
        <v>800</v>
      </c>
      <c r="G176" s="589">
        <v>0</v>
      </c>
      <c r="H176" s="589"/>
      <c r="I176" s="589">
        <f t="shared" si="25"/>
        <v>0</v>
      </c>
      <c r="J176" s="590"/>
    </row>
    <row r="177" spans="1:10" x14ac:dyDescent="0.2">
      <c r="A177" s="591" t="s">
        <v>1378</v>
      </c>
      <c r="B177" s="592"/>
      <c r="C177" s="591"/>
      <c r="D177" s="591"/>
      <c r="E177" s="593">
        <f>SUM(E174:E176)</f>
        <v>6000</v>
      </c>
      <c r="F177" s="593">
        <f>SUM(F174:F176)</f>
        <v>10100</v>
      </c>
      <c r="G177" s="593">
        <f t="shared" ref="G177:I177" si="26">SUM(G174:G176)</f>
        <v>10000</v>
      </c>
      <c r="H177" s="593">
        <f t="shared" si="26"/>
        <v>0</v>
      </c>
      <c r="I177" s="593">
        <f t="shared" si="26"/>
        <v>10000</v>
      </c>
      <c r="J177" s="594"/>
    </row>
    <row r="178" spans="1:10" x14ac:dyDescent="0.2">
      <c r="A178" s="583"/>
      <c r="B178" s="583"/>
      <c r="C178" s="583"/>
      <c r="D178" s="582"/>
      <c r="E178" s="583"/>
      <c r="F178" s="582"/>
      <c r="G178" s="582"/>
      <c r="H178" s="582"/>
      <c r="I178" s="582"/>
      <c r="J178" s="581"/>
    </row>
    <row r="179" spans="1:10" x14ac:dyDescent="0.2">
      <c r="A179" s="583"/>
      <c r="B179" s="583"/>
      <c r="C179" s="583"/>
      <c r="D179" s="582"/>
      <c r="E179" s="583"/>
      <c r="F179" s="582"/>
      <c r="G179" s="582"/>
      <c r="H179" s="582"/>
      <c r="I179" s="582"/>
      <c r="J179" s="581"/>
    </row>
    <row r="180" spans="1:10" x14ac:dyDescent="0.2">
      <c r="A180" s="583"/>
      <c r="B180" s="583"/>
      <c r="C180" s="583"/>
      <c r="D180" s="583"/>
      <c r="E180" s="583"/>
      <c r="F180" s="583"/>
      <c r="G180" s="583"/>
      <c r="H180" s="583"/>
      <c r="I180" s="583"/>
      <c r="J180" s="583"/>
    </row>
    <row r="181" spans="1:10" x14ac:dyDescent="0.2">
      <c r="A181" s="583"/>
      <c r="B181" s="583"/>
      <c r="C181" s="583"/>
      <c r="D181" s="583"/>
      <c r="E181" s="583"/>
      <c r="F181" s="583"/>
      <c r="G181" s="583"/>
      <c r="H181" s="583"/>
      <c r="I181" s="583"/>
      <c r="J181" s="583"/>
    </row>
    <row r="182" spans="1:10" x14ac:dyDescent="0.2">
      <c r="A182" s="583"/>
      <c r="B182" s="583"/>
      <c r="C182" s="583"/>
      <c r="D182" s="583"/>
      <c r="E182" s="583"/>
      <c r="F182" s="583"/>
      <c r="G182" s="583"/>
      <c r="H182" s="583"/>
      <c r="I182" s="583"/>
      <c r="J182" s="583"/>
    </row>
    <row r="183" spans="1:10" x14ac:dyDescent="0.2">
      <c r="A183" s="583"/>
      <c r="B183" s="583"/>
      <c r="C183" s="583"/>
      <c r="D183" s="583"/>
      <c r="E183" s="583"/>
      <c r="F183" s="583"/>
      <c r="G183" s="583"/>
      <c r="H183" s="583"/>
      <c r="I183" s="583"/>
      <c r="J183" s="583"/>
    </row>
    <row r="184" spans="1:10" x14ac:dyDescent="0.2">
      <c r="A184" s="583"/>
      <c r="B184" s="583"/>
      <c r="C184" s="583"/>
      <c r="D184" s="583"/>
      <c r="E184" s="583"/>
      <c r="F184" s="583"/>
      <c r="G184" s="583"/>
      <c r="H184" s="583"/>
      <c r="I184" s="583"/>
      <c r="J184" s="583"/>
    </row>
    <row r="185" spans="1:10" x14ac:dyDescent="0.2">
      <c r="A185" s="583"/>
      <c r="B185" s="583"/>
      <c r="C185" s="583"/>
      <c r="D185" s="583"/>
      <c r="E185" s="583"/>
      <c r="F185" s="583"/>
      <c r="G185" s="583"/>
      <c r="H185" s="583"/>
      <c r="I185" s="583"/>
      <c r="J185" s="583"/>
    </row>
    <row r="186" spans="1:10" x14ac:dyDescent="0.2">
      <c r="A186" s="583"/>
      <c r="B186" s="583"/>
      <c r="C186" s="583"/>
      <c r="D186" s="583"/>
      <c r="E186" s="583"/>
      <c r="F186" s="583"/>
      <c r="G186" s="583"/>
      <c r="H186" s="583"/>
      <c r="I186" s="583"/>
      <c r="J186" s="583"/>
    </row>
    <row r="187" spans="1:10" x14ac:dyDescent="0.2">
      <c r="A187" s="583"/>
      <c r="B187" s="583"/>
      <c r="C187" s="583"/>
      <c r="D187" s="583"/>
      <c r="E187" s="583"/>
      <c r="F187" s="583"/>
      <c r="G187" s="583"/>
      <c r="H187" s="583"/>
      <c r="I187" s="583"/>
      <c r="J187" s="583"/>
    </row>
    <row r="188" spans="1:10" x14ac:dyDescent="0.2">
      <c r="A188" s="583"/>
      <c r="B188" s="583"/>
      <c r="C188" s="583"/>
      <c r="D188" s="583"/>
      <c r="E188" s="583"/>
      <c r="F188" s="583"/>
      <c r="G188" s="583"/>
      <c r="H188" s="583"/>
      <c r="I188" s="583"/>
      <c r="J188" s="583"/>
    </row>
    <row r="189" spans="1:10" x14ac:dyDescent="0.2">
      <c r="A189" s="583"/>
      <c r="B189" s="583"/>
      <c r="C189" s="583"/>
      <c r="D189" s="582"/>
      <c r="E189" s="583"/>
      <c r="F189" s="582"/>
      <c r="G189" s="582"/>
      <c r="H189" s="582"/>
      <c r="I189" s="582"/>
      <c r="J189" s="581"/>
    </row>
    <row r="190" spans="1:10" x14ac:dyDescent="0.2">
      <c r="A190" s="583"/>
      <c r="B190" s="583"/>
      <c r="C190" s="583"/>
      <c r="D190" s="582"/>
      <c r="E190" s="583"/>
      <c r="F190" s="582"/>
      <c r="G190" s="582"/>
      <c r="H190" s="582"/>
      <c r="I190" s="582"/>
      <c r="J190" s="581"/>
    </row>
    <row r="191" spans="1:10" x14ac:dyDescent="0.2">
      <c r="A191" s="583"/>
      <c r="B191" s="583"/>
      <c r="C191" s="583"/>
      <c r="D191" s="582"/>
      <c r="E191" s="583"/>
      <c r="F191" s="582"/>
      <c r="G191" s="582"/>
      <c r="H191" s="582"/>
      <c r="I191" s="582"/>
      <c r="J191" s="581"/>
    </row>
    <row r="192" spans="1:10" x14ac:dyDescent="0.2">
      <c r="A192" s="583"/>
      <c r="B192" s="583"/>
      <c r="C192" s="583"/>
      <c r="D192" s="582"/>
      <c r="E192" s="583"/>
      <c r="F192" s="582"/>
      <c r="G192" s="582"/>
      <c r="H192" s="582"/>
      <c r="I192" s="582"/>
      <c r="J192" s="581"/>
    </row>
    <row r="193" spans="1:10" x14ac:dyDescent="0.2">
      <c r="A193" s="583"/>
      <c r="B193" s="583"/>
      <c r="C193" s="583"/>
      <c r="D193" s="582"/>
      <c r="E193" s="583"/>
      <c r="F193" s="582"/>
      <c r="G193" s="582"/>
      <c r="H193" s="582"/>
      <c r="I193" s="582"/>
      <c r="J193" s="581"/>
    </row>
    <row r="194" spans="1:10" x14ac:dyDescent="0.2">
      <c r="A194" s="583"/>
      <c r="B194" s="583"/>
      <c r="C194" s="583"/>
      <c r="D194" s="582"/>
      <c r="E194" s="583"/>
      <c r="F194" s="582"/>
      <c r="G194" s="582"/>
      <c r="H194" s="582"/>
      <c r="I194" s="582"/>
      <c r="J194" s="581"/>
    </row>
    <row r="195" spans="1:10" x14ac:dyDescent="0.2">
      <c r="A195" s="583"/>
      <c r="B195" s="583"/>
      <c r="C195" s="583"/>
      <c r="D195" s="582"/>
      <c r="E195" s="583"/>
      <c r="F195" s="582"/>
      <c r="G195" s="582"/>
      <c r="H195" s="582"/>
      <c r="I195" s="582"/>
      <c r="J195" s="581"/>
    </row>
    <row r="196" spans="1:10" x14ac:dyDescent="0.2">
      <c r="A196" s="583"/>
      <c r="B196" s="583"/>
      <c r="C196" s="583"/>
      <c r="D196" s="582"/>
      <c r="E196" s="583"/>
      <c r="F196" s="582"/>
      <c r="G196" s="582"/>
      <c r="H196" s="582"/>
      <c r="I196" s="582"/>
      <c r="J196" s="581"/>
    </row>
    <row r="197" spans="1:10" x14ac:dyDescent="0.2">
      <c r="A197" s="583"/>
      <c r="B197" s="583"/>
      <c r="C197" s="583"/>
      <c r="D197" s="582"/>
      <c r="E197" s="583"/>
      <c r="F197" s="582"/>
      <c r="G197" s="582"/>
      <c r="H197" s="582"/>
      <c r="I197" s="582"/>
      <c r="J197" s="581"/>
    </row>
    <row r="198" spans="1:10" x14ac:dyDescent="0.2">
      <c r="A198" s="583"/>
      <c r="B198" s="583"/>
      <c r="C198" s="583"/>
      <c r="D198" s="582"/>
      <c r="E198" s="583"/>
      <c r="F198" s="582"/>
      <c r="G198" s="582"/>
      <c r="H198" s="582"/>
      <c r="I198" s="582"/>
      <c r="J198" s="581"/>
    </row>
    <row r="199" spans="1:10" x14ac:dyDescent="0.2">
      <c r="A199" s="583"/>
      <c r="B199" s="583"/>
      <c r="C199" s="583"/>
      <c r="D199" s="582"/>
      <c r="E199" s="583"/>
      <c r="F199" s="582"/>
      <c r="G199" s="582"/>
      <c r="H199" s="582"/>
      <c r="I199" s="582"/>
      <c r="J199" s="581"/>
    </row>
    <row r="200" spans="1:10" x14ac:dyDescent="0.2">
      <c r="A200" s="583"/>
      <c r="B200" s="583"/>
      <c r="C200" s="583"/>
      <c r="D200" s="582"/>
      <c r="E200" s="583"/>
      <c r="F200" s="582"/>
      <c r="G200" s="582"/>
      <c r="H200" s="582"/>
      <c r="I200" s="582"/>
      <c r="J200" s="581"/>
    </row>
    <row r="201" spans="1:10" x14ac:dyDescent="0.2">
      <c r="A201" s="583"/>
      <c r="B201" s="583"/>
      <c r="C201" s="583"/>
      <c r="D201" s="582"/>
      <c r="E201" s="583"/>
      <c r="F201" s="582"/>
      <c r="G201" s="582"/>
      <c r="H201" s="582"/>
      <c r="I201" s="582"/>
      <c r="J201" s="581"/>
    </row>
    <row r="202" spans="1:10" x14ac:dyDescent="0.2">
      <c r="A202" s="583"/>
      <c r="B202" s="583"/>
      <c r="C202" s="583"/>
      <c r="D202" s="582"/>
      <c r="E202" s="583"/>
      <c r="F202" s="582"/>
      <c r="G202" s="582"/>
      <c r="H202" s="582"/>
      <c r="I202" s="582"/>
      <c r="J202" s="581"/>
    </row>
    <row r="203" spans="1:10" x14ac:dyDescent="0.2">
      <c r="A203" s="583"/>
      <c r="B203" s="583"/>
      <c r="C203" s="583"/>
      <c r="D203" s="582"/>
      <c r="E203" s="583"/>
      <c r="F203" s="582"/>
      <c r="G203" s="582"/>
      <c r="H203" s="582"/>
      <c r="I203" s="582"/>
      <c r="J203" s="581"/>
    </row>
    <row r="204" spans="1:10" x14ac:dyDescent="0.2">
      <c r="A204" s="583"/>
      <c r="B204" s="583"/>
      <c r="C204" s="583"/>
      <c r="D204" s="582"/>
      <c r="E204" s="583"/>
      <c r="F204" s="582"/>
      <c r="G204" s="582"/>
      <c r="H204" s="582"/>
      <c r="I204" s="582"/>
      <c r="J204" s="581"/>
    </row>
    <row r="205" spans="1:10" x14ac:dyDescent="0.2">
      <c r="A205" s="583"/>
      <c r="B205" s="583"/>
      <c r="C205" s="583"/>
      <c r="D205" s="582"/>
      <c r="E205" s="583"/>
      <c r="F205" s="582"/>
      <c r="G205" s="582"/>
      <c r="H205" s="582"/>
      <c r="I205" s="582"/>
      <c r="J205" s="581"/>
    </row>
    <row r="206" spans="1:10" x14ac:dyDescent="0.2">
      <c r="A206" s="583"/>
      <c r="B206" s="583"/>
      <c r="C206" s="583"/>
      <c r="D206" s="582"/>
      <c r="E206" s="583"/>
      <c r="F206" s="582"/>
      <c r="G206" s="582"/>
      <c r="H206" s="582"/>
      <c r="I206" s="582"/>
      <c r="J206" s="581"/>
    </row>
    <row r="207" spans="1:10" x14ac:dyDescent="0.2">
      <c r="A207" s="583"/>
      <c r="B207" s="583"/>
      <c r="C207" s="583"/>
      <c r="D207" s="582"/>
      <c r="E207" s="583"/>
      <c r="F207" s="582"/>
      <c r="G207" s="582"/>
      <c r="H207" s="582"/>
      <c r="I207" s="582"/>
      <c r="J207" s="581"/>
    </row>
    <row r="208" spans="1:10" x14ac:dyDescent="0.2">
      <c r="A208" s="583"/>
      <c r="B208" s="583"/>
      <c r="C208" s="583"/>
      <c r="D208" s="582"/>
      <c r="E208" s="583"/>
      <c r="F208" s="582"/>
      <c r="G208" s="582"/>
      <c r="H208" s="582"/>
      <c r="I208" s="582"/>
      <c r="J208" s="581"/>
    </row>
    <row r="209" spans="1:10" x14ac:dyDescent="0.2">
      <c r="A209" s="583"/>
      <c r="B209" s="583"/>
      <c r="C209" s="583"/>
      <c r="D209" s="582"/>
      <c r="E209" s="583"/>
      <c r="F209" s="582"/>
      <c r="G209" s="582"/>
      <c r="H209" s="582"/>
      <c r="I209" s="582"/>
      <c r="J209" s="581"/>
    </row>
    <row r="210" spans="1:10" x14ac:dyDescent="0.2">
      <c r="A210" s="583"/>
      <c r="B210" s="583"/>
      <c r="C210" s="583"/>
      <c r="D210" s="582"/>
      <c r="E210" s="583"/>
      <c r="F210" s="582"/>
      <c r="G210" s="582"/>
      <c r="H210" s="582"/>
      <c r="I210" s="582"/>
      <c r="J210" s="581"/>
    </row>
    <row r="211" spans="1:10" x14ac:dyDescent="0.2">
      <c r="A211" s="583"/>
      <c r="B211" s="583"/>
      <c r="C211" s="583"/>
      <c r="D211" s="582"/>
      <c r="E211" s="583"/>
      <c r="F211" s="582"/>
      <c r="G211" s="582"/>
      <c r="H211" s="582"/>
      <c r="I211" s="582"/>
      <c r="J211" s="581"/>
    </row>
    <row r="212" spans="1:10" x14ac:dyDescent="0.2">
      <c r="A212" s="583"/>
      <c r="B212" s="583"/>
      <c r="C212" s="583"/>
      <c r="D212" s="582"/>
      <c r="E212" s="583"/>
      <c r="F212" s="582"/>
      <c r="G212" s="582"/>
      <c r="H212" s="582"/>
      <c r="I212" s="582"/>
      <c r="J212" s="581"/>
    </row>
    <row r="213" spans="1:10" x14ac:dyDescent="0.2">
      <c r="A213" s="583"/>
      <c r="B213" s="583"/>
      <c r="C213" s="583"/>
      <c r="D213" s="582"/>
      <c r="E213" s="583"/>
      <c r="F213" s="582"/>
      <c r="G213" s="582"/>
      <c r="H213" s="582"/>
      <c r="I213" s="582"/>
      <c r="J213" s="581"/>
    </row>
    <row r="214" spans="1:10" x14ac:dyDescent="0.2">
      <c r="A214" s="583"/>
      <c r="B214" s="583"/>
      <c r="C214" s="583"/>
      <c r="D214" s="582"/>
      <c r="E214" s="583"/>
      <c r="F214" s="582"/>
      <c r="G214" s="582"/>
      <c r="H214" s="582"/>
      <c r="I214" s="582"/>
      <c r="J214" s="581"/>
    </row>
    <row r="215" spans="1:10" x14ac:dyDescent="0.2">
      <c r="A215" s="583"/>
      <c r="B215" s="583"/>
      <c r="C215" s="583"/>
      <c r="D215" s="582"/>
      <c r="E215" s="583"/>
      <c r="F215" s="582"/>
      <c r="G215" s="582"/>
      <c r="H215" s="582"/>
      <c r="I215" s="582"/>
      <c r="J215" s="581"/>
    </row>
    <row r="216" spans="1:10" x14ac:dyDescent="0.2">
      <c r="A216" s="583"/>
      <c r="B216" s="583"/>
      <c r="C216" s="583"/>
      <c r="D216" s="582"/>
      <c r="E216" s="583"/>
      <c r="F216" s="582"/>
      <c r="G216" s="582"/>
      <c r="H216" s="582"/>
      <c r="I216" s="582"/>
      <c r="J216" s="581"/>
    </row>
    <row r="217" spans="1:10" x14ac:dyDescent="0.2">
      <c r="A217" s="583"/>
      <c r="B217" s="583"/>
      <c r="C217" s="583"/>
      <c r="D217" s="582"/>
      <c r="E217" s="583"/>
      <c r="F217" s="582"/>
      <c r="G217" s="582"/>
      <c r="H217" s="582"/>
      <c r="I217" s="582"/>
      <c r="J217" s="581"/>
    </row>
    <row r="218" spans="1:10" x14ac:dyDescent="0.2">
      <c r="A218" s="583"/>
      <c r="B218" s="583"/>
      <c r="C218" s="583"/>
      <c r="D218" s="582"/>
      <c r="E218" s="583"/>
      <c r="F218" s="582"/>
      <c r="G218" s="582"/>
      <c r="H218" s="582"/>
      <c r="I218" s="582"/>
      <c r="J218" s="581"/>
    </row>
    <row r="219" spans="1:10" x14ac:dyDescent="0.2">
      <c r="A219" s="583"/>
      <c r="B219" s="583"/>
      <c r="C219" s="583"/>
      <c r="D219" s="582"/>
      <c r="E219" s="583"/>
      <c r="F219" s="582"/>
      <c r="G219" s="582"/>
      <c r="H219" s="582"/>
      <c r="I219" s="582"/>
      <c r="J219" s="581"/>
    </row>
    <row r="220" spans="1:10" x14ac:dyDescent="0.2">
      <c r="A220" s="583"/>
      <c r="B220" s="583"/>
      <c r="C220" s="583"/>
      <c r="D220" s="582"/>
      <c r="E220" s="583"/>
      <c r="F220" s="582"/>
      <c r="G220" s="582"/>
      <c r="H220" s="582"/>
      <c r="I220" s="582"/>
      <c r="J220" s="581"/>
    </row>
    <row r="221" spans="1:10" x14ac:dyDescent="0.2">
      <c r="A221" s="583"/>
      <c r="B221" s="583"/>
      <c r="C221" s="583"/>
      <c r="D221" s="582"/>
      <c r="E221" s="583"/>
      <c r="F221" s="582"/>
      <c r="G221" s="582"/>
      <c r="H221" s="582"/>
      <c r="I221" s="582"/>
      <c r="J221" s="581"/>
    </row>
    <row r="222" spans="1:10" x14ac:dyDescent="0.2">
      <c r="A222" s="583"/>
      <c r="B222" s="583"/>
      <c r="C222" s="583"/>
      <c r="D222" s="582"/>
      <c r="E222" s="583"/>
      <c r="F222" s="582"/>
      <c r="G222" s="582"/>
      <c r="H222" s="582"/>
      <c r="I222" s="582"/>
      <c r="J222" s="581"/>
    </row>
    <row r="223" spans="1:10" x14ac:dyDescent="0.2">
      <c r="A223" s="583"/>
      <c r="B223" s="583"/>
      <c r="C223" s="583"/>
      <c r="D223" s="582"/>
      <c r="E223" s="583"/>
      <c r="F223" s="582"/>
      <c r="G223" s="582"/>
      <c r="H223" s="582"/>
      <c r="I223" s="582"/>
      <c r="J223" s="581"/>
    </row>
    <row r="224" spans="1:10" x14ac:dyDescent="0.2">
      <c r="A224" s="583"/>
      <c r="B224" s="583"/>
      <c r="C224" s="583"/>
      <c r="D224" s="582"/>
      <c r="E224" s="583"/>
      <c r="F224" s="582"/>
      <c r="G224" s="582"/>
      <c r="H224" s="582"/>
      <c r="I224" s="582"/>
      <c r="J224" s="581"/>
    </row>
    <row r="225" spans="1:10" x14ac:dyDescent="0.2">
      <c r="A225" s="583"/>
      <c r="B225" s="583"/>
      <c r="C225" s="583"/>
      <c r="D225" s="582"/>
      <c r="E225" s="583"/>
      <c r="F225" s="582"/>
      <c r="G225" s="582"/>
      <c r="H225" s="582"/>
      <c r="I225" s="582"/>
      <c r="J225" s="581"/>
    </row>
    <row r="226" spans="1:10" x14ac:dyDescent="0.2">
      <c r="A226" s="583"/>
      <c r="B226" s="583"/>
      <c r="C226" s="583"/>
      <c r="D226" s="582"/>
      <c r="E226" s="583"/>
      <c r="F226" s="582"/>
      <c r="G226" s="582"/>
      <c r="H226" s="582"/>
      <c r="I226" s="582"/>
      <c r="J226" s="581"/>
    </row>
    <row r="227" spans="1:10" x14ac:dyDescent="0.2">
      <c r="A227" s="583"/>
      <c r="B227" s="583"/>
      <c r="C227" s="583"/>
      <c r="D227" s="582"/>
      <c r="E227" s="583"/>
      <c r="F227" s="582"/>
      <c r="G227" s="582"/>
      <c r="H227" s="582"/>
      <c r="I227" s="582"/>
      <c r="J227" s="581"/>
    </row>
    <row r="228" spans="1:10" x14ac:dyDescent="0.2">
      <c r="A228" s="583"/>
      <c r="B228" s="583"/>
      <c r="C228" s="583"/>
      <c r="D228" s="582"/>
      <c r="E228" s="583"/>
      <c r="F228" s="582"/>
      <c r="G228" s="582"/>
      <c r="H228" s="582"/>
      <c r="I228" s="582"/>
      <c r="J228" s="581"/>
    </row>
    <row r="229" spans="1:10" x14ac:dyDescent="0.2">
      <c r="A229" s="583"/>
      <c r="B229" s="583"/>
      <c r="C229" s="583"/>
      <c r="D229" s="582"/>
      <c r="E229" s="583"/>
      <c r="F229" s="582"/>
      <c r="G229" s="582"/>
      <c r="H229" s="582"/>
      <c r="I229" s="582"/>
      <c r="J229" s="581"/>
    </row>
    <row r="230" spans="1:10" x14ac:dyDescent="0.2">
      <c r="A230" s="583"/>
      <c r="B230" s="583"/>
      <c r="C230" s="583"/>
      <c r="D230" s="582"/>
      <c r="E230" s="583"/>
      <c r="F230" s="582"/>
      <c r="G230" s="582"/>
      <c r="H230" s="582"/>
      <c r="I230" s="582"/>
      <c r="J230" s="581"/>
    </row>
    <row r="231" spans="1:10" x14ac:dyDescent="0.2">
      <c r="A231" s="583"/>
      <c r="B231" s="583"/>
      <c r="C231" s="583"/>
      <c r="D231" s="582"/>
      <c r="E231" s="583"/>
      <c r="F231" s="582"/>
      <c r="G231" s="582"/>
      <c r="H231" s="582"/>
      <c r="I231" s="582"/>
      <c r="J231" s="581"/>
    </row>
    <row r="232" spans="1:10" x14ac:dyDescent="0.2">
      <c r="A232" s="583"/>
      <c r="B232" s="583"/>
      <c r="C232" s="583"/>
      <c r="D232" s="582"/>
      <c r="E232" s="583"/>
      <c r="F232" s="582"/>
      <c r="G232" s="582"/>
      <c r="H232" s="582"/>
      <c r="I232" s="582"/>
      <c r="J232" s="581"/>
    </row>
    <row r="233" spans="1:10" x14ac:dyDescent="0.2">
      <c r="A233" s="583"/>
      <c r="B233" s="583"/>
      <c r="C233" s="583"/>
      <c r="D233" s="582"/>
      <c r="E233" s="583"/>
      <c r="F233" s="582"/>
      <c r="G233" s="582"/>
      <c r="H233" s="582"/>
      <c r="I233" s="582"/>
      <c r="J233" s="581"/>
    </row>
    <row r="234" spans="1:10" x14ac:dyDescent="0.2">
      <c r="A234" s="583"/>
      <c r="B234" s="583"/>
      <c r="C234" s="583"/>
      <c r="D234" s="582"/>
      <c r="E234" s="583"/>
      <c r="F234" s="582"/>
      <c r="G234" s="582"/>
      <c r="H234" s="582"/>
      <c r="I234" s="582"/>
      <c r="J234" s="581"/>
    </row>
    <row r="235" spans="1:10" x14ac:dyDescent="0.2">
      <c r="A235" s="583"/>
      <c r="B235" s="583"/>
      <c r="C235" s="583"/>
      <c r="D235" s="582"/>
      <c r="E235" s="583"/>
      <c r="F235" s="582"/>
      <c r="G235" s="582"/>
      <c r="H235" s="582"/>
      <c r="I235" s="582"/>
      <c r="J235" s="581"/>
    </row>
    <row r="236" spans="1:10" x14ac:dyDescent="0.2">
      <c r="A236" s="583"/>
      <c r="B236" s="583"/>
      <c r="C236" s="583"/>
      <c r="D236" s="582"/>
      <c r="E236" s="583"/>
      <c r="F236" s="582"/>
      <c r="G236" s="582"/>
      <c r="H236" s="582"/>
      <c r="I236" s="582"/>
      <c r="J236" s="581"/>
    </row>
    <row r="237" spans="1:10" x14ac:dyDescent="0.2">
      <c r="A237" s="583"/>
      <c r="B237" s="583"/>
      <c r="C237" s="583"/>
      <c r="D237" s="582"/>
      <c r="E237" s="583"/>
      <c r="F237" s="582"/>
      <c r="G237" s="582"/>
      <c r="H237" s="582"/>
      <c r="I237" s="582"/>
      <c r="J237" s="581"/>
    </row>
    <row r="238" spans="1:10" x14ac:dyDescent="0.2">
      <c r="A238" s="583"/>
      <c r="B238" s="583"/>
      <c r="C238" s="583"/>
      <c r="D238" s="582"/>
      <c r="E238" s="583"/>
      <c r="F238" s="582"/>
      <c r="G238" s="582"/>
      <c r="H238" s="582"/>
      <c r="I238" s="582"/>
      <c r="J238" s="581"/>
    </row>
    <row r="239" spans="1:10" x14ac:dyDescent="0.2">
      <c r="A239" s="583"/>
      <c r="B239" s="583"/>
      <c r="C239" s="583"/>
      <c r="D239" s="582"/>
      <c r="E239" s="583"/>
      <c r="F239" s="582"/>
      <c r="G239" s="582"/>
      <c r="H239" s="582"/>
      <c r="I239" s="582"/>
      <c r="J239" s="581"/>
    </row>
    <row r="240" spans="1:10" x14ac:dyDescent="0.2">
      <c r="A240" s="583"/>
      <c r="B240" s="583"/>
      <c r="C240" s="583"/>
      <c r="D240" s="582"/>
      <c r="E240" s="583"/>
      <c r="F240" s="582"/>
      <c r="G240" s="582"/>
      <c r="H240" s="582"/>
      <c r="I240" s="582"/>
      <c r="J240" s="581"/>
    </row>
    <row r="241" spans="1:10" x14ac:dyDescent="0.2">
      <c r="A241" s="583"/>
      <c r="B241" s="583"/>
      <c r="C241" s="583"/>
      <c r="D241" s="582"/>
      <c r="E241" s="583"/>
      <c r="F241" s="582"/>
      <c r="G241" s="582"/>
      <c r="H241" s="582"/>
      <c r="I241" s="582"/>
      <c r="J241" s="581"/>
    </row>
    <row r="242" spans="1:10" x14ac:dyDescent="0.2">
      <c r="A242" s="583"/>
      <c r="B242" s="583"/>
      <c r="C242" s="583"/>
      <c r="D242" s="582"/>
      <c r="E242" s="583"/>
      <c r="F242" s="582"/>
      <c r="G242" s="582"/>
      <c r="H242" s="582"/>
      <c r="I242" s="582"/>
      <c r="J242" s="581"/>
    </row>
    <row r="243" spans="1:10" x14ac:dyDescent="0.2">
      <c r="A243" s="583"/>
      <c r="B243" s="583"/>
      <c r="C243" s="583"/>
      <c r="D243" s="582"/>
      <c r="E243" s="583"/>
      <c r="F243" s="582"/>
      <c r="G243" s="582"/>
      <c r="H243" s="582"/>
      <c r="I243" s="582"/>
      <c r="J243" s="581"/>
    </row>
    <row r="244" spans="1:10" x14ac:dyDescent="0.2">
      <c r="A244" s="583"/>
      <c r="B244" s="583"/>
      <c r="C244" s="583"/>
      <c r="D244" s="582"/>
      <c r="E244" s="583"/>
      <c r="F244" s="582"/>
      <c r="G244" s="582"/>
      <c r="H244" s="582"/>
      <c r="I244" s="582"/>
      <c r="J244" s="581"/>
    </row>
    <row r="245" spans="1:10" x14ac:dyDescent="0.2">
      <c r="A245" s="583"/>
      <c r="B245" s="583"/>
      <c r="C245" s="583"/>
      <c r="D245" s="582"/>
      <c r="E245" s="583"/>
      <c r="F245" s="582"/>
      <c r="G245" s="582"/>
      <c r="H245" s="582"/>
      <c r="I245" s="582"/>
      <c r="J245" s="581"/>
    </row>
    <row r="246" spans="1:10" x14ac:dyDescent="0.2">
      <c r="A246" s="583"/>
      <c r="B246" s="583"/>
      <c r="C246" s="583"/>
      <c r="D246" s="582"/>
      <c r="E246" s="583"/>
      <c r="F246" s="582"/>
      <c r="G246" s="582"/>
      <c r="H246" s="582"/>
      <c r="I246" s="582"/>
      <c r="J246" s="581"/>
    </row>
    <row r="247" spans="1:10" x14ac:dyDescent="0.2">
      <c r="A247" s="583"/>
      <c r="B247" s="583"/>
      <c r="C247" s="583"/>
      <c r="D247" s="582"/>
      <c r="E247" s="583"/>
      <c r="F247" s="582"/>
      <c r="G247" s="582"/>
      <c r="H247" s="582"/>
      <c r="I247" s="582"/>
      <c r="J247" s="581"/>
    </row>
    <row r="248" spans="1:10" x14ac:dyDescent="0.2">
      <c r="A248" s="583"/>
      <c r="B248" s="583"/>
      <c r="C248" s="583"/>
      <c r="D248" s="582"/>
      <c r="E248" s="583"/>
      <c r="F248" s="582"/>
      <c r="G248" s="582"/>
      <c r="H248" s="582"/>
      <c r="I248" s="582"/>
      <c r="J248" s="581"/>
    </row>
    <row r="249" spans="1:10" x14ac:dyDescent="0.2">
      <c r="A249" s="583"/>
      <c r="B249" s="583"/>
      <c r="C249" s="583"/>
      <c r="D249" s="582"/>
      <c r="E249" s="583"/>
      <c r="F249" s="582"/>
      <c r="G249" s="582"/>
      <c r="H249" s="582"/>
      <c r="I249" s="582"/>
      <c r="J249" s="581"/>
    </row>
    <row r="250" spans="1:10" x14ac:dyDescent="0.2">
      <c r="A250" s="583"/>
      <c r="B250" s="583"/>
      <c r="C250" s="583"/>
      <c r="D250" s="582"/>
      <c r="E250" s="583"/>
      <c r="F250" s="582"/>
      <c r="G250" s="582"/>
      <c r="H250" s="582"/>
      <c r="I250" s="582"/>
      <c r="J250" s="581"/>
    </row>
    <row r="251" spans="1:10" x14ac:dyDescent="0.2">
      <c r="A251" s="583"/>
      <c r="B251" s="583"/>
      <c r="C251" s="583"/>
      <c r="D251" s="582"/>
      <c r="E251" s="583"/>
      <c r="F251" s="582"/>
      <c r="G251" s="582"/>
      <c r="H251" s="582"/>
      <c r="I251" s="582"/>
      <c r="J251" s="581"/>
    </row>
    <row r="252" spans="1:10" x14ac:dyDescent="0.2">
      <c r="A252" s="583"/>
      <c r="B252" s="583"/>
      <c r="C252" s="583"/>
      <c r="D252" s="582"/>
      <c r="E252" s="583"/>
      <c r="F252" s="582"/>
      <c r="G252" s="582"/>
      <c r="H252" s="582"/>
      <c r="I252" s="582"/>
      <c r="J252" s="581"/>
    </row>
    <row r="253" spans="1:10" x14ac:dyDescent="0.2">
      <c r="A253" s="583"/>
      <c r="B253" s="583"/>
      <c r="C253" s="583"/>
      <c r="D253" s="582"/>
      <c r="E253" s="583"/>
      <c r="F253" s="582"/>
      <c r="G253" s="582"/>
      <c r="H253" s="582"/>
      <c r="I253" s="582"/>
      <c r="J253" s="581"/>
    </row>
    <row r="254" spans="1:10" x14ac:dyDescent="0.2">
      <c r="A254" s="583"/>
      <c r="B254" s="583"/>
      <c r="C254" s="583"/>
      <c r="D254" s="582"/>
      <c r="E254" s="583"/>
      <c r="F254" s="582"/>
      <c r="G254" s="582"/>
      <c r="H254" s="582"/>
      <c r="I254" s="582"/>
      <c r="J254" s="581"/>
    </row>
    <row r="255" spans="1:10" x14ac:dyDescent="0.2">
      <c r="A255" s="583"/>
      <c r="B255" s="583"/>
      <c r="C255" s="583"/>
      <c r="D255" s="582"/>
      <c r="E255" s="583"/>
      <c r="F255" s="582"/>
      <c r="G255" s="582"/>
      <c r="H255" s="582"/>
      <c r="I255" s="582"/>
      <c r="J255" s="581"/>
    </row>
    <row r="256" spans="1:10" x14ac:dyDescent="0.2">
      <c r="A256" s="583"/>
      <c r="B256" s="583"/>
      <c r="C256" s="583"/>
      <c r="D256" s="582"/>
      <c r="E256" s="583"/>
      <c r="F256" s="582"/>
      <c r="G256" s="582"/>
      <c r="H256" s="582"/>
      <c r="I256" s="582"/>
      <c r="J256" s="581"/>
    </row>
    <row r="257" spans="1:10" x14ac:dyDescent="0.2">
      <c r="A257" s="583"/>
      <c r="B257" s="583"/>
      <c r="C257" s="583"/>
      <c r="D257" s="582"/>
      <c r="E257" s="583"/>
      <c r="F257" s="582"/>
      <c r="G257" s="582"/>
      <c r="H257" s="582"/>
      <c r="I257" s="582"/>
      <c r="J257" s="581"/>
    </row>
    <row r="258" spans="1:10" x14ac:dyDescent="0.2">
      <c r="A258" s="583"/>
      <c r="B258" s="583"/>
      <c r="C258" s="583"/>
      <c r="D258" s="582"/>
      <c r="E258" s="583"/>
      <c r="F258" s="582"/>
      <c r="G258" s="582"/>
      <c r="H258" s="582"/>
      <c r="I258" s="582"/>
      <c r="J258" s="581"/>
    </row>
    <row r="259" spans="1:10" x14ac:dyDescent="0.2">
      <c r="A259" s="583"/>
      <c r="B259" s="583"/>
      <c r="C259" s="583"/>
      <c r="D259" s="582"/>
      <c r="E259" s="583"/>
      <c r="F259" s="582"/>
      <c r="G259" s="582"/>
      <c r="H259" s="582"/>
      <c r="I259" s="582"/>
      <c r="J259" s="581"/>
    </row>
    <row r="260" spans="1:10" x14ac:dyDescent="0.2">
      <c r="A260" s="583"/>
      <c r="B260" s="583"/>
      <c r="C260" s="583"/>
      <c r="D260" s="582"/>
      <c r="E260" s="583"/>
      <c r="F260" s="582"/>
      <c r="G260" s="582"/>
      <c r="H260" s="582"/>
      <c r="I260" s="582"/>
      <c r="J260" s="581"/>
    </row>
    <row r="261" spans="1:10" x14ac:dyDescent="0.2">
      <c r="A261" s="583"/>
      <c r="B261" s="583"/>
      <c r="C261" s="583"/>
      <c r="D261" s="582"/>
      <c r="E261" s="583"/>
      <c r="F261" s="582"/>
      <c r="G261" s="582"/>
      <c r="H261" s="582"/>
      <c r="I261" s="582"/>
      <c r="J261" s="581"/>
    </row>
    <row r="262" spans="1:10" x14ac:dyDescent="0.2">
      <c r="A262" s="583"/>
      <c r="B262" s="583"/>
      <c r="C262" s="583"/>
      <c r="D262" s="582"/>
      <c r="E262" s="583"/>
      <c r="F262" s="582"/>
      <c r="G262" s="582"/>
      <c r="H262" s="582"/>
      <c r="I262" s="582"/>
      <c r="J262" s="581"/>
    </row>
    <row r="263" spans="1:10" x14ac:dyDescent="0.2">
      <c r="A263" s="583"/>
      <c r="B263" s="583"/>
      <c r="C263" s="583"/>
      <c r="D263" s="582"/>
      <c r="E263" s="583"/>
      <c r="F263" s="582"/>
      <c r="G263" s="582"/>
      <c r="H263" s="582"/>
      <c r="I263" s="582"/>
      <c r="J263" s="581"/>
    </row>
    <row r="264" spans="1:10" x14ac:dyDescent="0.2">
      <c r="A264" s="583"/>
      <c r="B264" s="583"/>
      <c r="C264" s="583"/>
      <c r="D264" s="582"/>
      <c r="E264" s="583"/>
      <c r="F264" s="582"/>
      <c r="G264" s="582"/>
      <c r="H264" s="582"/>
      <c r="I264" s="582"/>
      <c r="J264" s="581"/>
    </row>
    <row r="265" spans="1:10" x14ac:dyDescent="0.2">
      <c r="A265" s="583"/>
      <c r="B265" s="583"/>
      <c r="C265" s="583"/>
      <c r="D265" s="582"/>
      <c r="E265" s="583"/>
      <c r="F265" s="582"/>
      <c r="G265" s="582"/>
      <c r="H265" s="582"/>
      <c r="I265" s="582"/>
      <c r="J265" s="581"/>
    </row>
    <row r="266" spans="1:10" x14ac:dyDescent="0.2">
      <c r="A266" s="583"/>
      <c r="B266" s="583"/>
      <c r="C266" s="583"/>
      <c r="D266" s="582"/>
      <c r="E266" s="583"/>
      <c r="F266" s="582"/>
      <c r="G266" s="582"/>
      <c r="H266" s="582"/>
      <c r="I266" s="582"/>
      <c r="J266" s="581"/>
    </row>
    <row r="267" spans="1:10" x14ac:dyDescent="0.2">
      <c r="A267" s="583"/>
      <c r="B267" s="583"/>
      <c r="C267" s="583"/>
      <c r="D267" s="582"/>
      <c r="E267" s="583"/>
      <c r="F267" s="582"/>
      <c r="G267" s="582"/>
      <c r="H267" s="582"/>
      <c r="I267" s="582"/>
      <c r="J267" s="581"/>
    </row>
    <row r="268" spans="1:10" x14ac:dyDescent="0.2">
      <c r="A268" s="583"/>
      <c r="B268" s="583"/>
      <c r="C268" s="583"/>
      <c r="D268" s="582"/>
      <c r="E268" s="583"/>
      <c r="F268" s="582"/>
      <c r="G268" s="582"/>
      <c r="H268" s="582"/>
      <c r="I268" s="582"/>
      <c r="J268" s="581"/>
    </row>
    <row r="269" spans="1:10" x14ac:dyDescent="0.2">
      <c r="A269" s="583"/>
      <c r="B269" s="583"/>
      <c r="C269" s="583"/>
      <c r="D269" s="582"/>
      <c r="E269" s="583"/>
      <c r="F269" s="582"/>
      <c r="G269" s="582"/>
      <c r="H269" s="582"/>
      <c r="I269" s="582"/>
      <c r="J269" s="581"/>
    </row>
    <row r="270" spans="1:10" x14ac:dyDescent="0.2">
      <c r="A270" s="583"/>
      <c r="B270" s="583"/>
      <c r="C270" s="583"/>
      <c r="D270" s="582"/>
      <c r="E270" s="583"/>
      <c r="F270" s="582"/>
      <c r="G270" s="582"/>
      <c r="H270" s="582"/>
      <c r="I270" s="582"/>
      <c r="J270" s="581"/>
    </row>
    <row r="271" spans="1:10" x14ac:dyDescent="0.2">
      <c r="A271" s="583"/>
      <c r="B271" s="583"/>
      <c r="C271" s="583"/>
      <c r="D271" s="582"/>
      <c r="E271" s="583"/>
      <c r="F271" s="582"/>
      <c r="G271" s="582"/>
      <c r="H271" s="582"/>
      <c r="I271" s="582"/>
      <c r="J271" s="581"/>
    </row>
    <row r="272" spans="1:10" x14ac:dyDescent="0.2">
      <c r="A272" s="583"/>
      <c r="B272" s="583"/>
      <c r="C272" s="583"/>
      <c r="D272" s="582"/>
      <c r="E272" s="583"/>
      <c r="F272" s="582"/>
      <c r="G272" s="582"/>
      <c r="H272" s="582"/>
      <c r="I272" s="582"/>
      <c r="J272" s="581"/>
    </row>
    <row r="273" spans="1:10" x14ac:dyDescent="0.2">
      <c r="A273" s="583"/>
      <c r="B273" s="583"/>
      <c r="C273" s="583"/>
      <c r="D273" s="582"/>
      <c r="E273" s="583"/>
      <c r="F273" s="582"/>
      <c r="G273" s="582"/>
      <c r="H273" s="582"/>
      <c r="I273" s="582"/>
      <c r="J273" s="581"/>
    </row>
    <row r="274" spans="1:10" x14ac:dyDescent="0.2">
      <c r="A274" s="583"/>
      <c r="B274" s="583"/>
      <c r="C274" s="583"/>
      <c r="D274" s="582"/>
      <c r="E274" s="583"/>
      <c r="F274" s="582"/>
      <c r="G274" s="582"/>
      <c r="H274" s="582"/>
      <c r="I274" s="582"/>
      <c r="J274" s="581"/>
    </row>
    <row r="275" spans="1:10" x14ac:dyDescent="0.2">
      <c r="A275" s="583"/>
      <c r="B275" s="583"/>
      <c r="C275" s="583"/>
      <c r="D275" s="582"/>
      <c r="E275" s="583"/>
      <c r="F275" s="582"/>
      <c r="G275" s="582"/>
      <c r="H275" s="582"/>
      <c r="I275" s="582"/>
      <c r="J275" s="581"/>
    </row>
    <row r="276" spans="1:10" x14ac:dyDescent="0.2">
      <c r="A276" s="583"/>
      <c r="B276" s="583"/>
      <c r="C276" s="583"/>
      <c r="D276" s="582"/>
      <c r="E276" s="583"/>
      <c r="F276" s="582"/>
      <c r="G276" s="582"/>
      <c r="H276" s="582"/>
      <c r="I276" s="582"/>
      <c r="J276" s="581"/>
    </row>
    <row r="277" spans="1:10" x14ac:dyDescent="0.2">
      <c r="A277" s="583"/>
      <c r="B277" s="583"/>
      <c r="C277" s="583"/>
      <c r="D277" s="582"/>
      <c r="E277" s="583"/>
      <c r="F277" s="582"/>
      <c r="G277" s="582"/>
      <c r="H277" s="582"/>
      <c r="I277" s="582"/>
      <c r="J277" s="581"/>
    </row>
    <row r="278" spans="1:10" x14ac:dyDescent="0.2">
      <c r="A278" s="583"/>
      <c r="B278" s="583"/>
      <c r="C278" s="583"/>
      <c r="D278" s="582"/>
      <c r="E278" s="583"/>
      <c r="F278" s="582"/>
      <c r="G278" s="582"/>
      <c r="H278" s="582"/>
      <c r="I278" s="582"/>
      <c r="J278" s="581"/>
    </row>
    <row r="279" spans="1:10" x14ac:dyDescent="0.2">
      <c r="A279" s="583"/>
      <c r="B279" s="583"/>
      <c r="C279" s="583"/>
      <c r="D279" s="582"/>
      <c r="E279" s="583"/>
      <c r="F279" s="582"/>
      <c r="G279" s="582"/>
      <c r="H279" s="582"/>
      <c r="I279" s="582"/>
      <c r="J279" s="581"/>
    </row>
    <row r="280" spans="1:10" x14ac:dyDescent="0.2">
      <c r="A280" s="583"/>
      <c r="B280" s="583"/>
      <c r="C280" s="583"/>
      <c r="D280" s="582"/>
      <c r="E280" s="583"/>
      <c r="F280" s="582"/>
      <c r="G280" s="582"/>
      <c r="H280" s="582"/>
      <c r="I280" s="582"/>
      <c r="J280" s="581"/>
    </row>
    <row r="281" spans="1:10" x14ac:dyDescent="0.2">
      <c r="A281" s="583"/>
      <c r="B281" s="583"/>
      <c r="C281" s="583"/>
      <c r="D281" s="582"/>
      <c r="E281" s="583"/>
      <c r="F281" s="582"/>
      <c r="G281" s="582"/>
      <c r="H281" s="582"/>
      <c r="I281" s="582"/>
      <c r="J281" s="581"/>
    </row>
    <row r="282" spans="1:10" x14ac:dyDescent="0.2">
      <c r="A282" s="583"/>
      <c r="B282" s="583"/>
      <c r="C282" s="583"/>
      <c r="D282" s="582"/>
      <c r="E282" s="583"/>
      <c r="F282" s="582"/>
      <c r="G282" s="582"/>
      <c r="H282" s="582"/>
      <c r="I282" s="582"/>
      <c r="J282" s="581"/>
    </row>
    <row r="283" spans="1:10" x14ac:dyDescent="0.2">
      <c r="A283" s="583"/>
      <c r="B283" s="583"/>
      <c r="C283" s="583"/>
      <c r="D283" s="582"/>
      <c r="E283" s="583"/>
      <c r="F283" s="582"/>
      <c r="G283" s="582"/>
      <c r="H283" s="582"/>
      <c r="I283" s="582"/>
      <c r="J283" s="581"/>
    </row>
    <row r="284" spans="1:10" x14ac:dyDescent="0.2">
      <c r="A284" s="583"/>
      <c r="B284" s="583"/>
      <c r="C284" s="583"/>
      <c r="D284" s="582"/>
      <c r="E284" s="583"/>
      <c r="F284" s="582"/>
      <c r="G284" s="582"/>
      <c r="H284" s="582"/>
      <c r="I284" s="582"/>
      <c r="J284" s="581"/>
    </row>
    <row r="285" spans="1:10" x14ac:dyDescent="0.2">
      <c r="A285" s="583"/>
      <c r="B285" s="583"/>
      <c r="C285" s="583"/>
      <c r="D285" s="582"/>
      <c r="E285" s="583"/>
      <c r="F285" s="582"/>
      <c r="G285" s="582"/>
      <c r="H285" s="582"/>
      <c r="I285" s="582"/>
      <c r="J285" s="581"/>
    </row>
    <row r="286" spans="1:10" x14ac:dyDescent="0.2">
      <c r="A286" s="583"/>
      <c r="B286" s="583"/>
      <c r="C286" s="583"/>
      <c r="D286" s="582"/>
      <c r="E286" s="583"/>
      <c r="F286" s="582"/>
      <c r="G286" s="582"/>
      <c r="H286" s="582"/>
      <c r="I286" s="582"/>
      <c r="J286" s="581"/>
    </row>
    <row r="287" spans="1:10" x14ac:dyDescent="0.2">
      <c r="A287" s="583"/>
      <c r="B287" s="583"/>
      <c r="C287" s="583"/>
      <c r="D287" s="582"/>
      <c r="E287" s="583"/>
      <c r="F287" s="582"/>
      <c r="G287" s="582"/>
      <c r="H287" s="582"/>
      <c r="I287" s="582"/>
      <c r="J287" s="581"/>
    </row>
    <row r="288" spans="1:10" x14ac:dyDescent="0.2">
      <c r="A288" s="583"/>
      <c r="B288" s="583"/>
      <c r="C288" s="583"/>
      <c r="D288" s="582"/>
      <c r="E288" s="583"/>
      <c r="F288" s="582"/>
      <c r="G288" s="582"/>
      <c r="H288" s="582"/>
      <c r="I288" s="582"/>
      <c r="J288" s="581"/>
    </row>
    <row r="289" spans="1:10" x14ac:dyDescent="0.2">
      <c r="A289" s="583"/>
      <c r="B289" s="583"/>
      <c r="C289" s="583"/>
      <c r="D289" s="582"/>
      <c r="E289" s="583"/>
      <c r="F289" s="582"/>
      <c r="G289" s="582"/>
      <c r="H289" s="582"/>
      <c r="I289" s="582"/>
      <c r="J289" s="581"/>
    </row>
    <row r="290" spans="1:10" x14ac:dyDescent="0.2">
      <c r="A290" s="583"/>
      <c r="B290" s="583"/>
      <c r="C290" s="583"/>
      <c r="D290" s="582"/>
      <c r="E290" s="583"/>
      <c r="F290" s="582"/>
      <c r="G290" s="582"/>
      <c r="H290" s="582"/>
      <c r="I290" s="582"/>
      <c r="J290" s="581"/>
    </row>
    <row r="291" spans="1:10" x14ac:dyDescent="0.2">
      <c r="A291" s="583"/>
      <c r="B291" s="583"/>
      <c r="C291" s="583"/>
      <c r="D291" s="582"/>
      <c r="E291" s="583"/>
      <c r="F291" s="582"/>
      <c r="G291" s="582"/>
      <c r="H291" s="582"/>
      <c r="I291" s="582"/>
      <c r="J291" s="581"/>
    </row>
    <row r="292" spans="1:10" x14ac:dyDescent="0.2">
      <c r="A292" s="583"/>
      <c r="B292" s="583"/>
      <c r="C292" s="583"/>
      <c r="D292" s="582"/>
      <c r="E292" s="583"/>
      <c r="F292" s="582"/>
      <c r="G292" s="582"/>
      <c r="H292" s="582"/>
      <c r="I292" s="582"/>
      <c r="J292" s="581"/>
    </row>
    <row r="293" spans="1:10" x14ac:dyDescent="0.2">
      <c r="A293" s="583"/>
      <c r="B293" s="583"/>
      <c r="C293" s="583"/>
      <c r="D293" s="582"/>
      <c r="E293" s="583"/>
      <c r="F293" s="582"/>
      <c r="G293" s="582"/>
      <c r="H293" s="582"/>
      <c r="I293" s="582"/>
      <c r="J293" s="581"/>
    </row>
    <row r="294" spans="1:10" x14ac:dyDescent="0.2">
      <c r="A294" s="583"/>
      <c r="B294" s="583"/>
      <c r="C294" s="583"/>
      <c r="D294" s="582"/>
      <c r="E294" s="583"/>
      <c r="F294" s="582"/>
      <c r="G294" s="582"/>
      <c r="H294" s="582"/>
      <c r="I294" s="582"/>
      <c r="J294" s="581"/>
    </row>
    <row r="295" spans="1:10" x14ac:dyDescent="0.2">
      <c r="A295" s="583"/>
      <c r="B295" s="583"/>
      <c r="C295" s="583"/>
      <c r="D295" s="582"/>
      <c r="E295" s="583"/>
      <c r="F295" s="582"/>
      <c r="G295" s="582"/>
      <c r="H295" s="582"/>
      <c r="I295" s="582"/>
      <c r="J295" s="581"/>
    </row>
    <row r="296" spans="1:10" x14ac:dyDescent="0.2">
      <c r="A296" s="583"/>
      <c r="B296" s="583"/>
      <c r="C296" s="583"/>
      <c r="D296" s="582"/>
      <c r="E296" s="583"/>
      <c r="F296" s="582"/>
      <c r="G296" s="582"/>
      <c r="H296" s="582"/>
      <c r="I296" s="582"/>
      <c r="J296" s="581"/>
    </row>
    <row r="297" spans="1:10" x14ac:dyDescent="0.2">
      <c r="A297" s="583"/>
      <c r="B297" s="583"/>
      <c r="C297" s="583"/>
      <c r="D297" s="582"/>
      <c r="E297" s="583"/>
      <c r="F297" s="582"/>
      <c r="G297" s="582"/>
      <c r="H297" s="582"/>
      <c r="I297" s="582"/>
      <c r="J297" s="581"/>
    </row>
    <row r="298" spans="1:10" x14ac:dyDescent="0.2">
      <c r="A298" s="583"/>
      <c r="B298" s="583"/>
      <c r="C298" s="583"/>
      <c r="D298" s="582"/>
      <c r="E298" s="583"/>
      <c r="F298" s="582"/>
      <c r="G298" s="582"/>
      <c r="H298" s="582"/>
      <c r="I298" s="582"/>
      <c r="J298" s="581"/>
    </row>
    <row r="299" spans="1:10" x14ac:dyDescent="0.2">
      <c r="A299" s="583"/>
      <c r="B299" s="583"/>
      <c r="C299" s="583"/>
      <c r="D299" s="582"/>
      <c r="E299" s="583"/>
      <c r="F299" s="582"/>
      <c r="G299" s="582"/>
      <c r="H299" s="582"/>
      <c r="I299" s="582"/>
      <c r="J299" s="581"/>
    </row>
    <row r="300" spans="1:10" x14ac:dyDescent="0.2">
      <c r="A300" s="583"/>
      <c r="B300" s="583"/>
      <c r="C300" s="583"/>
      <c r="D300" s="582"/>
      <c r="E300" s="583"/>
      <c r="F300" s="582"/>
      <c r="G300" s="582"/>
      <c r="H300" s="582"/>
      <c r="I300" s="582"/>
      <c r="J300" s="581"/>
    </row>
    <row r="301" spans="1:10" x14ac:dyDescent="0.2">
      <c r="A301" s="583"/>
      <c r="B301" s="583"/>
      <c r="C301" s="583"/>
      <c r="D301" s="582"/>
      <c r="E301" s="583"/>
      <c r="F301" s="582"/>
      <c r="G301" s="582"/>
      <c r="H301" s="582"/>
      <c r="I301" s="582"/>
      <c r="J301" s="581"/>
    </row>
    <row r="302" spans="1:10" x14ac:dyDescent="0.2">
      <c r="A302" s="583"/>
      <c r="B302" s="583"/>
      <c r="C302" s="583"/>
      <c r="D302" s="582"/>
      <c r="E302" s="583"/>
      <c r="F302" s="582"/>
      <c r="G302" s="582"/>
      <c r="H302" s="582"/>
      <c r="I302" s="582"/>
      <c r="J302" s="581"/>
    </row>
    <row r="303" spans="1:10" x14ac:dyDescent="0.2">
      <c r="A303" s="583"/>
      <c r="B303" s="583"/>
      <c r="C303" s="583"/>
      <c r="D303" s="582"/>
      <c r="E303" s="583"/>
      <c r="F303" s="582"/>
      <c r="G303" s="582"/>
      <c r="H303" s="582"/>
      <c r="I303" s="582"/>
      <c r="J303" s="581"/>
    </row>
    <row r="304" spans="1:10" x14ac:dyDescent="0.2">
      <c r="A304" s="583"/>
      <c r="B304" s="583"/>
      <c r="C304" s="583"/>
      <c r="D304" s="582"/>
      <c r="E304" s="583"/>
      <c r="F304" s="582"/>
      <c r="G304" s="582"/>
      <c r="H304" s="582"/>
      <c r="I304" s="582"/>
      <c r="J304" s="581"/>
    </row>
    <row r="305" spans="1:10" x14ac:dyDescent="0.2">
      <c r="A305" s="583"/>
      <c r="B305" s="583"/>
      <c r="C305" s="583"/>
      <c r="D305" s="582"/>
      <c r="E305" s="583"/>
      <c r="F305" s="582"/>
      <c r="G305" s="582"/>
      <c r="H305" s="582"/>
      <c r="I305" s="582"/>
      <c r="J305" s="581"/>
    </row>
    <row r="306" spans="1:10" x14ac:dyDescent="0.2">
      <c r="A306" s="583"/>
      <c r="B306" s="583"/>
      <c r="C306" s="583"/>
      <c r="D306" s="582"/>
      <c r="E306" s="583"/>
      <c r="F306" s="582"/>
      <c r="G306" s="582"/>
      <c r="H306" s="582"/>
      <c r="I306" s="582"/>
      <c r="J306" s="581"/>
    </row>
    <row r="307" spans="1:10" x14ac:dyDescent="0.2">
      <c r="A307" s="583"/>
      <c r="B307" s="583"/>
      <c r="C307" s="583"/>
      <c r="D307" s="582"/>
      <c r="E307" s="583"/>
      <c r="F307" s="582"/>
      <c r="G307" s="582"/>
      <c r="H307" s="582"/>
      <c r="I307" s="582"/>
      <c r="J307" s="581"/>
    </row>
    <row r="308" spans="1:10" x14ac:dyDescent="0.2">
      <c r="A308" s="583"/>
      <c r="B308" s="583"/>
      <c r="C308" s="583"/>
      <c r="D308" s="582"/>
      <c r="E308" s="583"/>
      <c r="F308" s="582"/>
      <c r="G308" s="582"/>
      <c r="H308" s="582"/>
      <c r="I308" s="582"/>
      <c r="J308" s="581"/>
    </row>
    <row r="309" spans="1:10" x14ac:dyDescent="0.2">
      <c r="A309" s="583"/>
      <c r="B309" s="583"/>
      <c r="C309" s="583"/>
      <c r="D309" s="582"/>
      <c r="E309" s="583"/>
      <c r="F309" s="582"/>
      <c r="G309" s="582"/>
      <c r="H309" s="582"/>
      <c r="I309" s="582"/>
      <c r="J309" s="581"/>
    </row>
    <row r="310" spans="1:10" x14ac:dyDescent="0.2">
      <c r="A310" s="583"/>
      <c r="B310" s="583"/>
      <c r="C310" s="583"/>
      <c r="D310" s="582"/>
      <c r="E310" s="583"/>
      <c r="F310" s="582"/>
      <c r="G310" s="582"/>
      <c r="H310" s="582"/>
      <c r="I310" s="582"/>
      <c r="J310" s="581"/>
    </row>
    <row r="311" spans="1:10" x14ac:dyDescent="0.2">
      <c r="A311" s="583"/>
      <c r="B311" s="583"/>
      <c r="C311" s="583"/>
      <c r="D311" s="582"/>
      <c r="E311" s="583"/>
      <c r="F311" s="582"/>
      <c r="G311" s="582"/>
      <c r="H311" s="582"/>
      <c r="I311" s="582"/>
      <c r="J311" s="581"/>
    </row>
    <row r="312" spans="1:10" x14ac:dyDescent="0.2">
      <c r="A312" s="583"/>
      <c r="B312" s="583"/>
      <c r="C312" s="583"/>
      <c r="D312" s="582"/>
      <c r="E312" s="583"/>
      <c r="F312" s="582"/>
      <c r="G312" s="582"/>
      <c r="H312" s="582"/>
      <c r="I312" s="582"/>
      <c r="J312" s="581"/>
    </row>
    <row r="313" spans="1:10" x14ac:dyDescent="0.2">
      <c r="A313" s="583"/>
      <c r="B313" s="583"/>
      <c r="C313" s="583"/>
      <c r="D313" s="582"/>
      <c r="E313" s="583"/>
      <c r="F313" s="582"/>
      <c r="G313" s="582"/>
      <c r="H313" s="582"/>
      <c r="I313" s="582"/>
      <c r="J313" s="581"/>
    </row>
    <row r="314" spans="1:10" x14ac:dyDescent="0.2">
      <c r="A314" s="583"/>
      <c r="B314" s="583"/>
      <c r="C314" s="583"/>
      <c r="D314" s="582"/>
      <c r="E314" s="583"/>
      <c r="F314" s="582"/>
      <c r="G314" s="582"/>
      <c r="H314" s="582"/>
      <c r="I314" s="582"/>
      <c r="J314" s="581"/>
    </row>
    <row r="315" spans="1:10" x14ac:dyDescent="0.2">
      <c r="A315" s="583"/>
      <c r="B315" s="583"/>
      <c r="C315" s="583"/>
      <c r="D315" s="582"/>
      <c r="E315" s="583"/>
      <c r="F315" s="582"/>
      <c r="G315" s="582"/>
      <c r="H315" s="582"/>
      <c r="I315" s="582"/>
      <c r="J315" s="581"/>
    </row>
    <row r="316" spans="1:10" x14ac:dyDescent="0.2">
      <c r="A316" s="583"/>
      <c r="B316" s="583"/>
      <c r="C316" s="583"/>
      <c r="D316" s="582"/>
      <c r="E316" s="583"/>
      <c r="F316" s="582"/>
      <c r="G316" s="582"/>
      <c r="H316" s="582"/>
      <c r="I316" s="582"/>
      <c r="J316" s="581"/>
    </row>
    <row r="317" spans="1:10" x14ac:dyDescent="0.2">
      <c r="A317" s="583"/>
      <c r="B317" s="583"/>
      <c r="C317" s="583"/>
      <c r="D317" s="582"/>
      <c r="E317" s="583"/>
      <c r="F317" s="582"/>
      <c r="G317" s="582"/>
      <c r="H317" s="582"/>
      <c r="I317" s="582"/>
      <c r="J317" s="581"/>
    </row>
    <row r="318" spans="1:10" x14ac:dyDescent="0.2">
      <c r="A318" s="583"/>
      <c r="B318" s="583"/>
      <c r="C318" s="583"/>
      <c r="D318" s="582"/>
      <c r="E318" s="583"/>
      <c r="F318" s="582"/>
      <c r="G318" s="582"/>
      <c r="H318" s="582"/>
      <c r="I318" s="582"/>
      <c r="J318" s="581"/>
    </row>
    <row r="319" spans="1:10" x14ac:dyDescent="0.2">
      <c r="A319" s="583"/>
      <c r="B319" s="583"/>
      <c r="C319" s="583"/>
      <c r="D319" s="582"/>
      <c r="E319" s="583"/>
      <c r="F319" s="582"/>
      <c r="G319" s="582"/>
      <c r="H319" s="582"/>
      <c r="I319" s="582"/>
      <c r="J319" s="581"/>
    </row>
    <row r="320" spans="1:10" x14ac:dyDescent="0.2">
      <c r="A320" s="583"/>
      <c r="B320" s="583"/>
      <c r="C320" s="583"/>
      <c r="D320" s="582"/>
      <c r="E320" s="583"/>
      <c r="F320" s="582"/>
      <c r="G320" s="582"/>
      <c r="H320" s="582"/>
      <c r="I320" s="582"/>
      <c r="J320" s="581"/>
    </row>
    <row r="321" spans="1:10" x14ac:dyDescent="0.2">
      <c r="A321" s="583"/>
      <c r="B321" s="583"/>
      <c r="C321" s="583"/>
      <c r="D321" s="582"/>
      <c r="E321" s="583"/>
      <c r="F321" s="582"/>
      <c r="G321" s="582"/>
      <c r="H321" s="582"/>
      <c r="I321" s="582"/>
      <c r="J321" s="581"/>
    </row>
    <row r="322" spans="1:10" x14ac:dyDescent="0.2">
      <c r="A322" s="583"/>
      <c r="B322" s="583"/>
      <c r="C322" s="583"/>
      <c r="D322" s="582"/>
      <c r="E322" s="583"/>
      <c r="F322" s="582"/>
      <c r="G322" s="582"/>
      <c r="H322" s="582"/>
      <c r="I322" s="582"/>
      <c r="J322" s="581"/>
    </row>
    <row r="323" spans="1:10" x14ac:dyDescent="0.2">
      <c r="A323" s="583"/>
      <c r="B323" s="583"/>
      <c r="C323" s="583"/>
      <c r="D323" s="582"/>
      <c r="E323" s="583"/>
      <c r="F323" s="582"/>
      <c r="G323" s="582"/>
      <c r="H323" s="582"/>
      <c r="I323" s="582"/>
      <c r="J323" s="581"/>
    </row>
    <row r="324" spans="1:10" x14ac:dyDescent="0.2">
      <c r="A324" s="583"/>
      <c r="B324" s="583"/>
      <c r="C324" s="583"/>
      <c r="D324" s="582"/>
      <c r="E324" s="583"/>
      <c r="F324" s="582"/>
      <c r="G324" s="582"/>
      <c r="H324" s="582"/>
      <c r="I324" s="582"/>
      <c r="J324" s="581"/>
    </row>
    <row r="325" spans="1:10" x14ac:dyDescent="0.2">
      <c r="A325" s="583"/>
      <c r="B325" s="583"/>
      <c r="C325" s="583"/>
      <c r="D325" s="582"/>
      <c r="E325" s="583"/>
      <c r="F325" s="582"/>
      <c r="G325" s="582"/>
      <c r="H325" s="582"/>
      <c r="I325" s="582"/>
      <c r="J325" s="581"/>
    </row>
    <row r="326" spans="1:10" x14ac:dyDescent="0.2">
      <c r="A326" s="583"/>
      <c r="B326" s="583"/>
      <c r="C326" s="583"/>
      <c r="D326" s="582"/>
      <c r="E326" s="583"/>
      <c r="F326" s="582"/>
      <c r="G326" s="582"/>
      <c r="H326" s="582"/>
      <c r="I326" s="582"/>
      <c r="J326" s="581"/>
    </row>
    <row r="327" spans="1:10" x14ac:dyDescent="0.2">
      <c r="A327" s="583"/>
      <c r="B327" s="583"/>
      <c r="C327" s="583"/>
      <c r="D327" s="582"/>
      <c r="E327" s="583"/>
      <c r="F327" s="582"/>
      <c r="G327" s="582"/>
      <c r="H327" s="582"/>
      <c r="I327" s="582"/>
      <c r="J327" s="581"/>
    </row>
    <row r="328" spans="1:10" x14ac:dyDescent="0.2">
      <c r="A328" s="583"/>
      <c r="B328" s="583"/>
      <c r="C328" s="583"/>
      <c r="D328" s="582"/>
      <c r="E328" s="583"/>
      <c r="F328" s="582"/>
      <c r="G328" s="582"/>
      <c r="H328" s="582"/>
      <c r="I328" s="582"/>
      <c r="J328" s="581"/>
    </row>
    <row r="329" spans="1:10" x14ac:dyDescent="0.2">
      <c r="A329" s="583"/>
      <c r="B329" s="583"/>
      <c r="C329" s="583"/>
      <c r="D329" s="582"/>
      <c r="E329" s="583"/>
      <c r="F329" s="582"/>
      <c r="G329" s="582"/>
      <c r="H329" s="582"/>
      <c r="I329" s="582"/>
      <c r="J329" s="581"/>
    </row>
    <row r="330" spans="1:10" x14ac:dyDescent="0.2">
      <c r="A330" s="583"/>
      <c r="B330" s="583"/>
      <c r="C330" s="583"/>
      <c r="D330" s="582"/>
      <c r="E330" s="583"/>
      <c r="F330" s="582"/>
      <c r="G330" s="582"/>
      <c r="H330" s="582"/>
      <c r="I330" s="582"/>
      <c r="J330" s="581"/>
    </row>
    <row r="331" spans="1:10" x14ac:dyDescent="0.2">
      <c r="A331" s="583"/>
      <c r="B331" s="583"/>
      <c r="C331" s="583"/>
      <c r="D331" s="582"/>
      <c r="E331" s="583"/>
      <c r="F331" s="582"/>
      <c r="G331" s="582"/>
      <c r="H331" s="582"/>
      <c r="I331" s="582"/>
      <c r="J331" s="581"/>
    </row>
    <row r="332" spans="1:10" x14ac:dyDescent="0.2">
      <c r="A332" s="583"/>
      <c r="B332" s="583"/>
      <c r="C332" s="583"/>
      <c r="D332" s="582"/>
      <c r="E332" s="583"/>
      <c r="F332" s="582"/>
      <c r="G332" s="582"/>
      <c r="H332" s="582"/>
      <c r="I332" s="582"/>
      <c r="J332" s="581"/>
    </row>
    <row r="333" spans="1:10" x14ac:dyDescent="0.2">
      <c r="A333" s="583"/>
      <c r="B333" s="583"/>
      <c r="C333" s="583"/>
      <c r="D333" s="582"/>
      <c r="E333" s="583"/>
      <c r="F333" s="582"/>
      <c r="G333" s="582"/>
      <c r="H333" s="582"/>
      <c r="I333" s="582"/>
      <c r="J333" s="581"/>
    </row>
    <row r="334" spans="1:10" x14ac:dyDescent="0.2">
      <c r="A334" s="583"/>
      <c r="B334" s="583"/>
      <c r="C334" s="583"/>
      <c r="D334" s="582"/>
      <c r="E334" s="583"/>
      <c r="F334" s="582"/>
      <c r="G334" s="582"/>
      <c r="H334" s="582"/>
      <c r="I334" s="582"/>
      <c r="J334" s="581"/>
    </row>
    <row r="335" spans="1:10" x14ac:dyDescent="0.2">
      <c r="A335" s="583"/>
      <c r="B335" s="583"/>
      <c r="C335" s="583"/>
      <c r="D335" s="582"/>
      <c r="E335" s="583"/>
      <c r="F335" s="582"/>
      <c r="G335" s="582"/>
      <c r="H335" s="582"/>
      <c r="I335" s="582"/>
      <c r="J335" s="581"/>
    </row>
    <row r="336" spans="1:10" x14ac:dyDescent="0.2">
      <c r="A336" s="583"/>
      <c r="B336" s="583"/>
      <c r="C336" s="583"/>
      <c r="D336" s="582"/>
      <c r="E336" s="583"/>
      <c r="F336" s="582"/>
      <c r="G336" s="582"/>
      <c r="H336" s="582"/>
      <c r="I336" s="582"/>
      <c r="J336" s="581"/>
    </row>
    <row r="337" spans="1:10" x14ac:dyDescent="0.2">
      <c r="A337" s="583"/>
      <c r="B337" s="583"/>
      <c r="C337" s="583"/>
      <c r="D337" s="582"/>
      <c r="E337" s="583"/>
      <c r="F337" s="582"/>
      <c r="G337" s="582"/>
      <c r="H337" s="582"/>
      <c r="I337" s="582"/>
      <c r="J337" s="581"/>
    </row>
    <row r="338" spans="1:10" x14ac:dyDescent="0.2">
      <c r="A338" s="583"/>
      <c r="B338" s="583"/>
      <c r="C338" s="583"/>
      <c r="D338" s="582"/>
      <c r="E338" s="583"/>
      <c r="F338" s="582"/>
      <c r="G338" s="582"/>
      <c r="H338" s="582"/>
      <c r="I338" s="582"/>
      <c r="J338" s="581"/>
    </row>
    <row r="339" spans="1:10" x14ac:dyDescent="0.2">
      <c r="A339" s="583"/>
      <c r="B339" s="583"/>
      <c r="C339" s="583"/>
      <c r="D339" s="582"/>
      <c r="E339" s="583"/>
      <c r="F339" s="582"/>
      <c r="G339" s="582"/>
      <c r="H339" s="582"/>
      <c r="I339" s="582"/>
      <c r="J339" s="581"/>
    </row>
    <row r="340" spans="1:10" x14ac:dyDescent="0.2">
      <c r="A340" s="583"/>
      <c r="B340" s="583"/>
      <c r="C340" s="583"/>
      <c r="D340" s="582"/>
      <c r="E340" s="583"/>
      <c r="F340" s="582"/>
      <c r="G340" s="582"/>
      <c r="H340" s="582"/>
      <c r="I340" s="582"/>
      <c r="J340" s="581"/>
    </row>
    <row r="341" spans="1:10" x14ac:dyDescent="0.2">
      <c r="A341" s="583"/>
      <c r="B341" s="583"/>
      <c r="C341" s="583"/>
      <c r="D341" s="582"/>
      <c r="E341" s="583"/>
      <c r="F341" s="582"/>
      <c r="G341" s="582"/>
      <c r="H341" s="582"/>
      <c r="I341" s="582"/>
      <c r="J341" s="581"/>
    </row>
    <row r="342" spans="1:10" x14ac:dyDescent="0.2">
      <c r="A342" s="583"/>
      <c r="B342" s="583"/>
      <c r="C342" s="583"/>
      <c r="D342" s="582"/>
      <c r="E342" s="583"/>
      <c r="F342" s="582"/>
      <c r="G342" s="582"/>
      <c r="H342" s="582"/>
      <c r="I342" s="582"/>
      <c r="J342" s="581"/>
    </row>
    <row r="343" spans="1:10" x14ac:dyDescent="0.2">
      <c r="A343" s="583"/>
      <c r="B343" s="583"/>
      <c r="C343" s="583"/>
      <c r="D343" s="582"/>
      <c r="E343" s="583"/>
      <c r="F343" s="582"/>
      <c r="G343" s="582"/>
      <c r="H343" s="582"/>
      <c r="I343" s="582"/>
      <c r="J343" s="581"/>
    </row>
    <row r="344" spans="1:10" x14ac:dyDescent="0.2">
      <c r="A344" s="583"/>
      <c r="B344" s="583"/>
      <c r="C344" s="583"/>
      <c r="D344" s="582"/>
      <c r="E344" s="583"/>
      <c r="F344" s="582"/>
      <c r="G344" s="582"/>
      <c r="H344" s="582"/>
      <c r="I344" s="582"/>
      <c r="J344" s="581"/>
    </row>
    <row r="345" spans="1:10" x14ac:dyDescent="0.2">
      <c r="A345" s="583"/>
      <c r="B345" s="583"/>
      <c r="C345" s="583"/>
      <c r="D345" s="582"/>
      <c r="E345" s="583"/>
      <c r="F345" s="582"/>
      <c r="G345" s="582"/>
      <c r="H345" s="582"/>
      <c r="I345" s="582"/>
      <c r="J345" s="581"/>
    </row>
    <row r="346" spans="1:10" x14ac:dyDescent="0.2">
      <c r="A346" s="583"/>
      <c r="B346" s="583"/>
      <c r="C346" s="583"/>
      <c r="D346" s="582"/>
      <c r="E346" s="583"/>
      <c r="F346" s="582"/>
      <c r="G346" s="582"/>
      <c r="H346" s="582"/>
      <c r="I346" s="582"/>
      <c r="J346" s="581"/>
    </row>
    <row r="347" spans="1:10" x14ac:dyDescent="0.2">
      <c r="A347" s="583"/>
      <c r="B347" s="583"/>
      <c r="C347" s="583"/>
      <c r="D347" s="582"/>
      <c r="E347" s="583"/>
      <c r="F347" s="582"/>
      <c r="G347" s="582"/>
      <c r="H347" s="582"/>
      <c r="I347" s="582"/>
      <c r="J347" s="581"/>
    </row>
    <row r="348" spans="1:10" x14ac:dyDescent="0.2">
      <c r="A348" s="583"/>
      <c r="B348" s="583"/>
      <c r="C348" s="583"/>
      <c r="D348" s="582"/>
      <c r="E348" s="583"/>
      <c r="F348" s="582"/>
      <c r="G348" s="582"/>
      <c r="H348" s="582"/>
      <c r="I348" s="582"/>
      <c r="J348" s="581"/>
    </row>
    <row r="349" spans="1:10" x14ac:dyDescent="0.2">
      <c r="A349" s="583"/>
      <c r="B349" s="583"/>
      <c r="C349" s="583"/>
      <c r="D349" s="582"/>
      <c r="E349" s="583"/>
      <c r="F349" s="582"/>
      <c r="G349" s="582"/>
      <c r="H349" s="582"/>
      <c r="I349" s="582"/>
      <c r="J349" s="581"/>
    </row>
    <row r="350" spans="1:10" x14ac:dyDescent="0.2">
      <c r="A350" s="583"/>
      <c r="B350" s="583"/>
      <c r="C350" s="583"/>
      <c r="D350" s="582"/>
      <c r="E350" s="583"/>
      <c r="F350" s="582"/>
      <c r="G350" s="582"/>
      <c r="H350" s="582"/>
      <c r="I350" s="582"/>
      <c r="J350" s="581"/>
    </row>
    <row r="351" spans="1:10" x14ac:dyDescent="0.2">
      <c r="A351" s="583"/>
      <c r="B351" s="583"/>
      <c r="C351" s="583"/>
      <c r="D351" s="582"/>
      <c r="E351" s="583"/>
      <c r="F351" s="582"/>
      <c r="G351" s="582"/>
      <c r="H351" s="582"/>
      <c r="I351" s="582"/>
      <c r="J351" s="581"/>
    </row>
    <row r="352" spans="1:10" x14ac:dyDescent="0.2">
      <c r="A352" s="583"/>
      <c r="B352" s="583"/>
      <c r="C352" s="583"/>
      <c r="D352" s="582"/>
      <c r="E352" s="583"/>
      <c r="F352" s="582"/>
      <c r="G352" s="582"/>
      <c r="H352" s="582"/>
      <c r="I352" s="582"/>
      <c r="J352" s="581"/>
    </row>
    <row r="353" spans="1:10" x14ac:dyDescent="0.2">
      <c r="A353" s="583"/>
      <c r="B353" s="583"/>
      <c r="C353" s="583"/>
      <c r="D353" s="582"/>
      <c r="E353" s="583"/>
      <c r="F353" s="582"/>
      <c r="G353" s="582"/>
      <c r="H353" s="582"/>
      <c r="I353" s="582"/>
      <c r="J353" s="581"/>
    </row>
    <row r="354" spans="1:10" x14ac:dyDescent="0.2">
      <c r="A354" s="583"/>
      <c r="B354" s="583"/>
      <c r="C354" s="583"/>
      <c r="D354" s="582"/>
      <c r="E354" s="583"/>
      <c r="F354" s="582"/>
      <c r="G354" s="582"/>
      <c r="H354" s="582"/>
      <c r="I354" s="582"/>
      <c r="J354" s="581"/>
    </row>
    <row r="355" spans="1:10" x14ac:dyDescent="0.2">
      <c r="A355" s="583"/>
      <c r="B355" s="583"/>
      <c r="C355" s="583"/>
      <c r="D355" s="582"/>
      <c r="E355" s="583"/>
      <c r="F355" s="582"/>
      <c r="G355" s="582"/>
      <c r="H355" s="582"/>
      <c r="I355" s="582"/>
      <c r="J355" s="581"/>
    </row>
    <row r="356" spans="1:10" x14ac:dyDescent="0.2">
      <c r="A356" s="583"/>
      <c r="B356" s="583"/>
      <c r="C356" s="583"/>
      <c r="D356" s="582"/>
      <c r="E356" s="583"/>
      <c r="F356" s="582"/>
      <c r="G356" s="582"/>
      <c r="H356" s="582"/>
      <c r="I356" s="582"/>
      <c r="J356" s="581"/>
    </row>
    <row r="357" spans="1:10" x14ac:dyDescent="0.2">
      <c r="A357" s="583"/>
      <c r="B357" s="583"/>
      <c r="C357" s="583"/>
      <c r="D357" s="582"/>
      <c r="E357" s="583"/>
      <c r="F357" s="582"/>
      <c r="G357" s="582"/>
      <c r="H357" s="582"/>
      <c r="I357" s="582"/>
      <c r="J357" s="581"/>
    </row>
    <row r="358" spans="1:10" x14ac:dyDescent="0.2">
      <c r="A358" s="583"/>
      <c r="B358" s="583"/>
      <c r="C358" s="583"/>
      <c r="D358" s="582"/>
      <c r="E358" s="583"/>
      <c r="F358" s="582"/>
      <c r="G358" s="582"/>
      <c r="H358" s="582"/>
      <c r="I358" s="582"/>
      <c r="J358" s="581"/>
    </row>
    <row r="359" spans="1:10" x14ac:dyDescent="0.2">
      <c r="A359" s="583"/>
      <c r="B359" s="583"/>
      <c r="C359" s="583"/>
      <c r="D359" s="582"/>
      <c r="E359" s="583"/>
      <c r="F359" s="582"/>
      <c r="G359" s="582"/>
      <c r="H359" s="582"/>
      <c r="I359" s="582"/>
      <c r="J359" s="581"/>
    </row>
    <row r="360" spans="1:10" x14ac:dyDescent="0.2">
      <c r="A360" s="583"/>
      <c r="B360" s="583"/>
      <c r="C360" s="583"/>
      <c r="D360" s="582"/>
      <c r="E360" s="583"/>
      <c r="F360" s="582"/>
      <c r="G360" s="582"/>
      <c r="H360" s="582"/>
      <c r="I360" s="582"/>
      <c r="J360" s="581"/>
    </row>
    <row r="361" spans="1:10" x14ac:dyDescent="0.2">
      <c r="A361" s="583"/>
      <c r="B361" s="583"/>
      <c r="C361" s="583"/>
      <c r="D361" s="582"/>
      <c r="E361" s="583"/>
      <c r="F361" s="582"/>
      <c r="G361" s="582"/>
      <c r="H361" s="582"/>
      <c r="I361" s="582"/>
      <c r="J361" s="581"/>
    </row>
    <row r="362" spans="1:10" x14ac:dyDescent="0.2">
      <c r="A362" s="583"/>
      <c r="B362" s="583"/>
      <c r="C362" s="583"/>
      <c r="D362" s="582"/>
      <c r="E362" s="583"/>
      <c r="F362" s="582"/>
      <c r="G362" s="582"/>
      <c r="H362" s="582"/>
      <c r="I362" s="582"/>
      <c r="J362" s="581"/>
    </row>
    <row r="363" spans="1:10" x14ac:dyDescent="0.2">
      <c r="A363" s="583"/>
      <c r="B363" s="583"/>
      <c r="C363" s="583"/>
      <c r="D363" s="582"/>
      <c r="E363" s="583"/>
      <c r="F363" s="582"/>
      <c r="G363" s="582"/>
      <c r="H363" s="582"/>
      <c r="I363" s="582"/>
      <c r="J363" s="581"/>
    </row>
    <row r="364" spans="1:10" x14ac:dyDescent="0.2">
      <c r="A364" s="583"/>
      <c r="B364" s="583"/>
      <c r="C364" s="583"/>
      <c r="D364" s="582"/>
      <c r="E364" s="583"/>
      <c r="F364" s="582"/>
      <c r="G364" s="582"/>
      <c r="H364" s="582"/>
      <c r="I364" s="582"/>
      <c r="J364" s="581"/>
    </row>
    <row r="365" spans="1:10" x14ac:dyDescent="0.2">
      <c r="A365" s="583"/>
      <c r="B365" s="583"/>
      <c r="C365" s="583"/>
      <c r="D365" s="582"/>
      <c r="E365" s="583"/>
      <c r="F365" s="582"/>
      <c r="G365" s="582"/>
      <c r="H365" s="582"/>
      <c r="I365" s="582"/>
      <c r="J365" s="581"/>
    </row>
    <row r="366" spans="1:10" x14ac:dyDescent="0.2">
      <c r="A366" s="583"/>
      <c r="B366" s="583"/>
      <c r="C366" s="583"/>
      <c r="D366" s="582"/>
      <c r="E366" s="583"/>
      <c r="F366" s="582"/>
      <c r="G366" s="582"/>
      <c r="H366" s="582"/>
      <c r="I366" s="582"/>
      <c r="J366" s="581"/>
    </row>
    <row r="367" spans="1:10" x14ac:dyDescent="0.2">
      <c r="A367" s="583"/>
      <c r="B367" s="583"/>
      <c r="C367" s="583"/>
      <c r="D367" s="582"/>
      <c r="E367" s="583"/>
      <c r="F367" s="582"/>
      <c r="G367" s="582"/>
      <c r="H367" s="582"/>
      <c r="I367" s="582"/>
      <c r="J367" s="581"/>
    </row>
    <row r="368" spans="1:10" x14ac:dyDescent="0.2">
      <c r="A368" s="583"/>
      <c r="B368" s="583"/>
      <c r="C368" s="583"/>
      <c r="D368" s="582"/>
      <c r="E368" s="583"/>
      <c r="F368" s="582"/>
      <c r="G368" s="582"/>
      <c r="H368" s="582"/>
      <c r="I368" s="582"/>
      <c r="J368" s="581"/>
    </row>
    <row r="369" spans="1:10" x14ac:dyDescent="0.2">
      <c r="A369" s="583"/>
      <c r="B369" s="583"/>
      <c r="C369" s="583"/>
      <c r="D369" s="582"/>
      <c r="E369" s="583"/>
      <c r="F369" s="582"/>
      <c r="G369" s="582"/>
      <c r="H369" s="582"/>
      <c r="I369" s="582"/>
      <c r="J369" s="581"/>
    </row>
    <row r="370" spans="1:10" x14ac:dyDescent="0.2">
      <c r="A370" s="583"/>
      <c r="B370" s="583"/>
      <c r="C370" s="583"/>
      <c r="D370" s="582"/>
      <c r="E370" s="583"/>
      <c r="F370" s="582"/>
      <c r="G370" s="582"/>
      <c r="H370" s="582"/>
      <c r="I370" s="582"/>
      <c r="J370" s="581"/>
    </row>
    <row r="371" spans="1:10" x14ac:dyDescent="0.2">
      <c r="A371" s="583"/>
      <c r="B371" s="583"/>
      <c r="C371" s="583"/>
      <c r="D371" s="582"/>
      <c r="E371" s="583"/>
      <c r="F371" s="582"/>
      <c r="G371" s="582"/>
      <c r="H371" s="582"/>
      <c r="I371" s="582"/>
      <c r="J371" s="581"/>
    </row>
    <row r="372" spans="1:10" x14ac:dyDescent="0.2">
      <c r="A372" s="583"/>
      <c r="B372" s="583"/>
      <c r="C372" s="583"/>
      <c r="D372" s="582"/>
      <c r="E372" s="583"/>
      <c r="F372" s="582"/>
      <c r="G372" s="582"/>
      <c r="H372" s="582"/>
      <c r="I372" s="582"/>
      <c r="J372" s="581"/>
    </row>
    <row r="373" spans="1:10" x14ac:dyDescent="0.2">
      <c r="A373" s="583"/>
      <c r="B373" s="583"/>
      <c r="C373" s="583"/>
      <c r="D373" s="582"/>
      <c r="E373" s="583"/>
      <c r="F373" s="582"/>
      <c r="G373" s="582"/>
      <c r="H373" s="582"/>
      <c r="I373" s="582"/>
      <c r="J373" s="581"/>
    </row>
    <row r="374" spans="1:10" x14ac:dyDescent="0.2">
      <c r="A374" s="583"/>
      <c r="B374" s="583"/>
      <c r="C374" s="583"/>
      <c r="D374" s="582"/>
      <c r="E374" s="583"/>
      <c r="F374" s="582"/>
      <c r="G374" s="582"/>
      <c r="H374" s="582"/>
      <c r="I374" s="582"/>
      <c r="J374" s="581"/>
    </row>
    <row r="375" spans="1:10" x14ac:dyDescent="0.2">
      <c r="A375" s="583"/>
      <c r="B375" s="583"/>
      <c r="C375" s="583"/>
      <c r="D375" s="582"/>
      <c r="E375" s="583"/>
      <c r="F375" s="582"/>
      <c r="G375" s="582"/>
      <c r="H375" s="582"/>
      <c r="I375" s="582"/>
      <c r="J375" s="581"/>
    </row>
    <row r="376" spans="1:10" x14ac:dyDescent="0.2">
      <c r="A376" s="583"/>
      <c r="B376" s="583"/>
      <c r="C376" s="583"/>
      <c r="D376" s="582"/>
      <c r="E376" s="583"/>
      <c r="F376" s="582"/>
      <c r="G376" s="582"/>
      <c r="H376" s="582"/>
      <c r="I376" s="582"/>
      <c r="J376" s="581"/>
    </row>
    <row r="377" spans="1:10" x14ac:dyDescent="0.2">
      <c r="A377" s="583"/>
      <c r="B377" s="583"/>
      <c r="C377" s="583"/>
      <c r="D377" s="582"/>
      <c r="E377" s="583"/>
      <c r="F377" s="582"/>
      <c r="G377" s="582"/>
      <c r="H377" s="582"/>
      <c r="I377" s="582"/>
      <c r="J377" s="581"/>
    </row>
    <row r="378" spans="1:10" x14ac:dyDescent="0.2">
      <c r="A378" s="583"/>
      <c r="B378" s="583"/>
      <c r="C378" s="583"/>
      <c r="D378" s="582"/>
      <c r="E378" s="583"/>
      <c r="F378" s="582"/>
      <c r="G378" s="582"/>
      <c r="H378" s="582"/>
      <c r="I378" s="582"/>
      <c r="J378" s="581"/>
    </row>
    <row r="379" spans="1:10" x14ac:dyDescent="0.2">
      <c r="A379" s="583"/>
      <c r="B379" s="583"/>
      <c r="C379" s="583"/>
      <c r="D379" s="582"/>
      <c r="E379" s="583"/>
      <c r="F379" s="582"/>
      <c r="G379" s="582"/>
      <c r="H379" s="582"/>
      <c r="I379" s="582"/>
      <c r="J379" s="581"/>
    </row>
    <row r="380" spans="1:10" x14ac:dyDescent="0.2">
      <c r="A380" s="583"/>
      <c r="B380" s="583"/>
      <c r="C380" s="583"/>
      <c r="D380" s="582"/>
      <c r="E380" s="583"/>
      <c r="F380" s="582"/>
      <c r="G380" s="582"/>
      <c r="H380" s="582"/>
      <c r="I380" s="582"/>
      <c r="J380" s="581"/>
    </row>
    <row r="381" spans="1:10" x14ac:dyDescent="0.2">
      <c r="A381" s="583"/>
      <c r="B381" s="583"/>
      <c r="C381" s="583"/>
      <c r="D381" s="582"/>
      <c r="E381" s="583"/>
      <c r="F381" s="582"/>
      <c r="G381" s="582"/>
      <c r="H381" s="582"/>
      <c r="I381" s="582"/>
      <c r="J381" s="581"/>
    </row>
    <row r="382" spans="1:10" x14ac:dyDescent="0.2">
      <c r="A382" s="583"/>
      <c r="B382" s="583"/>
      <c r="C382" s="583"/>
      <c r="D382" s="582"/>
      <c r="E382" s="583"/>
      <c r="F382" s="582"/>
      <c r="G382" s="582"/>
      <c r="H382" s="582"/>
      <c r="I382" s="582"/>
      <c r="J382" s="581"/>
    </row>
    <row r="383" spans="1:10" x14ac:dyDescent="0.2">
      <c r="A383" s="583"/>
      <c r="B383" s="583"/>
      <c r="C383" s="583"/>
      <c r="D383" s="582"/>
      <c r="E383" s="583"/>
      <c r="F383" s="582"/>
      <c r="G383" s="582"/>
      <c r="H383" s="582"/>
      <c r="I383" s="582"/>
      <c r="J383" s="581"/>
    </row>
    <row r="384" spans="1:10" x14ac:dyDescent="0.2">
      <c r="A384" s="583"/>
      <c r="B384" s="583"/>
      <c r="C384" s="583"/>
      <c r="D384" s="582"/>
      <c r="E384" s="583"/>
      <c r="F384" s="582"/>
      <c r="G384" s="582"/>
      <c r="H384" s="582"/>
      <c r="I384" s="582"/>
      <c r="J384" s="581"/>
    </row>
    <row r="385" spans="1:10" x14ac:dyDescent="0.2">
      <c r="A385" s="583"/>
      <c r="B385" s="583"/>
      <c r="C385" s="583"/>
      <c r="D385" s="582"/>
      <c r="E385" s="583"/>
      <c r="F385" s="582"/>
      <c r="G385" s="582"/>
      <c r="H385" s="582"/>
      <c r="I385" s="582"/>
      <c r="J385" s="581"/>
    </row>
    <row r="386" spans="1:10" x14ac:dyDescent="0.2">
      <c r="A386" s="583"/>
      <c r="B386" s="583"/>
      <c r="C386" s="583"/>
      <c r="D386" s="582"/>
      <c r="E386" s="583"/>
      <c r="F386" s="582"/>
      <c r="G386" s="582"/>
      <c r="H386" s="582"/>
      <c r="I386" s="582"/>
      <c r="J386" s="581"/>
    </row>
    <row r="387" spans="1:10" x14ac:dyDescent="0.2">
      <c r="A387" s="583"/>
      <c r="B387" s="583"/>
      <c r="C387" s="583"/>
      <c r="D387" s="582"/>
      <c r="E387" s="583"/>
      <c r="F387" s="582"/>
      <c r="G387" s="582"/>
      <c r="H387" s="582"/>
      <c r="I387" s="582"/>
      <c r="J387" s="581"/>
    </row>
    <row r="388" spans="1:10" x14ac:dyDescent="0.2">
      <c r="A388" s="583"/>
      <c r="B388" s="583"/>
      <c r="C388" s="583"/>
      <c r="D388" s="582"/>
      <c r="E388" s="583"/>
      <c r="F388" s="582"/>
      <c r="G388" s="582"/>
      <c r="H388" s="582"/>
      <c r="I388" s="582"/>
      <c r="J388" s="581"/>
    </row>
    <row r="389" spans="1:10" x14ac:dyDescent="0.2">
      <c r="A389" s="583"/>
      <c r="B389" s="583"/>
      <c r="C389" s="583"/>
      <c r="D389" s="582"/>
      <c r="E389" s="583"/>
      <c r="F389" s="582"/>
      <c r="G389" s="582"/>
      <c r="H389" s="582"/>
      <c r="I389" s="582"/>
      <c r="J389" s="581"/>
    </row>
    <row r="390" spans="1:10" x14ac:dyDescent="0.2">
      <c r="A390" s="583"/>
      <c r="B390" s="583"/>
      <c r="C390" s="583"/>
      <c r="D390" s="582"/>
      <c r="E390" s="583"/>
      <c r="F390" s="582"/>
      <c r="G390" s="582"/>
      <c r="H390" s="582"/>
      <c r="I390" s="582"/>
      <c r="J390" s="581"/>
    </row>
    <row r="391" spans="1:10" x14ac:dyDescent="0.2">
      <c r="A391" s="583"/>
      <c r="B391" s="583"/>
      <c r="C391" s="583"/>
      <c r="D391" s="582"/>
      <c r="E391" s="583"/>
      <c r="F391" s="582"/>
      <c r="G391" s="582"/>
      <c r="H391" s="582"/>
      <c r="I391" s="582"/>
      <c r="J391" s="581"/>
    </row>
    <row r="392" spans="1:10" x14ac:dyDescent="0.2">
      <c r="A392" s="583"/>
      <c r="B392" s="583"/>
      <c r="C392" s="583"/>
      <c r="D392" s="582"/>
      <c r="E392" s="583"/>
      <c r="F392" s="582"/>
      <c r="G392" s="582"/>
      <c r="H392" s="582"/>
      <c r="I392" s="582"/>
      <c r="J392" s="581"/>
    </row>
    <row r="393" spans="1:10" x14ac:dyDescent="0.2">
      <c r="A393" s="583"/>
      <c r="B393" s="583"/>
      <c r="C393" s="583"/>
      <c r="D393" s="582"/>
      <c r="E393" s="583"/>
      <c r="F393" s="582"/>
      <c r="G393" s="582"/>
      <c r="H393" s="582"/>
      <c r="I393" s="582"/>
      <c r="J393" s="581"/>
    </row>
    <row r="394" spans="1:10" x14ac:dyDescent="0.2">
      <c r="A394" s="583"/>
      <c r="B394" s="583"/>
      <c r="C394" s="583"/>
      <c r="D394" s="582"/>
      <c r="E394" s="583"/>
      <c r="F394" s="582"/>
      <c r="G394" s="582"/>
      <c r="H394" s="582"/>
      <c r="I394" s="582"/>
      <c r="J394" s="581"/>
    </row>
    <row r="395" spans="1:10" x14ac:dyDescent="0.2">
      <c r="A395" s="583"/>
      <c r="B395" s="583"/>
      <c r="C395" s="583"/>
      <c r="D395" s="582"/>
      <c r="E395" s="583"/>
      <c r="F395" s="582"/>
      <c r="G395" s="582"/>
      <c r="H395" s="582"/>
      <c r="I395" s="582"/>
      <c r="J395" s="581"/>
    </row>
    <row r="396" spans="1:10" x14ac:dyDescent="0.2">
      <c r="A396" s="583"/>
      <c r="B396" s="583"/>
      <c r="C396" s="583"/>
      <c r="D396" s="582"/>
      <c r="E396" s="583"/>
      <c r="F396" s="582"/>
      <c r="G396" s="582"/>
      <c r="H396" s="582"/>
      <c r="I396" s="582"/>
      <c r="J396" s="581"/>
    </row>
    <row r="397" spans="1:10" x14ac:dyDescent="0.2">
      <c r="A397" s="583"/>
      <c r="B397" s="583"/>
      <c r="C397" s="583"/>
      <c r="D397" s="582"/>
      <c r="E397" s="583"/>
      <c r="F397" s="582"/>
      <c r="G397" s="582"/>
      <c r="H397" s="582"/>
      <c r="I397" s="582"/>
      <c r="J397" s="581"/>
    </row>
    <row r="398" spans="1:10" x14ac:dyDescent="0.2">
      <c r="A398" s="583"/>
      <c r="B398" s="583"/>
      <c r="C398" s="583"/>
      <c r="D398" s="582"/>
      <c r="E398" s="583"/>
      <c r="F398" s="582"/>
      <c r="G398" s="582"/>
      <c r="H398" s="582"/>
      <c r="I398" s="582"/>
      <c r="J398" s="581"/>
    </row>
    <row r="399" spans="1:10" x14ac:dyDescent="0.2">
      <c r="A399" s="583"/>
      <c r="B399" s="583"/>
      <c r="C399" s="583"/>
      <c r="D399" s="582"/>
      <c r="E399" s="583"/>
      <c r="F399" s="582"/>
      <c r="G399" s="582"/>
      <c r="H399" s="582"/>
      <c r="I399" s="582"/>
      <c r="J399" s="581"/>
    </row>
    <row r="400" spans="1:10" x14ac:dyDescent="0.2">
      <c r="A400" s="583"/>
      <c r="B400" s="583"/>
      <c r="C400" s="583"/>
      <c r="D400" s="582"/>
      <c r="E400" s="583"/>
      <c r="F400" s="582"/>
      <c r="G400" s="582"/>
      <c r="H400" s="582"/>
      <c r="I400" s="582"/>
      <c r="J400" s="581"/>
    </row>
    <row r="401" spans="1:10" x14ac:dyDescent="0.2">
      <c r="A401" s="583"/>
      <c r="B401" s="583"/>
      <c r="C401" s="583"/>
      <c r="D401" s="582"/>
      <c r="E401" s="583"/>
      <c r="F401" s="582"/>
      <c r="G401" s="582"/>
      <c r="H401" s="582"/>
      <c r="I401" s="582"/>
      <c r="J401" s="581"/>
    </row>
    <row r="402" spans="1:10" x14ac:dyDescent="0.2">
      <c r="A402" s="583"/>
      <c r="B402" s="583"/>
      <c r="C402" s="583"/>
      <c r="D402" s="582"/>
      <c r="E402" s="583"/>
      <c r="F402" s="582"/>
      <c r="G402" s="582"/>
      <c r="H402" s="582"/>
      <c r="I402" s="582"/>
      <c r="J402" s="581"/>
    </row>
    <row r="403" spans="1:10" x14ac:dyDescent="0.2">
      <c r="A403" s="583"/>
      <c r="B403" s="583"/>
      <c r="C403" s="583"/>
      <c r="D403" s="582"/>
      <c r="E403" s="583"/>
      <c r="F403" s="582"/>
      <c r="G403" s="582"/>
      <c r="H403" s="582"/>
      <c r="I403" s="582"/>
      <c r="J403" s="581"/>
    </row>
    <row r="404" spans="1:10" x14ac:dyDescent="0.2">
      <c r="A404" s="583"/>
      <c r="B404" s="583"/>
      <c r="C404" s="583"/>
      <c r="D404" s="582"/>
      <c r="E404" s="583"/>
      <c r="F404" s="582"/>
      <c r="G404" s="582"/>
      <c r="H404" s="582"/>
      <c r="I404" s="582"/>
      <c r="J404" s="581"/>
    </row>
    <row r="405" spans="1:10" x14ac:dyDescent="0.2">
      <c r="A405" s="583"/>
      <c r="B405" s="583"/>
      <c r="C405" s="583"/>
      <c r="D405" s="582"/>
      <c r="E405" s="583"/>
      <c r="F405" s="582"/>
      <c r="G405" s="582"/>
      <c r="H405" s="582"/>
      <c r="I405" s="582"/>
      <c r="J405" s="581"/>
    </row>
    <row r="406" spans="1:10" x14ac:dyDescent="0.2">
      <c r="A406" s="583"/>
      <c r="B406" s="583"/>
      <c r="C406" s="583"/>
      <c r="D406" s="582"/>
      <c r="E406" s="583"/>
      <c r="F406" s="582"/>
      <c r="G406" s="582"/>
      <c r="H406" s="582"/>
      <c r="I406" s="582"/>
      <c r="J406" s="581"/>
    </row>
    <row r="407" spans="1:10" x14ac:dyDescent="0.2">
      <c r="A407" s="583"/>
      <c r="B407" s="583"/>
      <c r="C407" s="583"/>
      <c r="D407" s="582"/>
      <c r="E407" s="583"/>
      <c r="F407" s="582"/>
      <c r="G407" s="582"/>
      <c r="H407" s="582"/>
      <c r="I407" s="582"/>
      <c r="J407" s="581"/>
    </row>
    <row r="408" spans="1:10" x14ac:dyDescent="0.2">
      <c r="A408" s="583"/>
      <c r="B408" s="583"/>
      <c r="C408" s="583"/>
      <c r="D408" s="582"/>
      <c r="E408" s="583"/>
      <c r="F408" s="582"/>
      <c r="G408" s="582"/>
      <c r="H408" s="582"/>
      <c r="I408" s="582"/>
      <c r="J408" s="581"/>
    </row>
    <row r="409" spans="1:10" x14ac:dyDescent="0.2">
      <c r="A409" s="583"/>
      <c r="B409" s="583"/>
      <c r="C409" s="583"/>
      <c r="D409" s="582"/>
      <c r="E409" s="583"/>
      <c r="F409" s="582"/>
      <c r="G409" s="582"/>
      <c r="H409" s="582"/>
      <c r="I409" s="582"/>
      <c r="J409" s="581"/>
    </row>
    <row r="410" spans="1:10" x14ac:dyDescent="0.2">
      <c r="A410" s="583"/>
      <c r="B410" s="583"/>
      <c r="C410" s="583"/>
      <c r="D410" s="582"/>
      <c r="E410" s="583"/>
      <c r="F410" s="582"/>
      <c r="G410" s="582"/>
      <c r="H410" s="582"/>
      <c r="I410" s="582"/>
      <c r="J410" s="581"/>
    </row>
    <row r="411" spans="1:10" x14ac:dyDescent="0.2">
      <c r="A411" s="583"/>
      <c r="B411" s="583"/>
      <c r="C411" s="583"/>
      <c r="D411" s="582"/>
      <c r="E411" s="583"/>
      <c r="F411" s="582"/>
      <c r="G411" s="582"/>
      <c r="H411" s="582"/>
      <c r="I411" s="582"/>
      <c r="J411" s="581"/>
    </row>
    <row r="412" spans="1:10" x14ac:dyDescent="0.2">
      <c r="A412" s="583"/>
      <c r="B412" s="583"/>
      <c r="C412" s="583"/>
      <c r="D412" s="582"/>
      <c r="E412" s="583"/>
      <c r="F412" s="582"/>
      <c r="G412" s="582"/>
      <c r="H412" s="582"/>
      <c r="I412" s="582"/>
      <c r="J412" s="581"/>
    </row>
    <row r="413" spans="1:10" x14ac:dyDescent="0.2">
      <c r="A413" s="583"/>
      <c r="B413" s="583"/>
      <c r="C413" s="583"/>
      <c r="D413" s="582"/>
      <c r="E413" s="583"/>
      <c r="F413" s="582"/>
      <c r="G413" s="582"/>
      <c r="H413" s="582"/>
      <c r="I413" s="582"/>
      <c r="J413" s="581"/>
    </row>
    <row r="414" spans="1:10" x14ac:dyDescent="0.2">
      <c r="A414" s="583"/>
      <c r="B414" s="583"/>
      <c r="C414" s="583"/>
      <c r="D414" s="582"/>
      <c r="E414" s="583"/>
      <c r="F414" s="582"/>
      <c r="G414" s="582"/>
      <c r="H414" s="582"/>
      <c r="I414" s="582"/>
      <c r="J414" s="581"/>
    </row>
    <row r="415" spans="1:10" x14ac:dyDescent="0.2">
      <c r="A415" s="583"/>
      <c r="B415" s="583"/>
      <c r="C415" s="583"/>
      <c r="D415" s="582"/>
      <c r="E415" s="583"/>
      <c r="F415" s="582"/>
      <c r="G415" s="582"/>
      <c r="H415" s="582"/>
      <c r="I415" s="582"/>
      <c r="J415" s="581"/>
    </row>
    <row r="416" spans="1:10" x14ac:dyDescent="0.2">
      <c r="A416" s="583"/>
      <c r="B416" s="583"/>
      <c r="C416" s="583"/>
      <c r="D416" s="582"/>
      <c r="E416" s="583"/>
      <c r="F416" s="582"/>
      <c r="G416" s="582"/>
      <c r="H416" s="582"/>
      <c r="I416" s="582"/>
      <c r="J416" s="581"/>
    </row>
    <row r="417" spans="1:10" x14ac:dyDescent="0.2">
      <c r="A417" s="583"/>
      <c r="B417" s="583"/>
      <c r="C417" s="583"/>
      <c r="D417" s="582"/>
      <c r="E417" s="583"/>
      <c r="F417" s="582"/>
      <c r="G417" s="582"/>
      <c r="H417" s="582"/>
      <c r="I417" s="582"/>
      <c r="J417" s="581"/>
    </row>
    <row r="418" spans="1:10" x14ac:dyDescent="0.2">
      <c r="A418" s="583"/>
      <c r="B418" s="583"/>
      <c r="C418" s="583"/>
      <c r="D418" s="582"/>
      <c r="E418" s="583"/>
      <c r="F418" s="582"/>
      <c r="G418" s="582"/>
      <c r="H418" s="582"/>
      <c r="I418" s="582"/>
      <c r="J418" s="581"/>
    </row>
    <row r="419" spans="1:10" x14ac:dyDescent="0.2">
      <c r="A419" s="583"/>
      <c r="B419" s="583"/>
      <c r="C419" s="583"/>
      <c r="D419" s="582"/>
      <c r="E419" s="583"/>
      <c r="F419" s="582"/>
      <c r="G419" s="582"/>
      <c r="H419" s="582"/>
      <c r="I419" s="582"/>
      <c r="J419" s="581"/>
    </row>
    <row r="420" spans="1:10" x14ac:dyDescent="0.2">
      <c r="A420" s="583"/>
      <c r="B420" s="583"/>
      <c r="C420" s="583"/>
      <c r="D420" s="582"/>
      <c r="E420" s="583"/>
      <c r="F420" s="582"/>
      <c r="G420" s="582"/>
      <c r="H420" s="582"/>
      <c r="I420" s="582"/>
      <c r="J420" s="581"/>
    </row>
    <row r="421" spans="1:10" x14ac:dyDescent="0.2">
      <c r="A421" s="583"/>
      <c r="B421" s="583"/>
      <c r="C421" s="583"/>
      <c r="D421" s="582"/>
      <c r="E421" s="583"/>
      <c r="F421" s="582"/>
      <c r="G421" s="582"/>
      <c r="H421" s="582"/>
      <c r="I421" s="582"/>
      <c r="J421" s="581"/>
    </row>
    <row r="422" spans="1:10" x14ac:dyDescent="0.2">
      <c r="A422" s="583"/>
      <c r="B422" s="583"/>
      <c r="C422" s="583"/>
      <c r="D422" s="582"/>
      <c r="E422" s="583"/>
      <c r="F422" s="582"/>
      <c r="G422" s="582"/>
      <c r="H422" s="582"/>
      <c r="I422" s="582"/>
      <c r="J422" s="581"/>
    </row>
    <row r="423" spans="1:10" x14ac:dyDescent="0.2">
      <c r="A423" s="583"/>
      <c r="B423" s="583"/>
      <c r="C423" s="583"/>
      <c r="D423" s="582"/>
      <c r="E423" s="583"/>
      <c r="F423" s="582"/>
      <c r="G423" s="582"/>
      <c r="H423" s="582"/>
      <c r="I423" s="582"/>
      <c r="J423" s="581"/>
    </row>
    <row r="424" spans="1:10" x14ac:dyDescent="0.2">
      <c r="A424" s="583"/>
      <c r="B424" s="583"/>
      <c r="C424" s="583"/>
      <c r="D424" s="582"/>
      <c r="E424" s="583"/>
      <c r="F424" s="582"/>
      <c r="G424" s="582"/>
      <c r="H424" s="582"/>
      <c r="I424" s="582"/>
      <c r="J424" s="581"/>
    </row>
    <row r="425" spans="1:10" x14ac:dyDescent="0.2">
      <c r="A425" s="583"/>
      <c r="B425" s="583"/>
      <c r="C425" s="583"/>
      <c r="D425" s="582"/>
      <c r="E425" s="583"/>
      <c r="F425" s="582"/>
      <c r="G425" s="582"/>
      <c r="H425" s="582"/>
      <c r="I425" s="582"/>
      <c r="J425" s="581"/>
    </row>
    <row r="426" spans="1:10" x14ac:dyDescent="0.2">
      <c r="A426" s="583"/>
      <c r="B426" s="583"/>
      <c r="C426" s="583"/>
      <c r="D426" s="582"/>
      <c r="E426" s="583"/>
      <c r="F426" s="582"/>
      <c r="G426" s="582"/>
      <c r="H426" s="582"/>
      <c r="I426" s="582"/>
      <c r="J426" s="581"/>
    </row>
    <row r="427" spans="1:10" x14ac:dyDescent="0.2">
      <c r="A427" s="583"/>
      <c r="B427" s="583"/>
      <c r="C427" s="583"/>
      <c r="D427" s="582"/>
      <c r="E427" s="583"/>
      <c r="F427" s="582"/>
      <c r="G427" s="582"/>
      <c r="H427" s="582"/>
      <c r="I427" s="582"/>
      <c r="J427" s="581"/>
    </row>
    <row r="428" spans="1:10" x14ac:dyDescent="0.2">
      <c r="A428" s="583"/>
      <c r="B428" s="583"/>
      <c r="C428" s="583"/>
      <c r="D428" s="582"/>
      <c r="E428" s="583"/>
      <c r="F428" s="582"/>
      <c r="G428" s="582"/>
      <c r="H428" s="582"/>
      <c r="I428" s="582"/>
      <c r="J428" s="581"/>
    </row>
    <row r="429" spans="1:10" x14ac:dyDescent="0.2">
      <c r="A429" s="583"/>
      <c r="B429" s="583"/>
      <c r="C429" s="583"/>
      <c r="D429" s="582"/>
      <c r="E429" s="583"/>
      <c r="F429" s="582"/>
      <c r="G429" s="582"/>
      <c r="H429" s="582"/>
      <c r="I429" s="582"/>
      <c r="J429" s="581"/>
    </row>
    <row r="430" spans="1:10" x14ac:dyDescent="0.2">
      <c r="A430" s="583"/>
      <c r="B430" s="583"/>
      <c r="C430" s="583"/>
      <c r="D430" s="582"/>
      <c r="E430" s="583"/>
      <c r="F430" s="582"/>
      <c r="G430" s="582"/>
      <c r="H430" s="582"/>
      <c r="I430" s="582"/>
      <c r="J430" s="581"/>
    </row>
    <row r="431" spans="1:10" x14ac:dyDescent="0.2">
      <c r="A431" s="583"/>
      <c r="B431" s="583"/>
      <c r="C431" s="583"/>
      <c r="D431" s="582"/>
      <c r="E431" s="583"/>
      <c r="F431" s="582"/>
      <c r="G431" s="582"/>
      <c r="H431" s="582"/>
      <c r="I431" s="582"/>
      <c r="J431" s="581"/>
    </row>
    <row r="432" spans="1:10" x14ac:dyDescent="0.2">
      <c r="A432" s="583"/>
      <c r="B432" s="583"/>
      <c r="C432" s="583"/>
      <c r="D432" s="582"/>
      <c r="E432" s="583"/>
      <c r="F432" s="582"/>
      <c r="G432" s="582"/>
      <c r="H432" s="582"/>
      <c r="I432" s="582"/>
      <c r="J432" s="581"/>
    </row>
    <row r="433" spans="1:10" x14ac:dyDescent="0.2">
      <c r="A433" s="583"/>
      <c r="B433" s="583"/>
      <c r="C433" s="583"/>
      <c r="D433" s="582"/>
      <c r="E433" s="583"/>
      <c r="F433" s="582"/>
      <c r="G433" s="582"/>
      <c r="H433" s="582"/>
      <c r="I433" s="582"/>
      <c r="J433" s="581"/>
    </row>
    <row r="434" spans="1:10" x14ac:dyDescent="0.2">
      <c r="A434" s="583"/>
      <c r="B434" s="583"/>
      <c r="C434" s="583"/>
      <c r="D434" s="582"/>
      <c r="E434" s="583"/>
      <c r="F434" s="582"/>
      <c r="G434" s="582"/>
      <c r="H434" s="582"/>
      <c r="I434" s="582"/>
      <c r="J434" s="581"/>
    </row>
    <row r="435" spans="1:10" x14ac:dyDescent="0.2">
      <c r="A435" s="583"/>
      <c r="B435" s="583"/>
      <c r="C435" s="583"/>
      <c r="D435" s="582"/>
      <c r="E435" s="583"/>
      <c r="F435" s="582"/>
      <c r="G435" s="582"/>
      <c r="H435" s="582"/>
      <c r="I435" s="582"/>
      <c r="J435" s="581"/>
    </row>
    <row r="436" spans="1:10" x14ac:dyDescent="0.2">
      <c r="A436" s="583"/>
      <c r="B436" s="583"/>
      <c r="C436" s="583"/>
      <c r="D436" s="582"/>
      <c r="E436" s="583"/>
      <c r="F436" s="582"/>
      <c r="G436" s="582"/>
      <c r="H436" s="582"/>
      <c r="I436" s="582"/>
      <c r="J436" s="581"/>
    </row>
    <row r="437" spans="1:10" x14ac:dyDescent="0.2">
      <c r="A437" s="583"/>
      <c r="B437" s="583"/>
      <c r="C437" s="583"/>
      <c r="D437" s="582"/>
      <c r="E437" s="583"/>
      <c r="F437" s="582"/>
      <c r="G437" s="582"/>
      <c r="H437" s="582"/>
      <c r="I437" s="582"/>
      <c r="J437" s="581"/>
    </row>
    <row r="438" spans="1:10" x14ac:dyDescent="0.2">
      <c r="A438" s="583"/>
      <c r="B438" s="583"/>
      <c r="C438" s="583"/>
      <c r="D438" s="582"/>
      <c r="E438" s="583"/>
      <c r="F438" s="582"/>
      <c r="G438" s="582"/>
      <c r="H438" s="582"/>
      <c r="I438" s="582"/>
      <c r="J438" s="581"/>
    </row>
    <row r="439" spans="1:10" x14ac:dyDescent="0.2">
      <c r="A439" s="583"/>
      <c r="B439" s="583"/>
      <c r="C439" s="583"/>
      <c r="D439" s="582"/>
      <c r="E439" s="583"/>
      <c r="F439" s="582"/>
      <c r="G439" s="582"/>
      <c r="H439" s="582"/>
      <c r="I439" s="582"/>
      <c r="J439" s="581"/>
    </row>
    <row r="440" spans="1:10" x14ac:dyDescent="0.2">
      <c r="A440" s="583"/>
      <c r="B440" s="583"/>
      <c r="C440" s="583"/>
      <c r="D440" s="582"/>
      <c r="E440" s="583"/>
      <c r="F440" s="582"/>
      <c r="G440" s="582"/>
      <c r="H440" s="582"/>
      <c r="I440" s="582"/>
      <c r="J440" s="581"/>
    </row>
    <row r="441" spans="1:10" x14ac:dyDescent="0.2">
      <c r="A441" s="583"/>
      <c r="B441" s="583"/>
      <c r="C441" s="583"/>
      <c r="D441" s="582"/>
      <c r="E441" s="583"/>
      <c r="F441" s="582"/>
      <c r="G441" s="582"/>
      <c r="H441" s="582"/>
      <c r="I441" s="582"/>
      <c r="J441" s="581"/>
    </row>
    <row r="442" spans="1:10" x14ac:dyDescent="0.2">
      <c r="A442" s="583"/>
      <c r="B442" s="583"/>
      <c r="C442" s="583"/>
      <c r="D442" s="582"/>
      <c r="E442" s="583"/>
      <c r="F442" s="582"/>
      <c r="G442" s="582"/>
      <c r="H442" s="582"/>
      <c r="I442" s="582"/>
      <c r="J442" s="581"/>
    </row>
    <row r="443" spans="1:10" x14ac:dyDescent="0.2">
      <c r="A443" s="583"/>
      <c r="B443" s="583"/>
      <c r="C443" s="583"/>
      <c r="D443" s="582"/>
      <c r="E443" s="583"/>
      <c r="F443" s="582"/>
      <c r="G443" s="582"/>
      <c r="H443" s="582"/>
      <c r="I443" s="582"/>
      <c r="J443" s="581"/>
    </row>
    <row r="444" spans="1:10" x14ac:dyDescent="0.2">
      <c r="A444" s="583"/>
      <c r="B444" s="583"/>
      <c r="C444" s="583"/>
      <c r="D444" s="582"/>
      <c r="E444" s="583"/>
      <c r="F444" s="582"/>
      <c r="G444" s="582"/>
      <c r="H444" s="582"/>
      <c r="I444" s="582"/>
      <c r="J444" s="581"/>
    </row>
    <row r="445" spans="1:10" x14ac:dyDescent="0.2">
      <c r="A445" s="583"/>
      <c r="B445" s="583"/>
      <c r="C445" s="583"/>
      <c r="D445" s="582"/>
      <c r="E445" s="583"/>
      <c r="F445" s="582"/>
      <c r="G445" s="582"/>
      <c r="H445" s="582"/>
      <c r="I445" s="582"/>
      <c r="J445" s="581"/>
    </row>
    <row r="446" spans="1:10" x14ac:dyDescent="0.2">
      <c r="A446" s="583"/>
      <c r="B446" s="583"/>
      <c r="C446" s="583"/>
      <c r="D446" s="582"/>
      <c r="E446" s="583"/>
      <c r="F446" s="582"/>
      <c r="G446" s="582"/>
      <c r="H446" s="582"/>
      <c r="I446" s="582"/>
      <c r="J446" s="581"/>
    </row>
    <row r="447" spans="1:10" x14ac:dyDescent="0.2">
      <c r="A447" s="583"/>
      <c r="B447" s="583"/>
      <c r="C447" s="583"/>
      <c r="D447" s="582"/>
      <c r="E447" s="583"/>
      <c r="F447" s="582"/>
      <c r="G447" s="582"/>
      <c r="H447" s="582"/>
      <c r="I447" s="582"/>
      <c r="J447" s="581"/>
    </row>
    <row r="448" spans="1:10" x14ac:dyDescent="0.2">
      <c r="A448" s="583"/>
      <c r="B448" s="583"/>
      <c r="C448" s="583"/>
      <c r="D448" s="582"/>
      <c r="E448" s="583"/>
      <c r="F448" s="582"/>
      <c r="G448" s="582"/>
      <c r="H448" s="582"/>
      <c r="I448" s="582"/>
      <c r="J448" s="581"/>
    </row>
    <row r="449" spans="1:10" x14ac:dyDescent="0.2">
      <c r="A449" s="583"/>
      <c r="B449" s="583"/>
      <c r="C449" s="583"/>
      <c r="D449" s="582"/>
      <c r="E449" s="583"/>
      <c r="F449" s="582"/>
      <c r="G449" s="582"/>
      <c r="H449" s="582"/>
      <c r="I449" s="582"/>
      <c r="J449" s="581"/>
    </row>
    <row r="450" spans="1:10" x14ac:dyDescent="0.2">
      <c r="A450" s="583"/>
      <c r="B450" s="583"/>
      <c r="C450" s="583"/>
      <c r="D450" s="582"/>
      <c r="E450" s="583"/>
      <c r="F450" s="582"/>
      <c r="G450" s="582"/>
      <c r="H450" s="582"/>
      <c r="I450" s="582"/>
      <c r="J450" s="581"/>
    </row>
    <row r="451" spans="1:10" x14ac:dyDescent="0.2">
      <c r="A451" s="583"/>
      <c r="B451" s="583"/>
      <c r="C451" s="583"/>
      <c r="D451" s="582"/>
      <c r="E451" s="583"/>
      <c r="F451" s="582"/>
      <c r="G451" s="582"/>
      <c r="H451" s="582"/>
      <c r="I451" s="582"/>
      <c r="J451" s="581"/>
    </row>
    <row r="452" spans="1:10" x14ac:dyDescent="0.2">
      <c r="A452" s="583"/>
      <c r="B452" s="583"/>
      <c r="C452" s="583"/>
      <c r="D452" s="582"/>
      <c r="E452" s="583"/>
      <c r="F452" s="582"/>
      <c r="G452" s="582"/>
      <c r="H452" s="582"/>
      <c r="I452" s="582"/>
      <c r="J452" s="581"/>
    </row>
    <row r="453" spans="1:10" x14ac:dyDescent="0.2">
      <c r="A453" s="583"/>
      <c r="B453" s="583"/>
      <c r="C453" s="583"/>
      <c r="D453" s="582"/>
      <c r="E453" s="583"/>
      <c r="F453" s="582"/>
      <c r="G453" s="582"/>
      <c r="H453" s="582"/>
      <c r="I453" s="582"/>
      <c r="J453" s="581"/>
    </row>
    <row r="454" spans="1:10" x14ac:dyDescent="0.2">
      <c r="A454" s="583"/>
      <c r="B454" s="583"/>
      <c r="C454" s="583"/>
      <c r="D454" s="582"/>
      <c r="E454" s="583"/>
      <c r="F454" s="582"/>
      <c r="G454" s="582"/>
      <c r="H454" s="582"/>
      <c r="I454" s="582"/>
      <c r="J454" s="581"/>
    </row>
    <row r="455" spans="1:10" x14ac:dyDescent="0.2">
      <c r="A455" s="583"/>
      <c r="B455" s="583"/>
      <c r="C455" s="583"/>
      <c r="D455" s="582"/>
      <c r="E455" s="583"/>
      <c r="F455" s="582"/>
      <c r="G455" s="582"/>
      <c r="H455" s="582"/>
      <c r="I455" s="582"/>
      <c r="J455" s="581"/>
    </row>
    <row r="456" spans="1:10" x14ac:dyDescent="0.2">
      <c r="A456" s="583"/>
      <c r="B456" s="583"/>
      <c r="C456" s="583"/>
      <c r="D456" s="582"/>
      <c r="E456" s="583"/>
      <c r="F456" s="582"/>
      <c r="G456" s="582"/>
      <c r="H456" s="582"/>
      <c r="I456" s="582"/>
      <c r="J456" s="581"/>
    </row>
    <row r="457" spans="1:10" x14ac:dyDescent="0.2">
      <c r="A457" s="583"/>
      <c r="B457" s="583"/>
      <c r="C457" s="583"/>
      <c r="D457" s="582"/>
      <c r="E457" s="583"/>
      <c r="F457" s="582"/>
      <c r="G457" s="582"/>
      <c r="H457" s="582"/>
      <c r="I457" s="582"/>
      <c r="J457" s="581"/>
    </row>
    <row r="458" spans="1:10" x14ac:dyDescent="0.2">
      <c r="A458" s="583"/>
      <c r="B458" s="583"/>
      <c r="C458" s="583"/>
      <c r="D458" s="582"/>
      <c r="E458" s="583"/>
      <c r="F458" s="582"/>
      <c r="G458" s="582"/>
      <c r="H458" s="582"/>
      <c r="I458" s="582"/>
      <c r="J458" s="581"/>
    </row>
    <row r="459" spans="1:10" x14ac:dyDescent="0.2">
      <c r="A459" s="583"/>
      <c r="B459" s="583"/>
      <c r="C459" s="583"/>
      <c r="D459" s="582"/>
      <c r="E459" s="583"/>
      <c r="F459" s="582"/>
      <c r="G459" s="582"/>
      <c r="H459" s="582"/>
      <c r="I459" s="582"/>
      <c r="J459" s="581"/>
    </row>
    <row r="460" spans="1:10" x14ac:dyDescent="0.2">
      <c r="A460" s="583"/>
      <c r="B460" s="583"/>
      <c r="C460" s="583"/>
      <c r="D460" s="582"/>
      <c r="E460" s="583"/>
      <c r="F460" s="582"/>
      <c r="G460" s="582"/>
      <c r="H460" s="582"/>
      <c r="I460" s="582"/>
      <c r="J460" s="581"/>
    </row>
    <row r="461" spans="1:10" x14ac:dyDescent="0.2">
      <c r="A461" s="583"/>
      <c r="B461" s="583"/>
      <c r="C461" s="583"/>
      <c r="D461" s="582"/>
      <c r="E461" s="583"/>
      <c r="F461" s="582"/>
      <c r="G461" s="582"/>
      <c r="H461" s="582"/>
      <c r="I461" s="582"/>
      <c r="J461" s="581"/>
    </row>
    <row r="462" spans="1:10" x14ac:dyDescent="0.2">
      <c r="A462" s="583"/>
      <c r="B462" s="583"/>
      <c r="C462" s="583"/>
      <c r="D462" s="582"/>
      <c r="E462" s="583"/>
      <c r="F462" s="582"/>
      <c r="G462" s="582"/>
      <c r="H462" s="582"/>
      <c r="I462" s="582"/>
      <c r="J462" s="581"/>
    </row>
    <row r="463" spans="1:10" x14ac:dyDescent="0.2">
      <c r="A463" s="583"/>
      <c r="B463" s="583"/>
      <c r="C463" s="583"/>
      <c r="D463" s="582"/>
      <c r="E463" s="583"/>
      <c r="F463" s="582"/>
      <c r="G463" s="582"/>
      <c r="H463" s="582"/>
      <c r="I463" s="582"/>
      <c r="J463" s="581"/>
    </row>
    <row r="464" spans="1:10" x14ac:dyDescent="0.2">
      <c r="A464" s="583"/>
      <c r="B464" s="583"/>
      <c r="C464" s="583"/>
      <c r="D464" s="582"/>
      <c r="E464" s="583"/>
      <c r="F464" s="582"/>
      <c r="G464" s="582"/>
      <c r="H464" s="582"/>
      <c r="I464" s="582"/>
      <c r="J464" s="581"/>
    </row>
    <row r="465" spans="1:10" x14ac:dyDescent="0.2">
      <c r="A465" s="583"/>
      <c r="B465" s="583"/>
      <c r="C465" s="583"/>
      <c r="D465" s="582"/>
      <c r="E465" s="583"/>
      <c r="F465" s="582"/>
      <c r="G465" s="582"/>
      <c r="H465" s="582"/>
      <c r="I465" s="582"/>
      <c r="J465" s="581"/>
    </row>
    <row r="466" spans="1:10" x14ac:dyDescent="0.2">
      <c r="A466" s="583"/>
      <c r="B466" s="583"/>
      <c r="C466" s="583"/>
      <c r="D466" s="582"/>
      <c r="E466" s="583"/>
      <c r="F466" s="582"/>
      <c r="G466" s="582"/>
      <c r="H466" s="582"/>
      <c r="I466" s="582"/>
      <c r="J466" s="581"/>
    </row>
    <row r="467" spans="1:10" x14ac:dyDescent="0.2">
      <c r="A467" s="583"/>
      <c r="B467" s="583"/>
      <c r="C467" s="583"/>
      <c r="D467" s="582"/>
      <c r="E467" s="583"/>
      <c r="F467" s="582"/>
      <c r="G467" s="582"/>
      <c r="H467" s="582"/>
      <c r="I467" s="582"/>
      <c r="J467" s="581"/>
    </row>
    <row r="468" spans="1:10" x14ac:dyDescent="0.2">
      <c r="A468" s="583"/>
      <c r="B468" s="583"/>
      <c r="C468" s="583"/>
      <c r="D468" s="582"/>
      <c r="E468" s="583"/>
      <c r="F468" s="582"/>
      <c r="G468" s="582"/>
      <c r="H468" s="582"/>
      <c r="I468" s="582"/>
      <c r="J468" s="581"/>
    </row>
    <row r="469" spans="1:10" x14ac:dyDescent="0.2">
      <c r="A469" s="583"/>
      <c r="B469" s="583"/>
      <c r="C469" s="583"/>
      <c r="D469" s="582"/>
      <c r="E469" s="583"/>
      <c r="F469" s="582"/>
      <c r="G469" s="582"/>
      <c r="H469" s="582"/>
      <c r="I469" s="582"/>
      <c r="J469" s="581"/>
    </row>
    <row r="470" spans="1:10" x14ac:dyDescent="0.2">
      <c r="A470" s="583"/>
      <c r="B470" s="583"/>
      <c r="C470" s="583"/>
      <c r="D470" s="582"/>
      <c r="E470" s="583"/>
      <c r="F470" s="582"/>
      <c r="G470" s="582"/>
      <c r="H470" s="582"/>
      <c r="I470" s="582"/>
      <c r="J470" s="581"/>
    </row>
    <row r="471" spans="1:10" x14ac:dyDescent="0.2">
      <c r="A471" s="583"/>
      <c r="B471" s="583"/>
      <c r="C471" s="583"/>
      <c r="D471" s="582"/>
      <c r="E471" s="583"/>
      <c r="F471" s="582"/>
      <c r="G471" s="582"/>
      <c r="H471" s="582"/>
      <c r="I471" s="582"/>
      <c r="J471" s="581"/>
    </row>
    <row r="472" spans="1:10" x14ac:dyDescent="0.2">
      <c r="A472" s="583"/>
      <c r="B472" s="583"/>
      <c r="C472" s="583"/>
      <c r="D472" s="582"/>
      <c r="E472" s="583"/>
      <c r="F472" s="582"/>
      <c r="G472" s="582"/>
      <c r="H472" s="582"/>
      <c r="I472" s="582"/>
      <c r="J472" s="581"/>
    </row>
    <row r="473" spans="1:10" x14ac:dyDescent="0.2">
      <c r="A473" s="583"/>
      <c r="B473" s="583"/>
      <c r="C473" s="583"/>
      <c r="D473" s="582"/>
      <c r="E473" s="583"/>
      <c r="F473" s="582"/>
      <c r="G473" s="582"/>
      <c r="H473" s="582"/>
      <c r="I473" s="582"/>
      <c r="J473" s="581"/>
    </row>
    <row r="474" spans="1:10" x14ac:dyDescent="0.2">
      <c r="A474" s="583"/>
      <c r="B474" s="583"/>
      <c r="C474" s="583"/>
      <c r="D474" s="582"/>
      <c r="E474" s="583"/>
      <c r="F474" s="582"/>
      <c r="G474" s="582"/>
      <c r="H474" s="582"/>
      <c r="I474" s="582"/>
      <c r="J474" s="581"/>
    </row>
    <row r="475" spans="1:10" x14ac:dyDescent="0.2">
      <c r="A475" s="583"/>
      <c r="B475" s="583"/>
      <c r="C475" s="583"/>
      <c r="D475" s="582"/>
      <c r="E475" s="583"/>
      <c r="F475" s="582"/>
      <c r="G475" s="582"/>
      <c r="H475" s="582"/>
      <c r="I475" s="582"/>
      <c r="J475" s="581"/>
    </row>
    <row r="476" spans="1:10" x14ac:dyDescent="0.2">
      <c r="A476" s="583"/>
      <c r="B476" s="583"/>
      <c r="C476" s="583"/>
      <c r="D476" s="582"/>
      <c r="E476" s="583"/>
      <c r="F476" s="582"/>
      <c r="G476" s="582"/>
      <c r="H476" s="582"/>
      <c r="I476" s="582"/>
      <c r="J476" s="581"/>
    </row>
    <row r="477" spans="1:10" x14ac:dyDescent="0.2">
      <c r="A477" s="583"/>
      <c r="B477" s="583"/>
      <c r="C477" s="583"/>
      <c r="D477" s="582"/>
      <c r="E477" s="583"/>
      <c r="F477" s="582"/>
      <c r="G477" s="582"/>
      <c r="H477" s="582"/>
      <c r="I477" s="582"/>
      <c r="J477" s="581"/>
    </row>
    <row r="478" spans="1:10" x14ac:dyDescent="0.2">
      <c r="A478" s="583"/>
      <c r="B478" s="583"/>
      <c r="C478" s="583"/>
      <c r="D478" s="582"/>
      <c r="E478" s="583"/>
      <c r="F478" s="582"/>
      <c r="G478" s="582"/>
      <c r="H478" s="582"/>
      <c r="I478" s="582"/>
      <c r="J478" s="581"/>
    </row>
    <row r="479" spans="1:10" x14ac:dyDescent="0.2">
      <c r="A479" s="583"/>
      <c r="B479" s="583"/>
      <c r="C479" s="583"/>
      <c r="D479" s="582"/>
      <c r="E479" s="583"/>
      <c r="F479" s="582"/>
      <c r="G479" s="582"/>
      <c r="H479" s="582"/>
      <c r="I479" s="582"/>
      <c r="J479" s="581"/>
    </row>
    <row r="480" spans="1:10" x14ac:dyDescent="0.2">
      <c r="A480" s="583"/>
      <c r="B480" s="583"/>
      <c r="C480" s="583"/>
      <c r="D480" s="582"/>
      <c r="E480" s="583"/>
      <c r="F480" s="582"/>
      <c r="G480" s="582"/>
      <c r="H480" s="582"/>
      <c r="I480" s="582"/>
      <c r="J480" s="581"/>
    </row>
    <row r="481" spans="1:10" x14ac:dyDescent="0.2">
      <c r="A481" s="583"/>
      <c r="B481" s="583"/>
      <c r="C481" s="583"/>
      <c r="D481" s="582"/>
      <c r="E481" s="583"/>
      <c r="F481" s="582"/>
      <c r="G481" s="582"/>
      <c r="H481" s="582"/>
      <c r="I481" s="582"/>
      <c r="J481" s="581"/>
    </row>
    <row r="482" spans="1:10" x14ac:dyDescent="0.2">
      <c r="A482" s="583"/>
      <c r="B482" s="583"/>
      <c r="C482" s="583"/>
      <c r="D482" s="582"/>
      <c r="E482" s="583"/>
      <c r="F482" s="582"/>
      <c r="G482" s="582"/>
      <c r="H482" s="582"/>
      <c r="I482" s="582"/>
      <c r="J482" s="581"/>
    </row>
    <row r="483" spans="1:10" x14ac:dyDescent="0.2">
      <c r="A483" s="583"/>
      <c r="B483" s="583"/>
      <c r="C483" s="583"/>
      <c r="D483" s="582"/>
      <c r="E483" s="583"/>
      <c r="F483" s="582"/>
      <c r="G483" s="582"/>
      <c r="H483" s="582"/>
      <c r="I483" s="582"/>
      <c r="J483" s="581"/>
    </row>
    <row r="484" spans="1:10" x14ac:dyDescent="0.2">
      <c r="A484" s="583"/>
      <c r="B484" s="583"/>
      <c r="C484" s="583"/>
      <c r="D484" s="582"/>
      <c r="E484" s="583"/>
      <c r="F484" s="582"/>
      <c r="G484" s="582"/>
      <c r="H484" s="582"/>
      <c r="I484" s="582"/>
      <c r="J484" s="581"/>
    </row>
    <row r="485" spans="1:10" x14ac:dyDescent="0.2">
      <c r="A485" s="583"/>
      <c r="B485" s="583"/>
      <c r="C485" s="583"/>
      <c r="D485" s="582"/>
      <c r="E485" s="583"/>
      <c r="F485" s="582"/>
      <c r="G485" s="582"/>
      <c r="H485" s="582"/>
      <c r="I485" s="582"/>
      <c r="J485" s="581"/>
    </row>
    <row r="486" spans="1:10" x14ac:dyDescent="0.2">
      <c r="A486" s="583"/>
      <c r="B486" s="583"/>
      <c r="C486" s="583"/>
      <c r="D486" s="582"/>
      <c r="E486" s="583"/>
      <c r="F486" s="582"/>
      <c r="G486" s="582"/>
      <c r="H486" s="582"/>
      <c r="I486" s="582"/>
      <c r="J486" s="581"/>
    </row>
    <row r="487" spans="1:10" x14ac:dyDescent="0.2">
      <c r="A487" s="583"/>
      <c r="B487" s="583"/>
      <c r="C487" s="583"/>
      <c r="D487" s="582"/>
      <c r="E487" s="583"/>
      <c r="F487" s="582"/>
      <c r="G487" s="582"/>
      <c r="H487" s="582"/>
      <c r="I487" s="582"/>
      <c r="J487" s="581"/>
    </row>
    <row r="488" spans="1:10" x14ac:dyDescent="0.2">
      <c r="A488" s="583"/>
      <c r="B488" s="583"/>
      <c r="C488" s="583"/>
      <c r="D488" s="582"/>
      <c r="E488" s="583"/>
      <c r="F488" s="582"/>
      <c r="G488" s="582"/>
      <c r="H488" s="582"/>
      <c r="I488" s="582"/>
      <c r="J488" s="581"/>
    </row>
    <row r="489" spans="1:10" x14ac:dyDescent="0.2">
      <c r="A489" s="583"/>
      <c r="B489" s="583"/>
      <c r="C489" s="583"/>
      <c r="D489" s="582"/>
      <c r="E489" s="583"/>
      <c r="F489" s="582"/>
      <c r="G489" s="582"/>
      <c r="H489" s="582"/>
      <c r="I489" s="582"/>
      <c r="J489" s="581"/>
    </row>
    <row r="490" spans="1:10" x14ac:dyDescent="0.2">
      <c r="A490" s="583"/>
      <c r="B490" s="583"/>
      <c r="C490" s="583"/>
      <c r="D490" s="582"/>
      <c r="E490" s="583"/>
      <c r="F490" s="582"/>
      <c r="G490" s="582"/>
      <c r="H490" s="582"/>
      <c r="I490" s="582"/>
      <c r="J490" s="581"/>
    </row>
    <row r="491" spans="1:10" x14ac:dyDescent="0.2">
      <c r="A491" s="583"/>
      <c r="B491" s="583"/>
      <c r="C491" s="583"/>
      <c r="D491" s="582"/>
      <c r="E491" s="583"/>
      <c r="F491" s="582"/>
      <c r="G491" s="582"/>
      <c r="H491" s="582"/>
      <c r="I491" s="582"/>
      <c r="J491" s="581"/>
    </row>
    <row r="492" spans="1:10" x14ac:dyDescent="0.2">
      <c r="A492" s="583"/>
      <c r="B492" s="583"/>
      <c r="C492" s="583"/>
      <c r="D492" s="582"/>
      <c r="E492" s="583"/>
      <c r="F492" s="582"/>
      <c r="G492" s="582"/>
      <c r="H492" s="582"/>
      <c r="I492" s="582"/>
      <c r="J492" s="581"/>
    </row>
    <row r="493" spans="1:10" x14ac:dyDescent="0.2">
      <c r="A493" s="583"/>
      <c r="B493" s="583"/>
      <c r="C493" s="583"/>
      <c r="D493" s="582"/>
      <c r="E493" s="583"/>
      <c r="F493" s="582"/>
      <c r="G493" s="582"/>
      <c r="H493" s="582"/>
      <c r="I493" s="582"/>
      <c r="J493" s="581"/>
    </row>
    <row r="494" spans="1:10" x14ac:dyDescent="0.2">
      <c r="A494" s="583"/>
      <c r="B494" s="583"/>
      <c r="C494" s="583"/>
      <c r="D494" s="582"/>
      <c r="E494" s="583"/>
      <c r="F494" s="582"/>
      <c r="G494" s="582"/>
      <c r="H494" s="582"/>
      <c r="I494" s="582"/>
      <c r="J494" s="581"/>
    </row>
    <row r="495" spans="1:10" x14ac:dyDescent="0.2">
      <c r="A495" s="583"/>
      <c r="B495" s="583"/>
      <c r="C495" s="583"/>
      <c r="D495" s="582"/>
      <c r="E495" s="583"/>
      <c r="F495" s="582"/>
      <c r="G495" s="582"/>
      <c r="H495" s="582"/>
      <c r="I495" s="582"/>
      <c r="J495" s="581"/>
    </row>
    <row r="496" spans="1:10" x14ac:dyDescent="0.2">
      <c r="A496" s="583"/>
      <c r="B496" s="583"/>
      <c r="C496" s="583"/>
      <c r="D496" s="582"/>
      <c r="E496" s="583"/>
      <c r="F496" s="582"/>
      <c r="G496" s="582"/>
      <c r="H496" s="582"/>
      <c r="I496" s="582"/>
      <c r="J496" s="581"/>
    </row>
    <row r="497" spans="1:10" x14ac:dyDescent="0.2">
      <c r="A497" s="583"/>
      <c r="B497" s="583"/>
      <c r="C497" s="583"/>
      <c r="D497" s="582"/>
      <c r="E497" s="583"/>
      <c r="F497" s="582"/>
      <c r="G497" s="582"/>
      <c r="H497" s="582"/>
      <c r="I497" s="582"/>
      <c r="J497" s="581"/>
    </row>
    <row r="498" spans="1:10" x14ac:dyDescent="0.2">
      <c r="A498" s="583"/>
      <c r="B498" s="583"/>
      <c r="C498" s="583"/>
      <c r="D498" s="582"/>
      <c r="E498" s="583"/>
      <c r="F498" s="582"/>
      <c r="G498" s="582"/>
      <c r="H498" s="582"/>
      <c r="I498" s="582"/>
      <c r="J498" s="581"/>
    </row>
    <row r="499" spans="1:10" x14ac:dyDescent="0.2">
      <c r="A499" s="583"/>
      <c r="B499" s="583"/>
      <c r="C499" s="583"/>
      <c r="D499" s="582"/>
      <c r="E499" s="583"/>
      <c r="F499" s="582"/>
      <c r="G499" s="582"/>
      <c r="H499" s="582"/>
      <c r="I499" s="582"/>
      <c r="J499" s="581"/>
    </row>
    <row r="500" spans="1:10" x14ac:dyDescent="0.2">
      <c r="A500" s="583"/>
      <c r="B500" s="583"/>
      <c r="C500" s="583"/>
      <c r="D500" s="582"/>
      <c r="E500" s="583"/>
      <c r="F500" s="582"/>
      <c r="G500" s="582"/>
      <c r="H500" s="582"/>
      <c r="I500" s="582"/>
      <c r="J500" s="581"/>
    </row>
    <row r="501" spans="1:10" x14ac:dyDescent="0.2">
      <c r="A501" s="583"/>
      <c r="B501" s="583"/>
      <c r="C501" s="583"/>
      <c r="D501" s="582"/>
      <c r="E501" s="583"/>
      <c r="F501" s="582"/>
      <c r="G501" s="582"/>
      <c r="H501" s="582"/>
      <c r="I501" s="582"/>
      <c r="J501" s="581"/>
    </row>
    <row r="502" spans="1:10" x14ac:dyDescent="0.2">
      <c r="A502" s="583"/>
      <c r="B502" s="583"/>
      <c r="C502" s="583"/>
      <c r="D502" s="582"/>
      <c r="E502" s="583"/>
      <c r="F502" s="582"/>
      <c r="G502" s="582"/>
      <c r="H502" s="582"/>
      <c r="I502" s="582"/>
      <c r="J502" s="581"/>
    </row>
    <row r="503" spans="1:10" x14ac:dyDescent="0.2">
      <c r="A503" s="583"/>
      <c r="B503" s="583"/>
      <c r="C503" s="583"/>
      <c r="D503" s="582"/>
      <c r="E503" s="583"/>
      <c r="F503" s="582"/>
      <c r="G503" s="582"/>
      <c r="H503" s="582"/>
      <c r="I503" s="582"/>
      <c r="J503" s="581"/>
    </row>
    <row r="504" spans="1:10" x14ac:dyDescent="0.2">
      <c r="A504" s="583"/>
      <c r="B504" s="583"/>
      <c r="C504" s="583"/>
      <c r="D504" s="582"/>
      <c r="E504" s="583"/>
      <c r="F504" s="582"/>
      <c r="G504" s="582"/>
      <c r="H504" s="582"/>
      <c r="I504" s="582"/>
      <c r="J504" s="581"/>
    </row>
    <row r="505" spans="1:10" x14ac:dyDescent="0.2">
      <c r="A505" s="583"/>
      <c r="B505" s="583"/>
      <c r="C505" s="583"/>
      <c r="D505" s="582"/>
      <c r="E505" s="583"/>
      <c r="F505" s="582"/>
      <c r="G505" s="582"/>
      <c r="H505" s="582"/>
      <c r="I505" s="582"/>
      <c r="J505" s="581"/>
    </row>
    <row r="506" spans="1:10" x14ac:dyDescent="0.2">
      <c r="A506" s="583"/>
      <c r="B506" s="583"/>
      <c r="C506" s="583"/>
      <c r="D506" s="582"/>
      <c r="E506" s="583"/>
      <c r="F506" s="582"/>
      <c r="G506" s="582"/>
      <c r="H506" s="582"/>
      <c r="I506" s="582"/>
      <c r="J506" s="581"/>
    </row>
    <row r="507" spans="1:10" x14ac:dyDescent="0.2">
      <c r="A507" s="583"/>
      <c r="B507" s="583"/>
      <c r="C507" s="583"/>
      <c r="D507" s="582"/>
      <c r="E507" s="583"/>
      <c r="F507" s="582"/>
      <c r="G507" s="582"/>
      <c r="H507" s="582"/>
      <c r="I507" s="582"/>
      <c r="J507" s="581"/>
    </row>
    <row r="508" spans="1:10" x14ac:dyDescent="0.2">
      <c r="A508" s="583"/>
      <c r="B508" s="583"/>
      <c r="C508" s="583"/>
      <c r="D508" s="582"/>
      <c r="E508" s="583"/>
      <c r="F508" s="582"/>
      <c r="G508" s="582"/>
      <c r="H508" s="582"/>
      <c r="I508" s="582"/>
      <c r="J508" s="581"/>
    </row>
    <row r="509" spans="1:10" x14ac:dyDescent="0.2">
      <c r="A509" s="583"/>
      <c r="B509" s="583"/>
      <c r="C509" s="583"/>
      <c r="D509" s="582"/>
      <c r="E509" s="583"/>
      <c r="F509" s="582"/>
      <c r="G509" s="582"/>
      <c r="H509" s="582"/>
      <c r="I509" s="582"/>
      <c r="J509" s="581"/>
    </row>
    <row r="510" spans="1:10" x14ac:dyDescent="0.2">
      <c r="A510" s="583"/>
      <c r="B510" s="583"/>
      <c r="C510" s="583"/>
      <c r="D510" s="582"/>
      <c r="E510" s="583"/>
      <c r="F510" s="582"/>
      <c r="G510" s="582"/>
      <c r="H510" s="582"/>
      <c r="I510" s="582"/>
      <c r="J510" s="581"/>
    </row>
    <row r="511" spans="1:10" x14ac:dyDescent="0.2">
      <c r="A511" s="583"/>
      <c r="B511" s="583"/>
      <c r="C511" s="583"/>
      <c r="D511" s="582"/>
      <c r="E511" s="583"/>
      <c r="F511" s="582"/>
      <c r="G511" s="582"/>
      <c r="H511" s="582"/>
      <c r="I511" s="582"/>
      <c r="J511" s="581"/>
    </row>
    <row r="512" spans="1:10" x14ac:dyDescent="0.2">
      <c r="A512" s="583"/>
      <c r="B512" s="583"/>
      <c r="C512" s="583"/>
      <c r="D512" s="582"/>
      <c r="E512" s="583"/>
      <c r="F512" s="582"/>
      <c r="G512" s="582"/>
      <c r="H512" s="582"/>
      <c r="I512" s="582"/>
      <c r="J512" s="581"/>
    </row>
    <row r="513" spans="1:10" x14ac:dyDescent="0.2">
      <c r="A513" s="583"/>
      <c r="B513" s="583"/>
      <c r="C513" s="583"/>
      <c r="D513" s="582"/>
      <c r="E513" s="583"/>
      <c r="F513" s="582"/>
      <c r="G513" s="582"/>
      <c r="H513" s="582"/>
      <c r="I513" s="582"/>
      <c r="J513" s="581"/>
    </row>
    <row r="514" spans="1:10" x14ac:dyDescent="0.2">
      <c r="A514" s="583"/>
      <c r="B514" s="583"/>
      <c r="C514" s="583"/>
      <c r="D514" s="582"/>
      <c r="E514" s="583"/>
      <c r="F514" s="582"/>
      <c r="G514" s="582"/>
      <c r="H514" s="582"/>
      <c r="I514" s="582"/>
      <c r="J514" s="581"/>
    </row>
    <row r="515" spans="1:10" x14ac:dyDescent="0.2">
      <c r="A515" s="583"/>
      <c r="B515" s="583"/>
      <c r="C515" s="583"/>
      <c r="D515" s="582"/>
      <c r="E515" s="583"/>
      <c r="F515" s="582"/>
      <c r="G515" s="582"/>
      <c r="H515" s="582"/>
      <c r="I515" s="582"/>
      <c r="J515" s="581"/>
    </row>
    <row r="516" spans="1:10" x14ac:dyDescent="0.2">
      <c r="A516" s="583"/>
      <c r="B516" s="583"/>
      <c r="C516" s="583"/>
      <c r="D516" s="582"/>
      <c r="E516" s="583"/>
      <c r="F516" s="582"/>
      <c r="G516" s="582"/>
      <c r="H516" s="582"/>
      <c r="I516" s="582"/>
      <c r="J516" s="581"/>
    </row>
    <row r="517" spans="1:10" x14ac:dyDescent="0.2">
      <c r="A517" s="583"/>
      <c r="B517" s="583"/>
      <c r="C517" s="583"/>
      <c r="D517" s="582"/>
      <c r="E517" s="583"/>
      <c r="F517" s="582"/>
      <c r="G517" s="582"/>
      <c r="H517" s="582"/>
      <c r="I517" s="582"/>
      <c r="J517" s="581"/>
    </row>
    <row r="518" spans="1:10" x14ac:dyDescent="0.2">
      <c r="A518" s="583"/>
      <c r="B518" s="583"/>
      <c r="C518" s="583"/>
      <c r="D518" s="582"/>
      <c r="E518" s="583"/>
      <c r="F518" s="582"/>
      <c r="G518" s="582"/>
      <c r="H518" s="582"/>
      <c r="I518" s="582"/>
      <c r="J518" s="581"/>
    </row>
    <row r="519" spans="1:10" x14ac:dyDescent="0.2">
      <c r="A519" s="583"/>
      <c r="B519" s="583"/>
      <c r="C519" s="583"/>
      <c r="D519" s="582"/>
      <c r="E519" s="583"/>
      <c r="F519" s="582"/>
      <c r="G519" s="582"/>
      <c r="H519" s="582"/>
      <c r="I519" s="582"/>
      <c r="J519" s="581"/>
    </row>
    <row r="520" spans="1:10" x14ac:dyDescent="0.2">
      <c r="A520" s="583"/>
      <c r="B520" s="583"/>
      <c r="C520" s="583"/>
      <c r="D520" s="582"/>
      <c r="E520" s="583"/>
      <c r="F520" s="582"/>
      <c r="G520" s="582"/>
      <c r="H520" s="582"/>
      <c r="I520" s="582"/>
      <c r="J520" s="581"/>
    </row>
    <row r="521" spans="1:10" x14ac:dyDescent="0.2">
      <c r="A521" s="583"/>
      <c r="B521" s="583"/>
      <c r="C521" s="583"/>
      <c r="D521" s="582"/>
      <c r="E521" s="583"/>
      <c r="F521" s="582"/>
      <c r="G521" s="582"/>
      <c r="H521" s="582"/>
      <c r="I521" s="582"/>
      <c r="J521" s="581"/>
    </row>
    <row r="522" spans="1:10" x14ac:dyDescent="0.2">
      <c r="A522" s="583"/>
      <c r="B522" s="583"/>
      <c r="C522" s="583"/>
      <c r="D522" s="582"/>
      <c r="E522" s="583"/>
      <c r="F522" s="582"/>
      <c r="G522" s="582"/>
      <c r="H522" s="582"/>
      <c r="I522" s="582"/>
      <c r="J522" s="581"/>
    </row>
    <row r="523" spans="1:10" x14ac:dyDescent="0.2">
      <c r="A523" s="583"/>
      <c r="B523" s="583"/>
      <c r="C523" s="583"/>
      <c r="D523" s="582"/>
      <c r="E523" s="583"/>
      <c r="F523" s="582"/>
      <c r="G523" s="582"/>
      <c r="H523" s="582"/>
      <c r="I523" s="582"/>
      <c r="J523" s="581"/>
    </row>
    <row r="524" spans="1:10" x14ac:dyDescent="0.2">
      <c r="A524" s="583"/>
      <c r="B524" s="583"/>
      <c r="C524" s="583"/>
      <c r="D524" s="582"/>
      <c r="E524" s="583"/>
      <c r="F524" s="582"/>
      <c r="G524" s="582"/>
      <c r="H524" s="582"/>
      <c r="I524" s="582"/>
      <c r="J524" s="581"/>
    </row>
    <row r="525" spans="1:10" x14ac:dyDescent="0.2">
      <c r="A525" s="583"/>
      <c r="B525" s="583"/>
      <c r="C525" s="583"/>
      <c r="D525" s="582"/>
      <c r="E525" s="583"/>
      <c r="F525" s="582"/>
      <c r="G525" s="582"/>
      <c r="H525" s="582"/>
      <c r="I525" s="582"/>
      <c r="J525" s="581"/>
    </row>
    <row r="526" spans="1:10" x14ac:dyDescent="0.2">
      <c r="A526" s="583"/>
      <c r="B526" s="583"/>
      <c r="C526" s="583"/>
      <c r="D526" s="582"/>
      <c r="E526" s="583"/>
      <c r="F526" s="582"/>
      <c r="G526" s="582"/>
      <c r="H526" s="582"/>
      <c r="I526" s="582"/>
      <c r="J526" s="581"/>
    </row>
    <row r="527" spans="1:10" x14ac:dyDescent="0.2">
      <c r="A527" s="583"/>
      <c r="B527" s="583"/>
      <c r="C527" s="583"/>
      <c r="D527" s="582"/>
      <c r="E527" s="583"/>
      <c r="F527" s="582"/>
      <c r="G527" s="582"/>
      <c r="H527" s="582"/>
      <c r="I527" s="582"/>
      <c r="J527" s="581"/>
    </row>
    <row r="528" spans="1:10" x14ac:dyDescent="0.2">
      <c r="A528" s="583"/>
      <c r="B528" s="583"/>
      <c r="C528" s="583"/>
      <c r="D528" s="582"/>
      <c r="E528" s="583"/>
      <c r="F528" s="582"/>
      <c r="G528" s="582"/>
      <c r="H528" s="582"/>
      <c r="I528" s="582"/>
      <c r="J528" s="581"/>
    </row>
    <row r="529" spans="1:10" x14ac:dyDescent="0.2">
      <c r="A529" s="583"/>
      <c r="B529" s="583"/>
      <c r="C529" s="583"/>
      <c r="D529" s="582"/>
      <c r="E529" s="583"/>
      <c r="F529" s="582"/>
      <c r="G529" s="582"/>
      <c r="H529" s="582"/>
      <c r="I529" s="582"/>
      <c r="J529" s="581"/>
    </row>
    <row r="530" spans="1:10" x14ac:dyDescent="0.2">
      <c r="A530" s="583"/>
      <c r="B530" s="583"/>
      <c r="C530" s="583"/>
      <c r="D530" s="582"/>
      <c r="E530" s="583"/>
      <c r="F530" s="582"/>
      <c r="G530" s="582"/>
      <c r="H530" s="582"/>
      <c r="I530" s="582"/>
      <c r="J530" s="581"/>
    </row>
    <row r="531" spans="1:10" x14ac:dyDescent="0.2">
      <c r="A531" s="583"/>
      <c r="B531" s="583"/>
      <c r="C531" s="583"/>
      <c r="D531" s="582"/>
      <c r="E531" s="583"/>
      <c r="F531" s="582"/>
      <c r="G531" s="582"/>
      <c r="H531" s="582"/>
      <c r="I531" s="582"/>
      <c r="J531" s="581"/>
    </row>
    <row r="532" spans="1:10" x14ac:dyDescent="0.2">
      <c r="A532" s="583"/>
      <c r="B532" s="583"/>
      <c r="C532" s="583"/>
      <c r="D532" s="582"/>
      <c r="E532" s="583"/>
      <c r="F532" s="582"/>
      <c r="G532" s="582"/>
      <c r="H532" s="582"/>
      <c r="I532" s="582"/>
      <c r="J532" s="581"/>
    </row>
    <row r="533" spans="1:10" x14ac:dyDescent="0.2">
      <c r="A533" s="583"/>
      <c r="B533" s="583"/>
      <c r="C533" s="583"/>
      <c r="D533" s="582"/>
      <c r="E533" s="583"/>
      <c r="F533" s="582"/>
      <c r="G533" s="582"/>
      <c r="H533" s="582"/>
      <c r="I533" s="582"/>
      <c r="J533" s="581"/>
    </row>
    <row r="534" spans="1:10" x14ac:dyDescent="0.2">
      <c r="A534" s="583"/>
      <c r="B534" s="583"/>
      <c r="C534" s="583"/>
      <c r="D534" s="582"/>
      <c r="E534" s="583"/>
      <c r="F534" s="582"/>
      <c r="G534" s="582"/>
      <c r="H534" s="582"/>
      <c r="I534" s="582"/>
      <c r="J534" s="581"/>
    </row>
    <row r="535" spans="1:10" x14ac:dyDescent="0.2">
      <c r="A535" s="583"/>
      <c r="B535" s="583"/>
      <c r="C535" s="583"/>
      <c r="D535" s="582"/>
      <c r="E535" s="583"/>
      <c r="F535" s="582"/>
      <c r="G535" s="582"/>
      <c r="H535" s="582"/>
      <c r="I535" s="582"/>
      <c r="J535" s="581"/>
    </row>
    <row r="536" spans="1:10" x14ac:dyDescent="0.2">
      <c r="A536" s="583"/>
      <c r="B536" s="583"/>
      <c r="C536" s="583"/>
      <c r="D536" s="582"/>
      <c r="E536" s="583"/>
      <c r="F536" s="582"/>
      <c r="G536" s="582"/>
      <c r="H536" s="582"/>
      <c r="I536" s="582"/>
      <c r="J536" s="581"/>
    </row>
    <row r="537" spans="1:10" x14ac:dyDescent="0.2">
      <c r="A537" s="583"/>
      <c r="B537" s="583"/>
      <c r="C537" s="583"/>
      <c r="D537" s="582"/>
      <c r="E537" s="583"/>
      <c r="F537" s="582"/>
      <c r="G537" s="582"/>
      <c r="H537" s="582"/>
      <c r="I537" s="582"/>
      <c r="J537" s="581"/>
    </row>
    <row r="538" spans="1:10" x14ac:dyDescent="0.2">
      <c r="A538" s="583"/>
      <c r="B538" s="583"/>
      <c r="C538" s="583"/>
      <c r="D538" s="582"/>
      <c r="E538" s="583"/>
      <c r="F538" s="582"/>
      <c r="G538" s="582"/>
      <c r="H538" s="582"/>
      <c r="I538" s="582"/>
      <c r="J538" s="581"/>
    </row>
    <row r="539" spans="1:10" x14ac:dyDescent="0.2">
      <c r="A539" s="583"/>
      <c r="B539" s="583"/>
      <c r="C539" s="583"/>
      <c r="D539" s="582"/>
      <c r="E539" s="583"/>
      <c r="F539" s="582"/>
      <c r="G539" s="582"/>
      <c r="H539" s="582"/>
      <c r="I539" s="582"/>
      <c r="J539" s="581"/>
    </row>
    <row r="540" spans="1:10" x14ac:dyDescent="0.2">
      <c r="A540" s="583"/>
      <c r="B540" s="583"/>
      <c r="C540" s="583"/>
      <c r="D540" s="582"/>
      <c r="E540" s="583"/>
      <c r="F540" s="582"/>
      <c r="G540" s="582"/>
      <c r="H540" s="582"/>
      <c r="I540" s="582"/>
      <c r="J540" s="581"/>
    </row>
    <row r="541" spans="1:10" x14ac:dyDescent="0.2">
      <c r="A541" s="583"/>
      <c r="B541" s="583"/>
      <c r="C541" s="583"/>
      <c r="D541" s="582"/>
      <c r="E541" s="583"/>
      <c r="F541" s="582"/>
      <c r="G541" s="582"/>
      <c r="H541" s="582"/>
      <c r="I541" s="582"/>
      <c r="J541" s="581"/>
    </row>
    <row r="542" spans="1:10" x14ac:dyDescent="0.2">
      <c r="A542" s="583"/>
      <c r="B542" s="583"/>
      <c r="C542" s="583"/>
      <c r="D542" s="582"/>
      <c r="E542" s="583"/>
      <c r="F542" s="582"/>
      <c r="G542" s="582"/>
      <c r="H542" s="582"/>
      <c r="I542" s="582"/>
      <c r="J542" s="581"/>
    </row>
    <row r="543" spans="1:10" x14ac:dyDescent="0.2">
      <c r="A543" s="583"/>
      <c r="B543" s="583"/>
      <c r="C543" s="583"/>
      <c r="D543" s="582"/>
      <c r="E543" s="583"/>
      <c r="F543" s="582"/>
      <c r="G543" s="582"/>
      <c r="H543" s="582"/>
      <c r="I543" s="582"/>
      <c r="J543" s="581"/>
    </row>
    <row r="544" spans="1:10" x14ac:dyDescent="0.2">
      <c r="A544" s="583"/>
      <c r="B544" s="583"/>
      <c r="C544" s="583"/>
      <c r="D544" s="582"/>
      <c r="E544" s="583"/>
      <c r="F544" s="582"/>
      <c r="G544" s="582"/>
      <c r="H544" s="582"/>
      <c r="I544" s="582"/>
      <c r="J544" s="581"/>
    </row>
    <row r="545" spans="1:10" x14ac:dyDescent="0.2">
      <c r="A545" s="583"/>
      <c r="B545" s="583"/>
      <c r="C545" s="583"/>
      <c r="D545" s="582"/>
      <c r="E545" s="583"/>
      <c r="F545" s="582"/>
      <c r="G545" s="582"/>
      <c r="H545" s="582"/>
      <c r="I545" s="582"/>
      <c r="J545" s="581"/>
    </row>
    <row r="546" spans="1:10" x14ac:dyDescent="0.2">
      <c r="A546" s="583"/>
      <c r="B546" s="583"/>
      <c r="C546" s="583"/>
      <c r="D546" s="582"/>
      <c r="E546" s="583"/>
      <c r="F546" s="582"/>
      <c r="G546" s="582"/>
      <c r="H546" s="582"/>
      <c r="I546" s="582"/>
      <c r="J546" s="581"/>
    </row>
    <row r="547" spans="1:10" x14ac:dyDescent="0.2">
      <c r="A547" s="583"/>
      <c r="B547" s="583"/>
      <c r="C547" s="583"/>
      <c r="D547" s="582"/>
      <c r="E547" s="583"/>
      <c r="F547" s="582"/>
      <c r="G547" s="582"/>
      <c r="H547" s="582"/>
      <c r="I547" s="582"/>
      <c r="J547" s="581"/>
    </row>
    <row r="548" spans="1:10" x14ac:dyDescent="0.2">
      <c r="A548" s="583"/>
      <c r="B548" s="583"/>
      <c r="C548" s="583"/>
      <c r="D548" s="582"/>
      <c r="E548" s="583"/>
      <c r="F548" s="582"/>
      <c r="G548" s="582"/>
      <c r="H548" s="582"/>
      <c r="I548" s="582"/>
      <c r="J548" s="581"/>
    </row>
    <row r="549" spans="1:10" x14ac:dyDescent="0.2">
      <c r="A549" s="583"/>
      <c r="B549" s="583"/>
      <c r="C549" s="583"/>
      <c r="D549" s="582"/>
      <c r="E549" s="583"/>
      <c r="F549" s="582"/>
      <c r="G549" s="582"/>
      <c r="H549" s="582"/>
      <c r="I549" s="582"/>
      <c r="J549" s="581"/>
    </row>
    <row r="550" spans="1:10" x14ac:dyDescent="0.2">
      <c r="A550" s="583"/>
      <c r="B550" s="583"/>
      <c r="C550" s="583"/>
      <c r="D550" s="582"/>
      <c r="E550" s="583"/>
      <c r="F550" s="582"/>
      <c r="G550" s="582"/>
      <c r="H550" s="582"/>
      <c r="I550" s="582"/>
      <c r="J550" s="581"/>
    </row>
    <row r="551" spans="1:10" x14ac:dyDescent="0.2">
      <c r="A551" s="583"/>
      <c r="B551" s="583"/>
      <c r="C551" s="583"/>
      <c r="D551" s="582"/>
      <c r="E551" s="583"/>
      <c r="F551" s="582"/>
      <c r="G551" s="582"/>
      <c r="H551" s="582"/>
      <c r="I551" s="582"/>
      <c r="J551" s="581"/>
    </row>
    <row r="552" spans="1:10" x14ac:dyDescent="0.2">
      <c r="A552" s="583"/>
      <c r="B552" s="583"/>
      <c r="C552" s="583"/>
      <c r="D552" s="582"/>
      <c r="E552" s="583"/>
      <c r="F552" s="582"/>
      <c r="G552" s="582"/>
      <c r="H552" s="582"/>
      <c r="I552" s="582"/>
      <c r="J552" s="581"/>
    </row>
    <row r="553" spans="1:10" x14ac:dyDescent="0.2">
      <c r="A553" s="583"/>
      <c r="B553" s="583"/>
      <c r="C553" s="583"/>
      <c r="D553" s="582"/>
      <c r="E553" s="583"/>
      <c r="F553" s="582"/>
      <c r="G553" s="582"/>
      <c r="H553" s="582"/>
      <c r="I553" s="582"/>
      <c r="J553" s="581"/>
    </row>
    <row r="554" spans="1:10" x14ac:dyDescent="0.2">
      <c r="A554" s="583"/>
      <c r="B554" s="583"/>
      <c r="C554" s="583"/>
      <c r="D554" s="582"/>
      <c r="E554" s="583"/>
      <c r="F554" s="582"/>
      <c r="G554" s="582"/>
      <c r="H554" s="582"/>
      <c r="I554" s="582"/>
      <c r="J554" s="581"/>
    </row>
    <row r="555" spans="1:10" x14ac:dyDescent="0.2">
      <c r="A555" s="583"/>
      <c r="B555" s="583"/>
      <c r="C555" s="583"/>
      <c r="D555" s="582"/>
      <c r="E555" s="583"/>
      <c r="F555" s="582"/>
      <c r="G555" s="582"/>
      <c r="H555" s="582"/>
      <c r="I555" s="582"/>
      <c r="J555" s="581"/>
    </row>
    <row r="556" spans="1:10" x14ac:dyDescent="0.2">
      <c r="A556" s="583"/>
      <c r="B556" s="583"/>
      <c r="C556" s="583"/>
      <c r="D556" s="582"/>
      <c r="E556" s="583"/>
      <c r="F556" s="582"/>
      <c r="G556" s="582"/>
      <c r="H556" s="582"/>
      <c r="I556" s="582"/>
      <c r="J556" s="581"/>
    </row>
    <row r="557" spans="1:10" x14ac:dyDescent="0.2">
      <c r="A557" s="583"/>
      <c r="B557" s="583"/>
      <c r="C557" s="583"/>
      <c r="D557" s="582"/>
      <c r="E557" s="583"/>
      <c r="F557" s="582"/>
      <c r="G557" s="582"/>
      <c r="H557" s="582"/>
      <c r="I557" s="582"/>
      <c r="J557" s="581"/>
    </row>
    <row r="558" spans="1:10" x14ac:dyDescent="0.2">
      <c r="A558" s="583"/>
      <c r="B558" s="583"/>
      <c r="C558" s="583"/>
      <c r="D558" s="582"/>
      <c r="E558" s="583"/>
      <c r="F558" s="582"/>
      <c r="G558" s="582"/>
      <c r="H558" s="582"/>
      <c r="I558" s="582"/>
      <c r="J558" s="581"/>
    </row>
    <row r="559" spans="1:10" x14ac:dyDescent="0.2">
      <c r="A559" s="583"/>
      <c r="B559" s="583"/>
      <c r="C559" s="583"/>
      <c r="D559" s="582"/>
      <c r="E559" s="583"/>
      <c r="F559" s="582"/>
      <c r="G559" s="582"/>
      <c r="H559" s="582"/>
      <c r="I559" s="582"/>
      <c r="J559" s="581"/>
    </row>
    <row r="560" spans="1:10" x14ac:dyDescent="0.2">
      <c r="A560" s="583"/>
      <c r="B560" s="583"/>
      <c r="C560" s="583"/>
      <c r="D560" s="582"/>
      <c r="E560" s="583"/>
      <c r="F560" s="582"/>
      <c r="G560" s="582"/>
      <c r="H560" s="582"/>
      <c r="I560" s="582"/>
      <c r="J560" s="581"/>
    </row>
    <row r="561" spans="1:10" x14ac:dyDescent="0.2">
      <c r="A561" s="583"/>
      <c r="B561" s="583"/>
      <c r="C561" s="583"/>
      <c r="D561" s="582"/>
      <c r="E561" s="583"/>
      <c r="F561" s="582"/>
      <c r="G561" s="582"/>
      <c r="H561" s="582"/>
      <c r="I561" s="582"/>
      <c r="J561" s="581"/>
    </row>
    <row r="562" spans="1:10" x14ac:dyDescent="0.2">
      <c r="A562" s="583"/>
      <c r="B562" s="583"/>
      <c r="C562" s="583"/>
      <c r="D562" s="582"/>
      <c r="E562" s="583"/>
      <c r="F562" s="582"/>
      <c r="G562" s="582"/>
      <c r="H562" s="582"/>
      <c r="I562" s="582"/>
      <c r="J562" s="581"/>
    </row>
    <row r="563" spans="1:10" x14ac:dyDescent="0.2">
      <c r="A563" s="583"/>
      <c r="B563" s="583"/>
      <c r="C563" s="583"/>
      <c r="D563" s="582"/>
      <c r="E563" s="583"/>
      <c r="F563" s="582"/>
      <c r="G563" s="582"/>
      <c r="H563" s="582"/>
      <c r="I563" s="582"/>
      <c r="J563" s="581"/>
    </row>
    <row r="564" spans="1:10" x14ac:dyDescent="0.2">
      <c r="A564" s="583"/>
      <c r="B564" s="583"/>
      <c r="C564" s="583"/>
      <c r="D564" s="582"/>
      <c r="E564" s="583"/>
      <c r="F564" s="582"/>
      <c r="G564" s="582"/>
      <c r="H564" s="582"/>
      <c r="I564" s="582"/>
      <c r="J564" s="581"/>
    </row>
    <row r="565" spans="1:10" x14ac:dyDescent="0.2">
      <c r="A565" s="583"/>
      <c r="B565" s="583"/>
      <c r="C565" s="583"/>
      <c r="D565" s="582"/>
      <c r="E565" s="583"/>
      <c r="F565" s="582"/>
      <c r="G565" s="582"/>
      <c r="H565" s="582"/>
      <c r="I565" s="582"/>
      <c r="J565" s="581"/>
    </row>
    <row r="566" spans="1:10" x14ac:dyDescent="0.2">
      <c r="A566" s="583"/>
      <c r="B566" s="583"/>
      <c r="C566" s="583"/>
      <c r="D566" s="582"/>
      <c r="E566" s="583"/>
      <c r="F566" s="582"/>
      <c r="G566" s="582"/>
      <c r="H566" s="582"/>
      <c r="I566" s="582"/>
      <c r="J566" s="581"/>
    </row>
    <row r="567" spans="1:10" x14ac:dyDescent="0.2">
      <c r="A567" s="583"/>
      <c r="B567" s="583"/>
      <c r="C567" s="583"/>
      <c r="D567" s="582"/>
      <c r="E567" s="583"/>
      <c r="F567" s="582"/>
      <c r="G567" s="582"/>
      <c r="H567" s="582"/>
      <c r="I567" s="582"/>
      <c r="J567" s="581"/>
    </row>
    <row r="568" spans="1:10" x14ac:dyDescent="0.2">
      <c r="A568" s="583"/>
      <c r="B568" s="583"/>
      <c r="C568" s="583"/>
      <c r="D568" s="582"/>
      <c r="E568" s="583"/>
      <c r="F568" s="582"/>
      <c r="G568" s="582"/>
      <c r="H568" s="582"/>
      <c r="I568" s="582"/>
      <c r="J568" s="581"/>
    </row>
    <row r="569" spans="1:10" x14ac:dyDescent="0.2">
      <c r="A569" s="583"/>
      <c r="B569" s="583"/>
      <c r="C569" s="583"/>
      <c r="D569" s="582"/>
      <c r="E569" s="583"/>
      <c r="F569" s="582"/>
      <c r="G569" s="582"/>
      <c r="H569" s="582"/>
      <c r="I569" s="582"/>
      <c r="J569" s="581"/>
    </row>
    <row r="570" spans="1:10" x14ac:dyDescent="0.2">
      <c r="A570" s="583"/>
      <c r="B570" s="583"/>
      <c r="C570" s="583"/>
      <c r="D570" s="582"/>
      <c r="E570" s="583"/>
      <c r="F570" s="582"/>
      <c r="G570" s="582"/>
      <c r="H570" s="582"/>
      <c r="I570" s="582"/>
      <c r="J570" s="581"/>
    </row>
    <row r="571" spans="1:10" x14ac:dyDescent="0.2">
      <c r="A571" s="583"/>
      <c r="B571" s="583"/>
      <c r="C571" s="583"/>
      <c r="D571" s="582"/>
      <c r="E571" s="583"/>
      <c r="F571" s="582"/>
      <c r="G571" s="582"/>
      <c r="H571" s="582"/>
      <c r="I571" s="582"/>
      <c r="J571" s="581"/>
    </row>
    <row r="572" spans="1:10" x14ac:dyDescent="0.2">
      <c r="A572" s="583"/>
      <c r="B572" s="583"/>
      <c r="C572" s="583"/>
      <c r="D572" s="582"/>
      <c r="E572" s="583"/>
      <c r="F572" s="582"/>
      <c r="G572" s="582"/>
      <c r="H572" s="582"/>
      <c r="I572" s="582"/>
      <c r="J572" s="581"/>
    </row>
    <row r="573" spans="1:10" x14ac:dyDescent="0.2">
      <c r="A573" s="583"/>
      <c r="B573" s="583"/>
      <c r="C573" s="583"/>
      <c r="D573" s="582"/>
      <c r="E573" s="583"/>
      <c r="F573" s="582"/>
      <c r="G573" s="582"/>
      <c r="H573" s="582"/>
      <c r="I573" s="582"/>
      <c r="J573" s="581"/>
    </row>
    <row r="574" spans="1:10" x14ac:dyDescent="0.2">
      <c r="A574" s="583"/>
      <c r="B574" s="583"/>
      <c r="C574" s="583"/>
      <c r="D574" s="582"/>
      <c r="E574" s="583"/>
      <c r="F574" s="582"/>
      <c r="G574" s="582"/>
      <c r="H574" s="582"/>
      <c r="I574" s="582"/>
      <c r="J574" s="581"/>
    </row>
    <row r="575" spans="1:10" x14ac:dyDescent="0.2">
      <c r="A575" s="583"/>
      <c r="B575" s="583"/>
      <c r="C575" s="583"/>
      <c r="D575" s="582"/>
      <c r="E575" s="583"/>
      <c r="F575" s="582"/>
      <c r="G575" s="582"/>
      <c r="H575" s="582"/>
      <c r="I575" s="582"/>
      <c r="J575" s="581"/>
    </row>
    <row r="576" spans="1:10" x14ac:dyDescent="0.2">
      <c r="A576" s="583"/>
      <c r="B576" s="583"/>
      <c r="C576" s="583"/>
      <c r="D576" s="582"/>
      <c r="E576" s="583"/>
      <c r="F576" s="582"/>
      <c r="G576" s="582"/>
      <c r="H576" s="582"/>
      <c r="I576" s="582"/>
      <c r="J576" s="581"/>
    </row>
    <row r="577" spans="1:10" x14ac:dyDescent="0.2">
      <c r="A577" s="583"/>
      <c r="B577" s="583"/>
      <c r="C577" s="583"/>
      <c r="D577" s="582"/>
      <c r="E577" s="583"/>
      <c r="F577" s="582"/>
      <c r="G577" s="582"/>
      <c r="H577" s="582"/>
      <c r="I577" s="582"/>
      <c r="J577" s="581"/>
    </row>
    <row r="578" spans="1:10" x14ac:dyDescent="0.2">
      <c r="A578" s="583"/>
      <c r="B578" s="583"/>
      <c r="C578" s="583"/>
      <c r="D578" s="582"/>
      <c r="E578" s="583"/>
      <c r="F578" s="582"/>
      <c r="G578" s="582"/>
      <c r="H578" s="582"/>
      <c r="I578" s="582"/>
      <c r="J578" s="581"/>
    </row>
    <row r="579" spans="1:10" x14ac:dyDescent="0.2">
      <c r="A579" s="583"/>
      <c r="B579" s="583"/>
      <c r="C579" s="583"/>
      <c r="D579" s="582"/>
      <c r="E579" s="583"/>
      <c r="F579" s="582"/>
      <c r="G579" s="582"/>
      <c r="H579" s="582"/>
      <c r="I579" s="582"/>
      <c r="J579" s="581"/>
    </row>
    <row r="580" spans="1:10" x14ac:dyDescent="0.2">
      <c r="A580" s="583"/>
      <c r="B580" s="583"/>
      <c r="C580" s="583"/>
      <c r="D580" s="582"/>
      <c r="E580" s="583"/>
      <c r="F580" s="582"/>
      <c r="G580" s="582"/>
      <c r="H580" s="582"/>
      <c r="I580" s="582"/>
      <c r="J580" s="581"/>
    </row>
    <row r="581" spans="1:10" x14ac:dyDescent="0.2">
      <c r="A581" s="583"/>
      <c r="B581" s="583"/>
      <c r="C581" s="583"/>
      <c r="D581" s="582"/>
      <c r="E581" s="583"/>
      <c r="F581" s="582"/>
      <c r="G581" s="582"/>
      <c r="H581" s="582"/>
      <c r="I581" s="582"/>
      <c r="J581" s="581"/>
    </row>
    <row r="582" spans="1:10" x14ac:dyDescent="0.2">
      <c r="A582" s="583"/>
      <c r="B582" s="583"/>
      <c r="C582" s="583"/>
      <c r="D582" s="582"/>
      <c r="E582" s="583"/>
      <c r="F582" s="582"/>
      <c r="G582" s="582"/>
      <c r="H582" s="582"/>
      <c r="I582" s="582"/>
      <c r="J582" s="581"/>
    </row>
    <row r="583" spans="1:10" x14ac:dyDescent="0.2">
      <c r="A583" s="583"/>
      <c r="B583" s="583"/>
      <c r="C583" s="583"/>
      <c r="D583" s="582"/>
      <c r="E583" s="583"/>
      <c r="F583" s="582"/>
      <c r="G583" s="582"/>
      <c r="H583" s="582"/>
      <c r="I583" s="582"/>
      <c r="J583" s="581"/>
    </row>
    <row r="584" spans="1:10" x14ac:dyDescent="0.2">
      <c r="A584" s="583"/>
      <c r="B584" s="583"/>
      <c r="C584" s="583"/>
      <c r="D584" s="582"/>
      <c r="E584" s="583"/>
      <c r="F584" s="582"/>
      <c r="G584" s="582"/>
      <c r="H584" s="582"/>
      <c r="I584" s="582"/>
      <c r="J584" s="581"/>
    </row>
    <row r="585" spans="1:10" x14ac:dyDescent="0.2">
      <c r="A585" s="583"/>
      <c r="B585" s="583"/>
      <c r="C585" s="583"/>
      <c r="D585" s="582"/>
      <c r="E585" s="583"/>
      <c r="F585" s="582"/>
      <c r="G585" s="582"/>
      <c r="H585" s="582"/>
      <c r="I585" s="582"/>
      <c r="J585" s="581"/>
    </row>
    <row r="586" spans="1:10" x14ac:dyDescent="0.2">
      <c r="A586" s="583"/>
      <c r="B586" s="583"/>
      <c r="C586" s="583"/>
      <c r="D586" s="582"/>
      <c r="E586" s="583"/>
      <c r="F586" s="582"/>
      <c r="G586" s="582"/>
      <c r="H586" s="582"/>
      <c r="I586" s="582"/>
      <c r="J586" s="581"/>
    </row>
    <row r="587" spans="1:10" x14ac:dyDescent="0.2">
      <c r="A587" s="583"/>
      <c r="B587" s="583"/>
      <c r="C587" s="583"/>
      <c r="D587" s="582"/>
      <c r="E587" s="583"/>
      <c r="F587" s="582"/>
      <c r="G587" s="582"/>
      <c r="H587" s="582"/>
      <c r="I587" s="582"/>
      <c r="J587" s="581"/>
    </row>
    <row r="588" spans="1:10" x14ac:dyDescent="0.2">
      <c r="A588" s="583"/>
      <c r="B588" s="583"/>
      <c r="C588" s="583"/>
      <c r="D588" s="582"/>
      <c r="E588" s="583"/>
      <c r="F588" s="582"/>
      <c r="G588" s="582"/>
      <c r="H588" s="582"/>
      <c r="I588" s="582"/>
      <c r="J588" s="581"/>
    </row>
    <row r="589" spans="1:10" x14ac:dyDescent="0.2">
      <c r="A589" s="583"/>
      <c r="B589" s="583"/>
      <c r="C589" s="583"/>
      <c r="D589" s="582"/>
      <c r="E589" s="583"/>
      <c r="F589" s="582"/>
      <c r="G589" s="582"/>
      <c r="H589" s="582"/>
      <c r="I589" s="582"/>
      <c r="J589" s="581"/>
    </row>
    <row r="590" spans="1:10" x14ac:dyDescent="0.2">
      <c r="A590" s="583"/>
      <c r="B590" s="583"/>
      <c r="C590" s="583"/>
      <c r="D590" s="582"/>
      <c r="E590" s="583"/>
      <c r="F590" s="582"/>
      <c r="G590" s="582"/>
      <c r="H590" s="582"/>
      <c r="I590" s="582"/>
      <c r="J590" s="581"/>
    </row>
    <row r="591" spans="1:10" x14ac:dyDescent="0.2">
      <c r="A591" s="583"/>
      <c r="B591" s="583"/>
      <c r="C591" s="583"/>
      <c r="D591" s="582"/>
      <c r="E591" s="583"/>
      <c r="F591" s="582"/>
      <c r="G591" s="582"/>
      <c r="H591" s="582"/>
      <c r="I591" s="582"/>
      <c r="J591" s="581"/>
    </row>
    <row r="592" spans="1:10" x14ac:dyDescent="0.2">
      <c r="A592" s="583"/>
      <c r="B592" s="583"/>
      <c r="C592" s="583"/>
      <c r="D592" s="582"/>
      <c r="E592" s="583"/>
      <c r="F592" s="582"/>
      <c r="G592" s="582"/>
      <c r="H592" s="582"/>
      <c r="I592" s="582"/>
      <c r="J592" s="581"/>
    </row>
    <row r="593" spans="1:10" x14ac:dyDescent="0.2">
      <c r="A593" s="583"/>
      <c r="B593" s="583"/>
      <c r="C593" s="583"/>
      <c r="D593" s="582"/>
      <c r="E593" s="583"/>
      <c r="F593" s="582"/>
      <c r="G593" s="582"/>
      <c r="H593" s="582"/>
      <c r="I593" s="582"/>
      <c r="J593" s="581"/>
    </row>
    <row r="594" spans="1:10" x14ac:dyDescent="0.2">
      <c r="A594" s="583"/>
      <c r="B594" s="583"/>
      <c r="C594" s="583"/>
      <c r="D594" s="582"/>
      <c r="E594" s="583"/>
      <c r="F594" s="582"/>
      <c r="G594" s="582"/>
      <c r="H594" s="582"/>
      <c r="I594" s="582"/>
      <c r="J594" s="581"/>
    </row>
    <row r="595" spans="1:10" x14ac:dyDescent="0.2">
      <c r="A595" s="583"/>
      <c r="B595" s="583"/>
      <c r="C595" s="583"/>
      <c r="D595" s="582"/>
      <c r="E595" s="583"/>
      <c r="F595" s="582"/>
      <c r="G595" s="582"/>
      <c r="H595" s="582"/>
      <c r="I595" s="582"/>
      <c r="J595" s="581"/>
    </row>
    <row r="596" spans="1:10" x14ac:dyDescent="0.2">
      <c r="A596" s="583"/>
      <c r="B596" s="583"/>
      <c r="C596" s="583"/>
      <c r="D596" s="582"/>
      <c r="E596" s="583"/>
      <c r="F596" s="582"/>
      <c r="G596" s="582"/>
      <c r="H596" s="582"/>
      <c r="I596" s="582"/>
      <c r="J596" s="581"/>
    </row>
    <row r="597" spans="1:10" x14ac:dyDescent="0.2">
      <c r="A597" s="583"/>
      <c r="B597" s="583"/>
      <c r="C597" s="583"/>
      <c r="D597" s="582"/>
      <c r="E597" s="583"/>
      <c r="F597" s="582"/>
      <c r="G597" s="582"/>
      <c r="H597" s="582"/>
      <c r="I597" s="582"/>
      <c r="J597" s="581"/>
    </row>
    <row r="598" spans="1:10" x14ac:dyDescent="0.2">
      <c r="A598" s="583"/>
      <c r="B598" s="583"/>
      <c r="C598" s="583"/>
      <c r="D598" s="582"/>
      <c r="E598" s="583"/>
      <c r="F598" s="582"/>
      <c r="G598" s="582"/>
      <c r="H598" s="582"/>
      <c r="I598" s="582"/>
      <c r="J598" s="581"/>
    </row>
    <row r="599" spans="1:10" x14ac:dyDescent="0.2">
      <c r="A599" s="583"/>
      <c r="B599" s="583"/>
      <c r="C599" s="583"/>
      <c r="D599" s="582"/>
      <c r="E599" s="583"/>
      <c r="F599" s="582"/>
      <c r="G599" s="582"/>
      <c r="H599" s="582"/>
      <c r="I599" s="582"/>
      <c r="J599" s="581"/>
    </row>
    <row r="600" spans="1:10" x14ac:dyDescent="0.2">
      <c r="A600" s="583"/>
      <c r="B600" s="583"/>
      <c r="C600" s="583"/>
      <c r="D600" s="582"/>
      <c r="E600" s="583"/>
      <c r="F600" s="582"/>
      <c r="G600" s="582"/>
      <c r="H600" s="582"/>
      <c r="I600" s="582"/>
      <c r="J600" s="581"/>
    </row>
    <row r="601" spans="1:10" x14ac:dyDescent="0.2">
      <c r="A601" s="583"/>
      <c r="B601" s="583"/>
      <c r="C601" s="583"/>
      <c r="D601" s="582"/>
      <c r="E601" s="583"/>
      <c r="F601" s="582"/>
      <c r="G601" s="582"/>
      <c r="H601" s="582"/>
      <c r="I601" s="582"/>
      <c r="J601" s="581"/>
    </row>
    <row r="602" spans="1:10" x14ac:dyDescent="0.2">
      <c r="A602" s="583"/>
      <c r="B602" s="583"/>
      <c r="C602" s="583"/>
      <c r="D602" s="582"/>
      <c r="E602" s="583"/>
      <c r="F602" s="582"/>
      <c r="G602" s="582"/>
      <c r="H602" s="582"/>
      <c r="I602" s="582"/>
      <c r="J602" s="581"/>
    </row>
    <row r="603" spans="1:10" x14ac:dyDescent="0.2">
      <c r="A603" s="583"/>
      <c r="B603" s="583"/>
      <c r="C603" s="583"/>
      <c r="D603" s="582"/>
      <c r="E603" s="583"/>
      <c r="F603" s="582"/>
      <c r="G603" s="582"/>
      <c r="H603" s="582"/>
      <c r="I603" s="582"/>
      <c r="J603" s="581"/>
    </row>
    <row r="604" spans="1:10" x14ac:dyDescent="0.2">
      <c r="A604" s="583"/>
      <c r="B604" s="583"/>
      <c r="C604" s="583"/>
      <c r="D604" s="582"/>
      <c r="E604" s="583"/>
      <c r="F604" s="582"/>
      <c r="G604" s="582"/>
      <c r="H604" s="582"/>
      <c r="I604" s="582"/>
      <c r="J604" s="581"/>
    </row>
    <row r="605" spans="1:10" x14ac:dyDescent="0.2">
      <c r="A605" s="583"/>
      <c r="B605" s="583"/>
      <c r="C605" s="583"/>
      <c r="D605" s="582"/>
      <c r="E605" s="583"/>
      <c r="F605" s="582"/>
      <c r="G605" s="582"/>
      <c r="H605" s="582"/>
      <c r="I605" s="582"/>
      <c r="J605" s="581"/>
    </row>
    <row r="606" spans="1:10" x14ac:dyDescent="0.2">
      <c r="A606" s="583"/>
      <c r="B606" s="583"/>
      <c r="C606" s="583"/>
      <c r="D606" s="582"/>
      <c r="E606" s="583"/>
      <c r="F606" s="582"/>
      <c r="G606" s="582"/>
      <c r="H606" s="582"/>
      <c r="I606" s="582"/>
      <c r="J606" s="581"/>
    </row>
    <row r="607" spans="1:10" x14ac:dyDescent="0.2">
      <c r="A607" s="583"/>
      <c r="B607" s="583"/>
      <c r="C607" s="583"/>
      <c r="D607" s="582"/>
      <c r="E607" s="583"/>
      <c r="F607" s="582"/>
      <c r="G607" s="582"/>
      <c r="H607" s="582"/>
      <c r="I607" s="582"/>
      <c r="J607" s="581"/>
    </row>
    <row r="608" spans="1:10" x14ac:dyDescent="0.2">
      <c r="A608" s="583"/>
      <c r="B608" s="583"/>
      <c r="C608" s="583"/>
      <c r="D608" s="582"/>
      <c r="E608" s="583"/>
      <c r="F608" s="582"/>
      <c r="G608" s="582"/>
      <c r="H608" s="582"/>
      <c r="I608" s="582"/>
      <c r="J608" s="581"/>
    </row>
    <row r="609" spans="1:10" x14ac:dyDescent="0.2">
      <c r="A609" s="583"/>
      <c r="B609" s="583"/>
      <c r="C609" s="583"/>
      <c r="D609" s="582"/>
      <c r="E609" s="583"/>
      <c r="F609" s="582"/>
      <c r="G609" s="582"/>
      <c r="H609" s="582"/>
      <c r="I609" s="582"/>
      <c r="J609" s="581"/>
    </row>
    <row r="610" spans="1:10" x14ac:dyDescent="0.2">
      <c r="A610" s="583"/>
      <c r="B610" s="583"/>
      <c r="C610" s="583"/>
      <c r="D610" s="582"/>
      <c r="E610" s="583"/>
      <c r="F610" s="582"/>
      <c r="G610" s="582"/>
      <c r="H610" s="582"/>
      <c r="I610" s="582"/>
      <c r="J610" s="581"/>
    </row>
    <row r="611" spans="1:10" x14ac:dyDescent="0.2">
      <c r="A611" s="583"/>
      <c r="B611" s="583"/>
      <c r="C611" s="583"/>
      <c r="D611" s="582"/>
      <c r="E611" s="583"/>
      <c r="F611" s="582"/>
      <c r="G611" s="582"/>
      <c r="H611" s="582"/>
      <c r="I611" s="582"/>
      <c r="J611" s="581"/>
    </row>
    <row r="612" spans="1:10" x14ac:dyDescent="0.2">
      <c r="A612" s="583"/>
      <c r="B612" s="583"/>
      <c r="C612" s="583"/>
      <c r="D612" s="582"/>
      <c r="E612" s="583"/>
      <c r="F612" s="582"/>
      <c r="G612" s="582"/>
      <c r="H612" s="582"/>
      <c r="I612" s="582"/>
      <c r="J612" s="581"/>
    </row>
    <row r="613" spans="1:10" x14ac:dyDescent="0.2">
      <c r="A613" s="583"/>
      <c r="B613" s="583"/>
      <c r="C613" s="583"/>
      <c r="D613" s="582"/>
      <c r="E613" s="583"/>
      <c r="F613" s="582"/>
      <c r="G613" s="582"/>
      <c r="H613" s="582"/>
      <c r="I613" s="582"/>
      <c r="J613" s="581"/>
    </row>
    <row r="614" spans="1:10" x14ac:dyDescent="0.2">
      <c r="A614" s="583"/>
      <c r="B614" s="583"/>
      <c r="C614" s="583"/>
      <c r="D614" s="582"/>
      <c r="E614" s="583"/>
      <c r="F614" s="582"/>
      <c r="G614" s="582"/>
      <c r="H614" s="582"/>
      <c r="I614" s="582"/>
      <c r="J614" s="581"/>
    </row>
    <row r="615" spans="1:10" x14ac:dyDescent="0.2">
      <c r="A615" s="583"/>
      <c r="B615" s="583"/>
      <c r="C615" s="583"/>
      <c r="D615" s="582"/>
      <c r="E615" s="583"/>
      <c r="F615" s="582"/>
      <c r="G615" s="582"/>
      <c r="H615" s="582"/>
      <c r="I615" s="582"/>
      <c r="J615" s="581"/>
    </row>
    <row r="616" spans="1:10" x14ac:dyDescent="0.2">
      <c r="A616" s="583"/>
      <c r="B616" s="583"/>
      <c r="C616" s="583"/>
      <c r="D616" s="582"/>
      <c r="E616" s="583"/>
      <c r="F616" s="582"/>
      <c r="G616" s="582"/>
      <c r="H616" s="582"/>
      <c r="I616" s="582"/>
      <c r="J616" s="581"/>
    </row>
    <row r="617" spans="1:10" x14ac:dyDescent="0.2">
      <c r="A617" s="583"/>
      <c r="B617" s="583"/>
      <c r="C617" s="583"/>
      <c r="D617" s="582"/>
      <c r="E617" s="583"/>
      <c r="F617" s="582"/>
      <c r="G617" s="582"/>
      <c r="H617" s="582"/>
      <c r="I617" s="582"/>
      <c r="J617" s="581"/>
    </row>
    <row r="618" spans="1:10" x14ac:dyDescent="0.2">
      <c r="A618" s="583"/>
      <c r="B618" s="583"/>
      <c r="C618" s="583"/>
      <c r="D618" s="582"/>
      <c r="E618" s="583"/>
      <c r="F618" s="582"/>
      <c r="G618" s="582"/>
      <c r="H618" s="582"/>
      <c r="I618" s="582"/>
      <c r="J618" s="581"/>
    </row>
    <row r="619" spans="1:10" x14ac:dyDescent="0.2">
      <c r="A619" s="583"/>
      <c r="B619" s="583"/>
      <c r="C619" s="583"/>
      <c r="D619" s="582"/>
      <c r="E619" s="583"/>
      <c r="F619" s="582"/>
      <c r="G619" s="582"/>
      <c r="H619" s="582"/>
      <c r="I619" s="582"/>
      <c r="J619" s="581"/>
    </row>
    <row r="620" spans="1:10" x14ac:dyDescent="0.2">
      <c r="A620" s="583"/>
      <c r="B620" s="583"/>
      <c r="C620" s="583"/>
      <c r="D620" s="582"/>
      <c r="E620" s="583"/>
      <c r="F620" s="582"/>
      <c r="G620" s="582"/>
      <c r="H620" s="582"/>
      <c r="I620" s="582"/>
      <c r="J620" s="581"/>
    </row>
    <row r="621" spans="1:10" x14ac:dyDescent="0.2">
      <c r="A621" s="583"/>
      <c r="B621" s="583"/>
      <c r="C621" s="583"/>
      <c r="D621" s="582"/>
      <c r="E621" s="583"/>
      <c r="F621" s="582"/>
      <c r="G621" s="582"/>
      <c r="H621" s="582"/>
      <c r="I621" s="582"/>
      <c r="J621" s="581"/>
    </row>
    <row r="622" spans="1:10" x14ac:dyDescent="0.2">
      <c r="A622" s="583"/>
      <c r="B622" s="583"/>
      <c r="C622" s="583"/>
      <c r="D622" s="582"/>
      <c r="E622" s="583"/>
      <c r="F622" s="582"/>
      <c r="G622" s="582"/>
      <c r="H622" s="582"/>
      <c r="I622" s="582"/>
      <c r="J622" s="581"/>
    </row>
    <row r="623" spans="1:10" x14ac:dyDescent="0.2">
      <c r="A623" s="583"/>
      <c r="B623" s="583"/>
      <c r="C623" s="583"/>
      <c r="D623" s="582"/>
      <c r="E623" s="583"/>
      <c r="F623" s="582"/>
      <c r="G623" s="582"/>
      <c r="H623" s="582"/>
      <c r="I623" s="582"/>
      <c r="J623" s="581"/>
    </row>
    <row r="624" spans="1:10" x14ac:dyDescent="0.2">
      <c r="A624" s="583"/>
      <c r="B624" s="583"/>
      <c r="C624" s="583"/>
      <c r="D624" s="582"/>
      <c r="E624" s="583"/>
      <c r="F624" s="582"/>
      <c r="G624" s="582"/>
      <c r="H624" s="582"/>
      <c r="I624" s="582"/>
      <c r="J624" s="581"/>
    </row>
    <row r="625" spans="1:10" x14ac:dyDescent="0.2">
      <c r="A625" s="583"/>
      <c r="B625" s="583"/>
      <c r="C625" s="583"/>
      <c r="D625" s="582"/>
      <c r="E625" s="583"/>
      <c r="F625" s="582"/>
      <c r="G625" s="582"/>
      <c r="H625" s="582"/>
      <c r="I625" s="582"/>
      <c r="J625" s="581"/>
    </row>
    <row r="626" spans="1:10" x14ac:dyDescent="0.2">
      <c r="A626" s="583"/>
      <c r="B626" s="583"/>
      <c r="C626" s="583"/>
      <c r="D626" s="582"/>
      <c r="E626" s="583"/>
      <c r="F626" s="582"/>
      <c r="G626" s="582"/>
      <c r="H626" s="582"/>
      <c r="I626" s="582"/>
      <c r="J626" s="581"/>
    </row>
    <row r="627" spans="1:10" x14ac:dyDescent="0.2">
      <c r="A627" s="583"/>
      <c r="B627" s="583"/>
      <c r="C627" s="583"/>
      <c r="D627" s="582"/>
      <c r="E627" s="583"/>
      <c r="F627" s="582"/>
      <c r="G627" s="582"/>
      <c r="H627" s="582"/>
      <c r="I627" s="582"/>
      <c r="J627" s="581"/>
    </row>
    <row r="628" spans="1:10" x14ac:dyDescent="0.2">
      <c r="A628" s="583"/>
      <c r="B628" s="583"/>
      <c r="C628" s="583"/>
      <c r="D628" s="582"/>
      <c r="E628" s="583"/>
      <c r="F628" s="582"/>
      <c r="G628" s="582"/>
      <c r="H628" s="582"/>
      <c r="I628" s="582"/>
      <c r="J628" s="581"/>
    </row>
    <row r="629" spans="1:10" x14ac:dyDescent="0.2">
      <c r="A629" s="583"/>
      <c r="B629" s="583"/>
      <c r="C629" s="583"/>
      <c r="D629" s="582"/>
      <c r="E629" s="583"/>
      <c r="F629" s="582"/>
      <c r="G629" s="582"/>
      <c r="H629" s="582"/>
      <c r="I629" s="582"/>
      <c r="J629" s="581"/>
    </row>
    <row r="630" spans="1:10" x14ac:dyDescent="0.2">
      <c r="A630" s="583"/>
      <c r="B630" s="583"/>
      <c r="C630" s="583"/>
      <c r="D630" s="582"/>
      <c r="E630" s="583"/>
      <c r="F630" s="582"/>
      <c r="G630" s="582"/>
      <c r="H630" s="582"/>
      <c r="I630" s="582"/>
      <c r="J630" s="581"/>
    </row>
    <row r="631" spans="1:10" x14ac:dyDescent="0.2">
      <c r="A631" s="583"/>
      <c r="B631" s="583"/>
      <c r="C631" s="583"/>
      <c r="D631" s="582"/>
      <c r="E631" s="583"/>
      <c r="F631" s="582"/>
      <c r="G631" s="582"/>
      <c r="H631" s="582"/>
      <c r="I631" s="582"/>
      <c r="J631" s="581"/>
    </row>
    <row r="632" spans="1:10" x14ac:dyDescent="0.2">
      <c r="A632" s="583"/>
      <c r="B632" s="583"/>
      <c r="C632" s="583"/>
      <c r="D632" s="582"/>
      <c r="E632" s="583"/>
      <c r="F632" s="582"/>
      <c r="G632" s="582"/>
      <c r="H632" s="582"/>
      <c r="I632" s="582"/>
      <c r="J632" s="581"/>
    </row>
    <row r="633" spans="1:10" x14ac:dyDescent="0.2">
      <c r="A633" s="583"/>
      <c r="B633" s="583"/>
      <c r="C633" s="583"/>
      <c r="D633" s="582"/>
      <c r="E633" s="583"/>
      <c r="F633" s="582"/>
      <c r="G633" s="582"/>
      <c r="H633" s="582"/>
      <c r="I633" s="582"/>
      <c r="J633" s="581"/>
    </row>
    <row r="634" spans="1:10" x14ac:dyDescent="0.2">
      <c r="A634" s="583"/>
      <c r="B634" s="583"/>
      <c r="C634" s="583"/>
      <c r="D634" s="582"/>
      <c r="E634" s="583"/>
      <c r="F634" s="582"/>
      <c r="G634" s="582"/>
      <c r="H634" s="582"/>
      <c r="I634" s="582"/>
      <c r="J634" s="581"/>
    </row>
    <row r="635" spans="1:10" x14ac:dyDescent="0.2">
      <c r="A635" s="583"/>
      <c r="B635" s="583"/>
      <c r="C635" s="583"/>
      <c r="D635" s="582"/>
      <c r="E635" s="583"/>
      <c r="F635" s="582"/>
      <c r="G635" s="582"/>
      <c r="H635" s="582"/>
      <c r="I635" s="582"/>
      <c r="J635" s="581"/>
    </row>
    <row r="636" spans="1:10" x14ac:dyDescent="0.2">
      <c r="A636" s="583"/>
      <c r="B636" s="583"/>
      <c r="C636" s="583"/>
      <c r="D636" s="582"/>
      <c r="E636" s="583"/>
      <c r="F636" s="582"/>
      <c r="G636" s="582"/>
      <c r="H636" s="582"/>
      <c r="I636" s="582"/>
      <c r="J636" s="581"/>
    </row>
    <row r="637" spans="1:10" x14ac:dyDescent="0.2">
      <c r="A637" s="583"/>
      <c r="B637" s="583"/>
      <c r="C637" s="583"/>
      <c r="D637" s="582"/>
      <c r="E637" s="583"/>
      <c r="F637" s="582"/>
      <c r="G637" s="582"/>
      <c r="H637" s="582"/>
      <c r="I637" s="582"/>
      <c r="J637" s="581"/>
    </row>
    <row r="638" spans="1:10" x14ac:dyDescent="0.2">
      <c r="A638" s="583"/>
      <c r="B638" s="583"/>
      <c r="C638" s="583"/>
      <c r="D638" s="582"/>
      <c r="E638" s="583"/>
      <c r="F638" s="582"/>
      <c r="G638" s="582"/>
      <c r="H638" s="582"/>
      <c r="I638" s="582"/>
      <c r="J638" s="581"/>
    </row>
    <row r="639" spans="1:10" x14ac:dyDescent="0.2">
      <c r="A639" s="583"/>
      <c r="B639" s="583"/>
      <c r="C639" s="583"/>
      <c r="D639" s="582"/>
      <c r="E639" s="583"/>
      <c r="F639" s="582"/>
      <c r="G639" s="582"/>
      <c r="H639" s="582"/>
      <c r="I639" s="582"/>
      <c r="J639" s="581"/>
    </row>
    <row r="640" spans="1:10" x14ac:dyDescent="0.2">
      <c r="A640" s="583"/>
      <c r="B640" s="583"/>
      <c r="C640" s="583"/>
      <c r="D640" s="582"/>
      <c r="E640" s="583"/>
      <c r="F640" s="582"/>
      <c r="G640" s="582"/>
      <c r="H640" s="582"/>
      <c r="I640" s="582"/>
      <c r="J640" s="581"/>
    </row>
    <row r="641" spans="1:10" x14ac:dyDescent="0.2">
      <c r="A641" s="583"/>
      <c r="B641" s="583"/>
      <c r="C641" s="583"/>
      <c r="D641" s="582"/>
      <c r="E641" s="583"/>
      <c r="F641" s="582"/>
      <c r="G641" s="582"/>
      <c r="H641" s="582"/>
      <c r="I641" s="582"/>
      <c r="J641" s="581"/>
    </row>
    <row r="642" spans="1:10" x14ac:dyDescent="0.2">
      <c r="A642" s="583"/>
      <c r="B642" s="583"/>
      <c r="C642" s="583"/>
      <c r="D642" s="582"/>
      <c r="E642" s="583"/>
      <c r="F642" s="582"/>
      <c r="G642" s="582"/>
      <c r="H642" s="582"/>
      <c r="I642" s="582"/>
      <c r="J642" s="581"/>
    </row>
    <row r="643" spans="1:10" x14ac:dyDescent="0.2">
      <c r="A643" s="583"/>
      <c r="B643" s="583"/>
      <c r="C643" s="583"/>
      <c r="D643" s="582"/>
      <c r="E643" s="583"/>
      <c r="F643" s="582"/>
      <c r="G643" s="582"/>
      <c r="H643" s="582"/>
      <c r="I643" s="582"/>
      <c r="J643" s="581"/>
    </row>
    <row r="644" spans="1:10" x14ac:dyDescent="0.2">
      <c r="A644" s="583"/>
      <c r="B644" s="583"/>
      <c r="C644" s="583"/>
      <c r="D644" s="582"/>
      <c r="E644" s="583"/>
      <c r="F644" s="582"/>
      <c r="G644" s="582"/>
      <c r="H644" s="582"/>
      <c r="I644" s="582"/>
      <c r="J644" s="581"/>
    </row>
    <row r="645" spans="1:10" x14ac:dyDescent="0.2">
      <c r="A645" s="583"/>
      <c r="B645" s="583"/>
      <c r="C645" s="583"/>
      <c r="D645" s="582"/>
      <c r="E645" s="583"/>
      <c r="F645" s="582"/>
      <c r="G645" s="582"/>
      <c r="H645" s="582"/>
      <c r="I645" s="582"/>
      <c r="J645" s="581"/>
    </row>
    <row r="646" spans="1:10" x14ac:dyDescent="0.2">
      <c r="A646" s="583"/>
      <c r="B646" s="583"/>
      <c r="C646" s="583"/>
      <c r="D646" s="582"/>
      <c r="E646" s="583"/>
      <c r="F646" s="582"/>
      <c r="G646" s="582"/>
      <c r="H646" s="582"/>
      <c r="I646" s="582"/>
      <c r="J646" s="581"/>
    </row>
    <row r="647" spans="1:10" x14ac:dyDescent="0.2">
      <c r="A647" s="583"/>
      <c r="B647" s="583"/>
      <c r="C647" s="583"/>
      <c r="D647" s="582"/>
      <c r="E647" s="583"/>
      <c r="F647" s="582"/>
      <c r="G647" s="582"/>
      <c r="H647" s="582"/>
      <c r="I647" s="582"/>
      <c r="J647" s="581"/>
    </row>
    <row r="648" spans="1:10" x14ac:dyDescent="0.2">
      <c r="A648" s="583"/>
      <c r="B648" s="583"/>
      <c r="C648" s="583"/>
      <c r="D648" s="582"/>
      <c r="E648" s="583"/>
      <c r="F648" s="582"/>
      <c r="G648" s="582"/>
      <c r="H648" s="582"/>
      <c r="I648" s="582"/>
      <c r="J648" s="581"/>
    </row>
    <row r="649" spans="1:10" x14ac:dyDescent="0.2">
      <c r="A649" s="583"/>
      <c r="B649" s="583"/>
      <c r="C649" s="583"/>
      <c r="D649" s="582"/>
      <c r="E649" s="583"/>
      <c r="F649" s="582"/>
      <c r="G649" s="582"/>
      <c r="H649" s="582"/>
      <c r="I649" s="582"/>
      <c r="J649" s="581"/>
    </row>
    <row r="650" spans="1:10" x14ac:dyDescent="0.2">
      <c r="A650" s="583"/>
      <c r="B650" s="583"/>
      <c r="C650" s="583"/>
      <c r="D650" s="582"/>
      <c r="E650" s="583"/>
      <c r="F650" s="582"/>
      <c r="G650" s="582"/>
      <c r="H650" s="582"/>
      <c r="I650" s="582"/>
      <c r="J650" s="581"/>
    </row>
    <row r="651" spans="1:10" x14ac:dyDescent="0.2">
      <c r="A651" s="583"/>
      <c r="B651" s="583"/>
      <c r="C651" s="583"/>
      <c r="D651" s="582"/>
      <c r="E651" s="583"/>
      <c r="F651" s="582"/>
      <c r="G651" s="582"/>
      <c r="H651" s="582"/>
      <c r="I651" s="582"/>
      <c r="J651" s="581"/>
    </row>
    <row r="652" spans="1:10" x14ac:dyDescent="0.2">
      <c r="A652" s="583"/>
      <c r="B652" s="583"/>
      <c r="C652" s="583"/>
      <c r="D652" s="582"/>
      <c r="E652" s="583"/>
      <c r="F652" s="582"/>
      <c r="G652" s="582"/>
      <c r="H652" s="582"/>
      <c r="I652" s="582"/>
      <c r="J652" s="581"/>
    </row>
    <row r="653" spans="1:10" x14ac:dyDescent="0.2">
      <c r="A653" s="583"/>
      <c r="B653" s="583"/>
      <c r="C653" s="583"/>
      <c r="D653" s="582"/>
      <c r="E653" s="583"/>
      <c r="F653" s="582"/>
      <c r="G653" s="582"/>
      <c r="H653" s="582"/>
      <c r="I653" s="582"/>
      <c r="J653" s="581"/>
    </row>
    <row r="654" spans="1:10" x14ac:dyDescent="0.2">
      <c r="A654" s="583"/>
      <c r="B654" s="583"/>
      <c r="C654" s="583"/>
      <c r="D654" s="582"/>
      <c r="E654" s="583"/>
      <c r="F654" s="582"/>
      <c r="G654" s="582"/>
      <c r="H654" s="582"/>
      <c r="I654" s="582"/>
      <c r="J654" s="581"/>
    </row>
    <row r="655" spans="1:10" x14ac:dyDescent="0.2">
      <c r="A655" s="583"/>
      <c r="B655" s="583"/>
      <c r="C655" s="583"/>
      <c r="D655" s="582"/>
      <c r="E655" s="583"/>
      <c r="F655" s="582"/>
      <c r="G655" s="582"/>
      <c r="H655" s="582"/>
      <c r="I655" s="582"/>
      <c r="J655" s="581"/>
    </row>
    <row r="656" spans="1:10" x14ac:dyDescent="0.2">
      <c r="A656" s="583"/>
      <c r="B656" s="583"/>
      <c r="C656" s="583"/>
      <c r="D656" s="582"/>
      <c r="E656" s="583"/>
      <c r="F656" s="582"/>
      <c r="G656" s="582"/>
      <c r="H656" s="582"/>
      <c r="I656" s="582"/>
      <c r="J656" s="581"/>
    </row>
    <row r="657" spans="1:10" x14ac:dyDescent="0.2">
      <c r="A657" s="583"/>
      <c r="B657" s="583"/>
      <c r="C657" s="583"/>
      <c r="D657" s="582"/>
      <c r="E657" s="583"/>
      <c r="F657" s="582"/>
      <c r="G657" s="582"/>
      <c r="H657" s="582"/>
      <c r="I657" s="582"/>
      <c r="J657" s="581"/>
    </row>
    <row r="658" spans="1:10" x14ac:dyDescent="0.2">
      <c r="A658" s="583"/>
      <c r="B658" s="583"/>
      <c r="C658" s="583"/>
      <c r="D658" s="582"/>
      <c r="E658" s="583"/>
      <c r="F658" s="582"/>
      <c r="G658" s="582"/>
      <c r="H658" s="582"/>
      <c r="I658" s="582"/>
      <c r="J658" s="581"/>
    </row>
    <row r="659" spans="1:10" x14ac:dyDescent="0.2">
      <c r="A659" s="583"/>
      <c r="B659" s="583"/>
      <c r="C659" s="583"/>
      <c r="D659" s="582"/>
      <c r="E659" s="583"/>
      <c r="F659" s="582"/>
      <c r="G659" s="582"/>
      <c r="H659" s="582"/>
      <c r="I659" s="582"/>
      <c r="J659" s="581"/>
    </row>
    <row r="660" spans="1:10" x14ac:dyDescent="0.2">
      <c r="A660" s="583"/>
      <c r="B660" s="583"/>
      <c r="C660" s="583"/>
      <c r="D660" s="582"/>
      <c r="E660" s="583"/>
      <c r="F660" s="582"/>
      <c r="G660" s="582"/>
      <c r="H660" s="582"/>
      <c r="I660" s="582"/>
      <c r="J660" s="581"/>
    </row>
    <row r="661" spans="1:10" x14ac:dyDescent="0.2">
      <c r="A661" s="583"/>
      <c r="B661" s="583"/>
      <c r="C661" s="583"/>
      <c r="D661" s="582"/>
      <c r="E661" s="583"/>
      <c r="F661" s="582"/>
      <c r="G661" s="582"/>
      <c r="H661" s="582"/>
      <c r="I661" s="582"/>
      <c r="J661" s="581"/>
    </row>
    <row r="662" spans="1:10" x14ac:dyDescent="0.2">
      <c r="A662" s="583"/>
      <c r="B662" s="583"/>
      <c r="C662" s="583"/>
      <c r="D662" s="582"/>
      <c r="E662" s="583"/>
      <c r="F662" s="582"/>
      <c r="G662" s="582"/>
      <c r="H662" s="582"/>
      <c r="I662" s="582"/>
      <c r="J662" s="581"/>
    </row>
    <row r="663" spans="1:10" x14ac:dyDescent="0.2">
      <c r="A663" s="583"/>
      <c r="B663" s="583"/>
      <c r="C663" s="583"/>
      <c r="D663" s="582"/>
      <c r="E663" s="583"/>
      <c r="F663" s="582"/>
      <c r="G663" s="582"/>
      <c r="H663" s="582"/>
      <c r="I663" s="582"/>
      <c r="J663" s="581"/>
    </row>
    <row r="664" spans="1:10" x14ac:dyDescent="0.2">
      <c r="A664" s="583"/>
      <c r="B664" s="583"/>
      <c r="C664" s="583"/>
      <c r="D664" s="582"/>
      <c r="E664" s="583"/>
      <c r="F664" s="582"/>
      <c r="G664" s="582"/>
      <c r="H664" s="582"/>
      <c r="I664" s="582"/>
      <c r="J664" s="581"/>
    </row>
    <row r="665" spans="1:10" x14ac:dyDescent="0.2">
      <c r="A665" s="583"/>
      <c r="B665" s="583"/>
      <c r="C665" s="583"/>
      <c r="D665" s="582"/>
      <c r="E665" s="583"/>
      <c r="F665" s="582"/>
      <c r="G665" s="582"/>
      <c r="H665" s="582"/>
      <c r="I665" s="582"/>
      <c r="J665" s="581"/>
    </row>
    <row r="666" spans="1:10" x14ac:dyDescent="0.2">
      <c r="A666" s="583"/>
      <c r="B666" s="583"/>
      <c r="C666" s="583"/>
      <c r="D666" s="582"/>
      <c r="E666" s="583"/>
      <c r="F666" s="582"/>
      <c r="G666" s="582"/>
      <c r="H666" s="582"/>
      <c r="I666" s="582"/>
      <c r="J666" s="581"/>
    </row>
    <row r="667" spans="1:10" x14ac:dyDescent="0.2">
      <c r="A667" s="583"/>
      <c r="B667" s="583"/>
      <c r="C667" s="583"/>
      <c r="D667" s="582"/>
      <c r="E667" s="583"/>
      <c r="F667" s="582"/>
      <c r="G667" s="582"/>
      <c r="H667" s="582"/>
      <c r="I667" s="582"/>
      <c r="J667" s="581"/>
    </row>
    <row r="668" spans="1:10" x14ac:dyDescent="0.2">
      <c r="A668" s="583"/>
      <c r="B668" s="583"/>
      <c r="C668" s="583"/>
      <c r="D668" s="582"/>
      <c r="E668" s="583"/>
      <c r="F668" s="582"/>
      <c r="G668" s="582"/>
      <c r="H668" s="582"/>
      <c r="I668" s="582"/>
      <c r="J668" s="581"/>
    </row>
    <row r="669" spans="1:10" x14ac:dyDescent="0.2">
      <c r="A669" s="583"/>
      <c r="B669" s="583"/>
      <c r="C669" s="583"/>
      <c r="D669" s="582"/>
      <c r="E669" s="583"/>
      <c r="F669" s="582"/>
      <c r="G669" s="582"/>
      <c r="H669" s="582"/>
      <c r="I669" s="582"/>
      <c r="J669" s="581"/>
    </row>
    <row r="670" spans="1:10" x14ac:dyDescent="0.2">
      <c r="A670" s="583"/>
      <c r="B670" s="583"/>
      <c r="C670" s="583"/>
      <c r="D670" s="582"/>
      <c r="E670" s="583"/>
      <c r="F670" s="582"/>
      <c r="G670" s="582"/>
      <c r="H670" s="582"/>
      <c r="I670" s="582"/>
      <c r="J670" s="581"/>
    </row>
    <row r="671" spans="1:10" x14ac:dyDescent="0.2">
      <c r="A671" s="583"/>
      <c r="B671" s="583"/>
      <c r="C671" s="583"/>
      <c r="D671" s="582"/>
      <c r="E671" s="583"/>
      <c r="F671" s="582"/>
      <c r="G671" s="582"/>
      <c r="H671" s="582"/>
      <c r="I671" s="582"/>
      <c r="J671" s="581"/>
    </row>
    <row r="672" spans="1:10" x14ac:dyDescent="0.2">
      <c r="A672" s="583"/>
      <c r="B672" s="583"/>
      <c r="C672" s="583"/>
      <c r="D672" s="582"/>
      <c r="E672" s="583"/>
      <c r="F672" s="582"/>
      <c r="G672" s="582"/>
      <c r="H672" s="582"/>
      <c r="I672" s="582"/>
      <c r="J672" s="581"/>
    </row>
    <row r="673" spans="1:10" x14ac:dyDescent="0.2">
      <c r="A673" s="583"/>
      <c r="B673" s="583"/>
      <c r="C673" s="583"/>
      <c r="D673" s="582"/>
      <c r="E673" s="583"/>
      <c r="F673" s="582"/>
      <c r="G673" s="582"/>
      <c r="H673" s="582"/>
      <c r="I673" s="582"/>
      <c r="J673" s="581"/>
    </row>
    <row r="674" spans="1:10" x14ac:dyDescent="0.2">
      <c r="A674" s="583"/>
      <c r="B674" s="583"/>
      <c r="C674" s="583"/>
      <c r="D674" s="582"/>
      <c r="E674" s="583"/>
      <c r="F674" s="582"/>
      <c r="G674" s="582"/>
      <c r="H674" s="582"/>
      <c r="I674" s="582"/>
      <c r="J674" s="581"/>
    </row>
    <row r="675" spans="1:10" x14ac:dyDescent="0.2">
      <c r="A675" s="583"/>
      <c r="B675" s="583"/>
      <c r="C675" s="583"/>
      <c r="D675" s="582"/>
      <c r="E675" s="583"/>
      <c r="F675" s="582"/>
      <c r="G675" s="582"/>
      <c r="H675" s="582"/>
      <c r="I675" s="582"/>
      <c r="J675" s="581"/>
    </row>
    <row r="676" spans="1:10" x14ac:dyDescent="0.2">
      <c r="A676" s="583"/>
      <c r="B676" s="583"/>
      <c r="C676" s="583"/>
      <c r="D676" s="582"/>
      <c r="E676" s="583"/>
      <c r="F676" s="582"/>
      <c r="G676" s="582"/>
      <c r="H676" s="582"/>
      <c r="I676" s="582"/>
      <c r="J676" s="581"/>
    </row>
    <row r="677" spans="1:10" x14ac:dyDescent="0.2">
      <c r="A677" s="583"/>
      <c r="B677" s="583"/>
      <c r="C677" s="583"/>
      <c r="D677" s="582"/>
      <c r="E677" s="583"/>
      <c r="F677" s="582"/>
      <c r="G677" s="582"/>
      <c r="H677" s="582"/>
      <c r="I677" s="582"/>
      <c r="J677" s="581"/>
    </row>
    <row r="678" spans="1:10" x14ac:dyDescent="0.2">
      <c r="A678" s="583"/>
      <c r="B678" s="583"/>
      <c r="C678" s="583"/>
      <c r="D678" s="582"/>
      <c r="E678" s="583"/>
      <c r="F678" s="582"/>
      <c r="G678" s="582"/>
      <c r="H678" s="582"/>
      <c r="I678" s="582"/>
      <c r="J678" s="581"/>
    </row>
    <row r="679" spans="1:10" x14ac:dyDescent="0.2">
      <c r="A679" s="583"/>
      <c r="B679" s="583"/>
      <c r="C679" s="583"/>
      <c r="D679" s="582"/>
      <c r="E679" s="583"/>
      <c r="F679" s="582"/>
      <c r="G679" s="582"/>
      <c r="H679" s="582"/>
      <c r="I679" s="582"/>
      <c r="J679" s="581"/>
    </row>
    <row r="680" spans="1:10" x14ac:dyDescent="0.2">
      <c r="A680" s="583"/>
      <c r="B680" s="583"/>
      <c r="C680" s="583"/>
      <c r="D680" s="582"/>
      <c r="E680" s="583"/>
      <c r="F680" s="582"/>
      <c r="G680" s="582"/>
      <c r="H680" s="582"/>
      <c r="I680" s="582"/>
      <c r="J680" s="581"/>
    </row>
    <row r="681" spans="1:10" x14ac:dyDescent="0.2">
      <c r="A681" s="583"/>
      <c r="B681" s="583"/>
      <c r="C681" s="583"/>
      <c r="D681" s="582"/>
      <c r="E681" s="583"/>
      <c r="F681" s="582"/>
      <c r="G681" s="582"/>
      <c r="H681" s="582"/>
      <c r="I681" s="582"/>
      <c r="J681" s="581"/>
    </row>
    <row r="682" spans="1:10" x14ac:dyDescent="0.2">
      <c r="A682" s="583"/>
      <c r="B682" s="583"/>
      <c r="C682" s="583"/>
      <c r="D682" s="582"/>
      <c r="E682" s="583"/>
      <c r="F682" s="582"/>
      <c r="G682" s="582"/>
      <c r="H682" s="582"/>
      <c r="I682" s="582"/>
      <c r="J682" s="581"/>
    </row>
    <row r="683" spans="1:10" x14ac:dyDescent="0.2">
      <c r="A683" s="583"/>
      <c r="B683" s="583"/>
      <c r="C683" s="583"/>
      <c r="D683" s="582"/>
      <c r="E683" s="583"/>
      <c r="F683" s="582"/>
      <c r="G683" s="582"/>
      <c r="H683" s="582"/>
      <c r="I683" s="582"/>
      <c r="J683" s="581"/>
    </row>
    <row r="684" spans="1:10" x14ac:dyDescent="0.2">
      <c r="A684" s="583"/>
      <c r="B684" s="583"/>
      <c r="C684" s="583"/>
      <c r="D684" s="582"/>
      <c r="E684" s="583"/>
      <c r="F684" s="582"/>
      <c r="G684" s="582"/>
      <c r="H684" s="582"/>
      <c r="I684" s="582"/>
      <c r="J684" s="581"/>
    </row>
    <row r="685" spans="1:10" x14ac:dyDescent="0.2">
      <c r="A685" s="583"/>
      <c r="B685" s="583"/>
      <c r="C685" s="583"/>
      <c r="D685" s="582"/>
      <c r="E685" s="583"/>
      <c r="F685" s="582"/>
      <c r="G685" s="582"/>
      <c r="H685" s="582"/>
      <c r="I685" s="582"/>
      <c r="J685" s="581"/>
    </row>
    <row r="686" spans="1:10" x14ac:dyDescent="0.2">
      <c r="A686" s="583"/>
      <c r="B686" s="583"/>
      <c r="C686" s="583"/>
      <c r="D686" s="582"/>
      <c r="E686" s="583"/>
      <c r="F686" s="582"/>
      <c r="G686" s="582"/>
      <c r="H686" s="582"/>
      <c r="I686" s="582"/>
      <c r="J686" s="581"/>
    </row>
    <row r="687" spans="1:10" x14ac:dyDescent="0.2">
      <c r="A687" s="583"/>
      <c r="B687" s="583"/>
      <c r="C687" s="583"/>
      <c r="D687" s="582"/>
      <c r="E687" s="583"/>
      <c r="F687" s="582"/>
      <c r="G687" s="582"/>
      <c r="H687" s="582"/>
      <c r="I687" s="582"/>
      <c r="J687" s="581"/>
    </row>
    <row r="688" spans="1:10" x14ac:dyDescent="0.2">
      <c r="A688" s="583"/>
      <c r="B688" s="583"/>
      <c r="C688" s="583"/>
      <c r="D688" s="582"/>
      <c r="E688" s="583"/>
      <c r="F688" s="582"/>
      <c r="G688" s="582"/>
      <c r="H688" s="582"/>
      <c r="I688" s="582"/>
      <c r="J688" s="581"/>
    </row>
    <row r="689" spans="1:10" x14ac:dyDescent="0.2">
      <c r="A689" s="583"/>
      <c r="B689" s="583"/>
      <c r="C689" s="583"/>
      <c r="D689" s="582"/>
      <c r="E689" s="583"/>
      <c r="F689" s="582"/>
      <c r="G689" s="582"/>
      <c r="H689" s="582"/>
      <c r="I689" s="582"/>
      <c r="J689" s="581"/>
    </row>
    <row r="690" spans="1:10" x14ac:dyDescent="0.2">
      <c r="A690" s="583"/>
      <c r="B690" s="583"/>
      <c r="C690" s="583"/>
      <c r="D690" s="582"/>
      <c r="E690" s="583"/>
      <c r="F690" s="582"/>
      <c r="G690" s="582"/>
      <c r="H690" s="582"/>
      <c r="I690" s="582"/>
      <c r="J690" s="581"/>
    </row>
    <row r="691" spans="1:10" x14ac:dyDescent="0.2">
      <c r="A691" s="583"/>
      <c r="B691" s="583"/>
      <c r="C691" s="583"/>
      <c r="D691" s="582"/>
      <c r="E691" s="583"/>
      <c r="F691" s="582"/>
      <c r="G691" s="582"/>
      <c r="H691" s="582"/>
      <c r="I691" s="582"/>
      <c r="J691" s="581"/>
    </row>
    <row r="692" spans="1:10" x14ac:dyDescent="0.2">
      <c r="A692" s="583"/>
      <c r="B692" s="583"/>
      <c r="C692" s="583"/>
      <c r="D692" s="582"/>
      <c r="E692" s="583"/>
      <c r="F692" s="582"/>
      <c r="G692" s="582"/>
      <c r="H692" s="582"/>
      <c r="I692" s="582"/>
      <c r="J692" s="581"/>
    </row>
    <row r="693" spans="1:10" x14ac:dyDescent="0.2">
      <c r="A693" s="583"/>
      <c r="B693" s="583"/>
      <c r="C693" s="583"/>
      <c r="D693" s="582"/>
      <c r="E693" s="583"/>
      <c r="F693" s="582"/>
      <c r="G693" s="582"/>
      <c r="H693" s="582"/>
      <c r="I693" s="582"/>
      <c r="J693" s="581"/>
    </row>
    <row r="694" spans="1:10" x14ac:dyDescent="0.2">
      <c r="A694" s="583"/>
      <c r="B694" s="583"/>
      <c r="C694" s="583"/>
      <c r="D694" s="582"/>
      <c r="E694" s="583"/>
      <c r="F694" s="582"/>
      <c r="G694" s="582"/>
      <c r="H694" s="582"/>
      <c r="I694" s="582"/>
      <c r="J694" s="581"/>
    </row>
    <row r="695" spans="1:10" x14ac:dyDescent="0.2">
      <c r="A695" s="583"/>
      <c r="B695" s="583"/>
      <c r="C695" s="583"/>
      <c r="D695" s="582"/>
      <c r="E695" s="583"/>
      <c r="F695" s="582"/>
      <c r="G695" s="582"/>
      <c r="H695" s="582"/>
      <c r="I695" s="582"/>
      <c r="J695" s="581"/>
    </row>
    <row r="696" spans="1:10" x14ac:dyDescent="0.2">
      <c r="A696" s="583"/>
      <c r="B696" s="583"/>
      <c r="C696" s="583"/>
      <c r="D696" s="582"/>
      <c r="E696" s="583"/>
      <c r="F696" s="582"/>
      <c r="G696" s="582"/>
      <c r="H696" s="582"/>
      <c r="I696" s="582"/>
      <c r="J696" s="581"/>
    </row>
    <row r="697" spans="1:10" x14ac:dyDescent="0.2">
      <c r="A697" s="583"/>
      <c r="B697" s="583"/>
      <c r="C697" s="583"/>
      <c r="D697" s="582"/>
      <c r="E697" s="583"/>
      <c r="F697" s="582"/>
      <c r="G697" s="582"/>
      <c r="H697" s="582"/>
      <c r="I697" s="582"/>
      <c r="J697" s="581"/>
    </row>
    <row r="698" spans="1:10" x14ac:dyDescent="0.2">
      <c r="A698" s="583"/>
      <c r="B698" s="583"/>
      <c r="C698" s="583"/>
      <c r="D698" s="582"/>
      <c r="E698" s="583"/>
      <c r="F698" s="582"/>
      <c r="G698" s="582"/>
      <c r="H698" s="582"/>
      <c r="I698" s="582"/>
      <c r="J698" s="581"/>
    </row>
    <row r="699" spans="1:10" x14ac:dyDescent="0.2">
      <c r="A699" s="583"/>
      <c r="B699" s="583"/>
      <c r="C699" s="583"/>
      <c r="D699" s="582"/>
      <c r="E699" s="583"/>
      <c r="F699" s="582"/>
      <c r="G699" s="582"/>
      <c r="H699" s="582"/>
      <c r="I699" s="582"/>
      <c r="J699" s="581"/>
    </row>
    <row r="700" spans="1:10" x14ac:dyDescent="0.2">
      <c r="A700" s="583"/>
      <c r="B700" s="583"/>
      <c r="C700" s="583"/>
      <c r="D700" s="582"/>
      <c r="E700" s="583"/>
      <c r="F700" s="582"/>
      <c r="G700" s="582"/>
      <c r="H700" s="582"/>
      <c r="I700" s="582"/>
      <c r="J700" s="581"/>
    </row>
    <row r="701" spans="1:10" x14ac:dyDescent="0.2">
      <c r="A701" s="583"/>
      <c r="B701" s="583"/>
      <c r="C701" s="583"/>
      <c r="D701" s="582"/>
      <c r="E701" s="583"/>
      <c r="F701" s="582"/>
      <c r="G701" s="582"/>
      <c r="H701" s="582"/>
      <c r="I701" s="582"/>
      <c r="J701" s="581"/>
    </row>
    <row r="702" spans="1:10" x14ac:dyDescent="0.2">
      <c r="A702" s="583"/>
      <c r="B702" s="583"/>
      <c r="C702" s="583"/>
      <c r="D702" s="582"/>
      <c r="E702" s="583"/>
      <c r="F702" s="582"/>
      <c r="G702" s="582"/>
      <c r="H702" s="582"/>
      <c r="I702" s="582"/>
      <c r="J702" s="581"/>
    </row>
    <row r="703" spans="1:10" x14ac:dyDescent="0.2">
      <c r="A703" s="583"/>
      <c r="B703" s="583"/>
      <c r="C703" s="583"/>
      <c r="D703" s="582"/>
      <c r="E703" s="583"/>
      <c r="F703" s="582"/>
      <c r="G703" s="582"/>
      <c r="H703" s="582"/>
      <c r="I703" s="582"/>
      <c r="J703" s="581"/>
    </row>
    <row r="704" spans="1:10" x14ac:dyDescent="0.2">
      <c r="A704" s="583"/>
      <c r="B704" s="583"/>
      <c r="C704" s="583"/>
      <c r="D704" s="582"/>
      <c r="E704" s="583"/>
      <c r="F704" s="582"/>
      <c r="G704" s="582"/>
      <c r="H704" s="582"/>
      <c r="I704" s="582"/>
      <c r="J704" s="581"/>
    </row>
    <row r="705" spans="1:10" x14ac:dyDescent="0.2">
      <c r="A705" s="583"/>
      <c r="B705" s="583"/>
      <c r="C705" s="583"/>
      <c r="D705" s="582"/>
      <c r="E705" s="583"/>
      <c r="F705" s="582"/>
      <c r="G705" s="582"/>
      <c r="H705" s="582"/>
      <c r="I705" s="582"/>
      <c r="J705" s="581"/>
    </row>
    <row r="706" spans="1:10" x14ac:dyDescent="0.2">
      <c r="A706" s="583"/>
      <c r="B706" s="583"/>
      <c r="C706" s="583"/>
      <c r="D706" s="582"/>
      <c r="E706" s="583"/>
      <c r="F706" s="582"/>
      <c r="G706" s="582"/>
      <c r="H706" s="582"/>
      <c r="I706" s="582"/>
      <c r="J706" s="581"/>
    </row>
    <row r="707" spans="1:10" x14ac:dyDescent="0.2">
      <c r="A707" s="583"/>
      <c r="B707" s="583"/>
      <c r="C707" s="583"/>
      <c r="D707" s="582"/>
      <c r="E707" s="583"/>
      <c r="F707" s="582"/>
      <c r="G707" s="582"/>
      <c r="H707" s="582"/>
      <c r="I707" s="582"/>
      <c r="J707" s="581"/>
    </row>
    <row r="708" spans="1:10" x14ac:dyDescent="0.2">
      <c r="A708" s="583"/>
      <c r="B708" s="583"/>
      <c r="C708" s="583"/>
      <c r="D708" s="582"/>
      <c r="E708" s="583"/>
      <c r="F708" s="582"/>
      <c r="G708" s="582"/>
      <c r="H708" s="582"/>
      <c r="I708" s="582"/>
      <c r="J708" s="581"/>
    </row>
    <row r="709" spans="1:10" x14ac:dyDescent="0.2">
      <c r="A709" s="583"/>
      <c r="B709" s="583"/>
      <c r="C709" s="583"/>
      <c r="D709" s="582"/>
      <c r="E709" s="583"/>
      <c r="F709" s="582"/>
      <c r="G709" s="582"/>
      <c r="H709" s="582"/>
      <c r="I709" s="582"/>
      <c r="J709" s="581"/>
    </row>
    <row r="710" spans="1:10" x14ac:dyDescent="0.2">
      <c r="A710" s="583"/>
      <c r="B710" s="583"/>
      <c r="C710" s="583"/>
      <c r="D710" s="582"/>
      <c r="E710" s="583"/>
      <c r="F710" s="582"/>
      <c r="G710" s="582"/>
      <c r="H710" s="582"/>
      <c r="I710" s="582"/>
      <c r="J710" s="581"/>
    </row>
    <row r="711" spans="1:10" x14ac:dyDescent="0.2">
      <c r="A711" s="583"/>
      <c r="B711" s="583"/>
      <c r="C711" s="583"/>
      <c r="D711" s="582"/>
      <c r="E711" s="583"/>
      <c r="F711" s="582"/>
      <c r="G711" s="582"/>
      <c r="H711" s="582"/>
      <c r="I711" s="582"/>
      <c r="J711" s="581"/>
    </row>
    <row r="712" spans="1:10" x14ac:dyDescent="0.2">
      <c r="A712" s="583"/>
      <c r="B712" s="583"/>
      <c r="C712" s="583"/>
      <c r="D712" s="582"/>
      <c r="E712" s="583"/>
      <c r="F712" s="582"/>
      <c r="G712" s="582"/>
      <c r="H712" s="582"/>
      <c r="I712" s="582"/>
      <c r="J712" s="581"/>
    </row>
    <row r="713" spans="1:10" x14ac:dyDescent="0.2">
      <c r="A713" s="583"/>
      <c r="B713" s="583"/>
      <c r="C713" s="583"/>
      <c r="D713" s="582"/>
      <c r="E713" s="583"/>
      <c r="F713" s="582"/>
      <c r="G713" s="582"/>
      <c r="H713" s="582"/>
      <c r="I713" s="582"/>
      <c r="J713" s="581"/>
    </row>
    <row r="714" spans="1:10" x14ac:dyDescent="0.2">
      <c r="A714" s="583"/>
      <c r="B714" s="583"/>
      <c r="C714" s="583"/>
      <c r="D714" s="582"/>
      <c r="E714" s="583"/>
      <c r="F714" s="582"/>
      <c r="G714" s="582"/>
      <c r="H714" s="582"/>
      <c r="I714" s="582"/>
      <c r="J714" s="581"/>
    </row>
    <row r="715" spans="1:10" x14ac:dyDescent="0.2">
      <c r="A715" s="583"/>
      <c r="B715" s="583"/>
      <c r="C715" s="583"/>
      <c r="D715" s="582"/>
      <c r="E715" s="583"/>
      <c r="F715" s="582"/>
      <c r="G715" s="582"/>
      <c r="H715" s="582"/>
      <c r="I715" s="582"/>
      <c r="J715" s="581"/>
    </row>
    <row r="716" spans="1:10" x14ac:dyDescent="0.2">
      <c r="A716" s="583"/>
      <c r="B716" s="583"/>
      <c r="C716" s="583"/>
      <c r="D716" s="582"/>
      <c r="E716" s="583"/>
      <c r="F716" s="582"/>
      <c r="G716" s="582"/>
      <c r="H716" s="582"/>
      <c r="I716" s="582"/>
      <c r="J716" s="581"/>
    </row>
    <row r="717" spans="1:10" x14ac:dyDescent="0.2">
      <c r="A717" s="583"/>
      <c r="B717" s="583"/>
      <c r="C717" s="583"/>
      <c r="D717" s="582"/>
      <c r="E717" s="583"/>
      <c r="F717" s="582"/>
      <c r="G717" s="582"/>
      <c r="H717" s="582"/>
      <c r="I717" s="582"/>
      <c r="J717" s="581"/>
    </row>
    <row r="718" spans="1:10" x14ac:dyDescent="0.2">
      <c r="A718" s="583"/>
      <c r="B718" s="583"/>
      <c r="C718" s="583"/>
      <c r="D718" s="582"/>
      <c r="E718" s="583"/>
      <c r="F718" s="582"/>
      <c r="G718" s="582"/>
      <c r="H718" s="582"/>
      <c r="I718" s="582"/>
      <c r="J718" s="581"/>
    </row>
    <row r="719" spans="1:10" x14ac:dyDescent="0.2">
      <c r="A719" s="583"/>
      <c r="B719" s="583"/>
      <c r="C719" s="583"/>
      <c r="D719" s="582"/>
      <c r="E719" s="583"/>
      <c r="F719" s="582"/>
      <c r="G719" s="582"/>
      <c r="H719" s="582"/>
      <c r="I719" s="582"/>
      <c r="J719" s="581"/>
    </row>
    <row r="720" spans="1:10" x14ac:dyDescent="0.2">
      <c r="A720" s="583"/>
      <c r="B720" s="583"/>
      <c r="C720" s="583"/>
      <c r="D720" s="582"/>
      <c r="E720" s="583"/>
      <c r="F720" s="582"/>
      <c r="G720" s="582"/>
      <c r="H720" s="582"/>
      <c r="I720" s="582"/>
      <c r="J720" s="581"/>
    </row>
    <row r="721" spans="1:10" x14ac:dyDescent="0.2">
      <c r="A721" s="583"/>
      <c r="B721" s="583"/>
      <c r="C721" s="583"/>
      <c r="D721" s="582"/>
      <c r="E721" s="583"/>
      <c r="F721" s="582"/>
      <c r="G721" s="582"/>
      <c r="H721" s="582"/>
      <c r="I721" s="582"/>
      <c r="J721" s="581"/>
    </row>
    <row r="722" spans="1:10" x14ac:dyDescent="0.2">
      <c r="A722" s="583"/>
      <c r="B722" s="583"/>
      <c r="C722" s="583"/>
      <c r="D722" s="582"/>
      <c r="E722" s="583"/>
      <c r="F722" s="582"/>
      <c r="G722" s="582"/>
      <c r="H722" s="582"/>
      <c r="I722" s="582"/>
      <c r="J722" s="581"/>
    </row>
    <row r="723" spans="1:10" x14ac:dyDescent="0.2">
      <c r="A723" s="583"/>
      <c r="B723" s="583"/>
      <c r="C723" s="583"/>
      <c r="D723" s="582"/>
      <c r="E723" s="583"/>
      <c r="F723" s="582"/>
      <c r="G723" s="582"/>
      <c r="H723" s="582"/>
      <c r="I723" s="582"/>
      <c r="J723" s="581"/>
    </row>
    <row r="724" spans="1:10" x14ac:dyDescent="0.2">
      <c r="A724" s="583"/>
      <c r="B724" s="583"/>
      <c r="C724" s="583"/>
      <c r="D724" s="582"/>
      <c r="E724" s="583"/>
      <c r="F724" s="582"/>
      <c r="G724" s="582"/>
      <c r="H724" s="582"/>
      <c r="I724" s="582"/>
      <c r="J724" s="581"/>
    </row>
    <row r="725" spans="1:10" x14ac:dyDescent="0.2">
      <c r="A725" s="583"/>
      <c r="B725" s="583"/>
      <c r="C725" s="583"/>
      <c r="D725" s="582"/>
      <c r="E725" s="583"/>
      <c r="F725" s="582"/>
      <c r="G725" s="582"/>
      <c r="H725" s="582"/>
      <c r="I725" s="582"/>
      <c r="J725" s="581"/>
    </row>
    <row r="726" spans="1:10" x14ac:dyDescent="0.2">
      <c r="A726" s="583"/>
      <c r="B726" s="583"/>
      <c r="C726" s="583"/>
      <c r="D726" s="582"/>
      <c r="E726" s="583"/>
      <c r="F726" s="582"/>
      <c r="G726" s="582"/>
      <c r="H726" s="582"/>
      <c r="I726" s="582"/>
      <c r="J726" s="581"/>
    </row>
    <row r="727" spans="1:10" x14ac:dyDescent="0.2">
      <c r="A727" s="583"/>
      <c r="B727" s="583"/>
      <c r="C727" s="583"/>
      <c r="D727" s="582"/>
      <c r="E727" s="583"/>
      <c r="F727" s="582"/>
      <c r="G727" s="582"/>
      <c r="H727" s="582"/>
      <c r="I727" s="582"/>
      <c r="J727" s="581"/>
    </row>
    <row r="728" spans="1:10" x14ac:dyDescent="0.2">
      <c r="A728" s="583"/>
      <c r="B728" s="583"/>
      <c r="C728" s="583"/>
      <c r="D728" s="582"/>
      <c r="E728" s="583"/>
      <c r="F728" s="582"/>
      <c r="G728" s="582"/>
      <c r="H728" s="582"/>
      <c r="I728" s="582"/>
      <c r="J728" s="581"/>
    </row>
    <row r="729" spans="1:10" x14ac:dyDescent="0.2">
      <c r="A729" s="583"/>
      <c r="B729" s="583"/>
      <c r="C729" s="583"/>
      <c r="D729" s="582"/>
      <c r="E729" s="583"/>
      <c r="F729" s="582"/>
      <c r="G729" s="582"/>
      <c r="H729" s="582"/>
      <c r="I729" s="582"/>
      <c r="J729" s="581"/>
    </row>
    <row r="730" spans="1:10" x14ac:dyDescent="0.2">
      <c r="A730" s="583"/>
      <c r="B730" s="583"/>
      <c r="C730" s="583"/>
      <c r="D730" s="582"/>
      <c r="E730" s="583"/>
      <c r="F730" s="582"/>
      <c r="G730" s="582"/>
      <c r="H730" s="582"/>
      <c r="I730" s="582"/>
      <c r="J730" s="581"/>
    </row>
    <row r="731" spans="1:10" x14ac:dyDescent="0.2">
      <c r="A731" s="583"/>
      <c r="B731" s="583"/>
      <c r="C731" s="583"/>
      <c r="D731" s="582"/>
      <c r="E731" s="583"/>
      <c r="F731" s="582"/>
      <c r="G731" s="582"/>
      <c r="H731" s="582"/>
      <c r="I731" s="582"/>
      <c r="J731" s="581"/>
    </row>
    <row r="732" spans="1:10" x14ac:dyDescent="0.2">
      <c r="A732" s="583"/>
      <c r="B732" s="583"/>
      <c r="C732" s="583"/>
      <c r="D732" s="582"/>
      <c r="E732" s="583"/>
      <c r="F732" s="582"/>
      <c r="G732" s="582"/>
      <c r="H732" s="582"/>
      <c r="I732" s="582"/>
      <c r="J732" s="581"/>
    </row>
    <row r="733" spans="1:10" x14ac:dyDescent="0.2">
      <c r="A733" s="583"/>
      <c r="B733" s="583"/>
      <c r="C733" s="583"/>
      <c r="D733" s="582"/>
      <c r="E733" s="583"/>
      <c r="F733" s="582"/>
      <c r="G733" s="582"/>
      <c r="H733" s="582"/>
      <c r="I733" s="582"/>
      <c r="J733" s="581"/>
    </row>
    <row r="734" spans="1:10" x14ac:dyDescent="0.2">
      <c r="A734" s="583"/>
      <c r="B734" s="583"/>
      <c r="C734" s="583"/>
      <c r="D734" s="582"/>
      <c r="E734" s="583"/>
      <c r="F734" s="582"/>
      <c r="G734" s="582"/>
      <c r="H734" s="582"/>
      <c r="I734" s="582"/>
      <c r="J734" s="581"/>
    </row>
    <row r="735" spans="1:10" x14ac:dyDescent="0.2">
      <c r="A735" s="583"/>
      <c r="B735" s="583"/>
      <c r="C735" s="583"/>
      <c r="D735" s="582"/>
      <c r="E735" s="583"/>
      <c r="F735" s="582"/>
      <c r="G735" s="582"/>
      <c r="H735" s="582"/>
      <c r="I735" s="582"/>
      <c r="J735" s="581"/>
    </row>
    <row r="736" spans="1:10" x14ac:dyDescent="0.2">
      <c r="A736" s="583"/>
      <c r="B736" s="583"/>
      <c r="C736" s="583"/>
      <c r="D736" s="582"/>
      <c r="E736" s="583"/>
      <c r="F736" s="582"/>
      <c r="G736" s="582"/>
      <c r="H736" s="582"/>
      <c r="I736" s="582"/>
      <c r="J736" s="581"/>
    </row>
    <row r="737" spans="1:10" x14ac:dyDescent="0.2">
      <c r="A737" s="583"/>
      <c r="B737" s="583"/>
      <c r="C737" s="583"/>
      <c r="D737" s="582"/>
      <c r="E737" s="583"/>
      <c r="F737" s="582"/>
      <c r="G737" s="582"/>
      <c r="H737" s="582"/>
      <c r="I737" s="582"/>
      <c r="J737" s="581"/>
    </row>
    <row r="738" spans="1:10" x14ac:dyDescent="0.2">
      <c r="A738" s="583"/>
      <c r="B738" s="583"/>
      <c r="C738" s="583"/>
      <c r="D738" s="582"/>
      <c r="E738" s="583"/>
      <c r="F738" s="582"/>
      <c r="G738" s="582"/>
      <c r="H738" s="582"/>
      <c r="I738" s="582"/>
      <c r="J738" s="581"/>
    </row>
    <row r="739" spans="1:10" x14ac:dyDescent="0.2">
      <c r="A739" s="583"/>
      <c r="B739" s="583"/>
      <c r="C739" s="583"/>
      <c r="D739" s="582"/>
      <c r="E739" s="583"/>
      <c r="F739" s="582"/>
      <c r="G739" s="582"/>
      <c r="H739" s="582"/>
      <c r="I739" s="582"/>
      <c r="J739" s="581"/>
    </row>
    <row r="740" spans="1:10" x14ac:dyDescent="0.2">
      <c r="A740" s="583"/>
      <c r="B740" s="583"/>
      <c r="C740" s="583"/>
      <c r="D740" s="582"/>
      <c r="E740" s="583"/>
      <c r="F740" s="582"/>
      <c r="G740" s="582"/>
      <c r="H740" s="582"/>
      <c r="I740" s="582"/>
      <c r="J740" s="581"/>
    </row>
    <row r="741" spans="1:10" x14ac:dyDescent="0.2">
      <c r="A741" s="583"/>
      <c r="B741" s="583"/>
      <c r="C741" s="583"/>
      <c r="D741" s="582"/>
      <c r="E741" s="583"/>
      <c r="F741" s="582"/>
      <c r="G741" s="582"/>
      <c r="H741" s="582"/>
      <c r="I741" s="582"/>
      <c r="J741" s="581"/>
    </row>
    <row r="742" spans="1:10" x14ac:dyDescent="0.2">
      <c r="A742" s="583"/>
      <c r="B742" s="583"/>
      <c r="C742" s="583"/>
      <c r="D742" s="582"/>
      <c r="E742" s="583"/>
      <c r="F742" s="582"/>
      <c r="G742" s="582"/>
      <c r="H742" s="582"/>
      <c r="I742" s="582"/>
      <c r="J742" s="581"/>
    </row>
    <row r="743" spans="1:10" x14ac:dyDescent="0.2">
      <c r="A743" s="583"/>
      <c r="B743" s="583"/>
      <c r="C743" s="583"/>
      <c r="D743" s="582"/>
      <c r="E743" s="583"/>
      <c r="F743" s="582"/>
      <c r="G743" s="582"/>
      <c r="H743" s="582"/>
      <c r="I743" s="582"/>
      <c r="J743" s="581"/>
    </row>
    <row r="744" spans="1:10" x14ac:dyDescent="0.2">
      <c r="A744" s="583"/>
      <c r="B744" s="583"/>
      <c r="C744" s="583"/>
      <c r="D744" s="582"/>
      <c r="E744" s="583"/>
      <c r="F744" s="582"/>
      <c r="G744" s="582"/>
      <c r="H744" s="582"/>
      <c r="I744" s="582"/>
      <c r="J744" s="581"/>
    </row>
    <row r="745" spans="1:10" x14ac:dyDescent="0.2">
      <c r="A745" s="583"/>
      <c r="B745" s="583"/>
      <c r="C745" s="583"/>
      <c r="D745" s="582"/>
      <c r="E745" s="583"/>
      <c r="F745" s="582"/>
      <c r="G745" s="582"/>
      <c r="H745" s="582"/>
      <c r="I745" s="582"/>
      <c r="J745" s="581"/>
    </row>
    <row r="746" spans="1:10" x14ac:dyDescent="0.2">
      <c r="A746" s="583"/>
      <c r="B746" s="583"/>
      <c r="C746" s="583"/>
      <c r="D746" s="582"/>
      <c r="E746" s="583"/>
      <c r="F746" s="582"/>
      <c r="G746" s="582"/>
      <c r="H746" s="582"/>
      <c r="I746" s="582"/>
      <c r="J746" s="581"/>
    </row>
    <row r="747" spans="1:10" x14ac:dyDescent="0.2">
      <c r="A747" s="583"/>
      <c r="B747" s="583"/>
      <c r="C747" s="583"/>
      <c r="D747" s="582"/>
      <c r="E747" s="583"/>
      <c r="F747" s="582"/>
      <c r="G747" s="582"/>
      <c r="H747" s="582"/>
      <c r="I747" s="582"/>
      <c r="J747" s="581"/>
    </row>
    <row r="748" spans="1:10" x14ac:dyDescent="0.2">
      <c r="A748" s="583"/>
      <c r="B748" s="583"/>
      <c r="C748" s="583"/>
      <c r="D748" s="582"/>
      <c r="E748" s="583"/>
      <c r="F748" s="582"/>
      <c r="G748" s="582"/>
      <c r="H748" s="582"/>
      <c r="I748" s="582"/>
      <c r="J748" s="581"/>
    </row>
    <row r="749" spans="1:10" x14ac:dyDescent="0.2">
      <c r="A749" s="583"/>
      <c r="B749" s="583"/>
      <c r="C749" s="583"/>
      <c r="D749" s="582"/>
      <c r="E749" s="583"/>
      <c r="F749" s="582"/>
      <c r="G749" s="582"/>
      <c r="H749" s="582"/>
      <c r="I749" s="582"/>
      <c r="J749" s="581"/>
    </row>
    <row r="750" spans="1:10" x14ac:dyDescent="0.2">
      <c r="A750" s="583"/>
      <c r="B750" s="583"/>
      <c r="C750" s="583"/>
      <c r="D750" s="582"/>
      <c r="E750" s="583"/>
      <c r="F750" s="582"/>
      <c r="G750" s="582"/>
      <c r="H750" s="582"/>
      <c r="I750" s="582"/>
      <c r="J750" s="581"/>
    </row>
    <row r="751" spans="1:10" x14ac:dyDescent="0.2">
      <c r="A751" s="583"/>
      <c r="B751" s="583"/>
      <c r="C751" s="583"/>
      <c r="D751" s="582"/>
      <c r="E751" s="583"/>
      <c r="F751" s="582"/>
      <c r="G751" s="582"/>
      <c r="H751" s="582"/>
      <c r="I751" s="582"/>
      <c r="J751" s="581"/>
    </row>
    <row r="752" spans="1:10" x14ac:dyDescent="0.2">
      <c r="A752" s="583"/>
      <c r="B752" s="583"/>
      <c r="C752" s="583"/>
      <c r="D752" s="582"/>
      <c r="E752" s="583"/>
      <c r="F752" s="582"/>
      <c r="G752" s="582"/>
      <c r="H752" s="582"/>
      <c r="I752" s="582"/>
      <c r="J752" s="581"/>
    </row>
    <row r="753" spans="1:10" x14ac:dyDescent="0.2">
      <c r="A753" s="583"/>
      <c r="B753" s="583"/>
      <c r="C753" s="583"/>
      <c r="D753" s="582"/>
      <c r="E753" s="583"/>
      <c r="F753" s="582"/>
      <c r="G753" s="582"/>
      <c r="H753" s="582"/>
      <c r="I753" s="582"/>
      <c r="J753" s="581"/>
    </row>
    <row r="754" spans="1:10" x14ac:dyDescent="0.2">
      <c r="A754" s="583"/>
      <c r="B754" s="583"/>
      <c r="C754" s="583"/>
      <c r="D754" s="582"/>
      <c r="E754" s="583"/>
      <c r="F754" s="582"/>
      <c r="G754" s="582"/>
      <c r="H754" s="582"/>
      <c r="I754" s="582"/>
      <c r="J754" s="581"/>
    </row>
    <row r="755" spans="1:10" x14ac:dyDescent="0.2">
      <c r="A755" s="583"/>
      <c r="B755" s="583"/>
      <c r="C755" s="583"/>
      <c r="D755" s="582"/>
      <c r="E755" s="583"/>
      <c r="F755" s="582"/>
      <c r="G755" s="582"/>
      <c r="H755" s="582"/>
      <c r="I755" s="582"/>
      <c r="J755" s="581"/>
    </row>
    <row r="756" spans="1:10" x14ac:dyDescent="0.2">
      <c r="A756" s="583"/>
      <c r="B756" s="583"/>
      <c r="C756" s="583"/>
      <c r="D756" s="582"/>
      <c r="E756" s="583"/>
      <c r="F756" s="582"/>
      <c r="G756" s="582"/>
      <c r="H756" s="582"/>
      <c r="I756" s="582"/>
      <c r="J756" s="581"/>
    </row>
    <row r="757" spans="1:10" x14ac:dyDescent="0.2">
      <c r="A757" s="583"/>
      <c r="B757" s="583"/>
      <c r="C757" s="583"/>
      <c r="D757" s="582"/>
      <c r="E757" s="583"/>
      <c r="F757" s="582"/>
      <c r="G757" s="582"/>
      <c r="H757" s="582"/>
      <c r="I757" s="582"/>
      <c r="J757" s="581"/>
    </row>
    <row r="758" spans="1:10" x14ac:dyDescent="0.2">
      <c r="A758" s="583"/>
      <c r="B758" s="583"/>
      <c r="C758" s="583"/>
      <c r="D758" s="582"/>
      <c r="E758" s="583"/>
      <c r="F758" s="582"/>
      <c r="G758" s="582"/>
      <c r="H758" s="582"/>
      <c r="I758" s="582"/>
      <c r="J758" s="581"/>
    </row>
    <row r="759" spans="1:10" x14ac:dyDescent="0.2">
      <c r="A759" s="583"/>
      <c r="B759" s="583"/>
      <c r="C759" s="583"/>
      <c r="D759" s="582"/>
      <c r="E759" s="583"/>
      <c r="F759" s="582"/>
      <c r="G759" s="582"/>
      <c r="H759" s="582"/>
      <c r="I759" s="582"/>
      <c r="J759" s="581"/>
    </row>
    <row r="760" spans="1:10" x14ac:dyDescent="0.2">
      <c r="A760" s="583"/>
      <c r="B760" s="583"/>
      <c r="C760" s="583"/>
      <c r="D760" s="582"/>
      <c r="E760" s="583"/>
      <c r="F760" s="582"/>
      <c r="G760" s="582"/>
      <c r="H760" s="582"/>
      <c r="I760" s="582"/>
      <c r="J760" s="581"/>
    </row>
    <row r="761" spans="1:10" x14ac:dyDescent="0.2">
      <c r="A761" s="583"/>
      <c r="B761" s="583"/>
      <c r="C761" s="583"/>
      <c r="D761" s="582"/>
      <c r="E761" s="583"/>
      <c r="F761" s="582"/>
      <c r="G761" s="582"/>
      <c r="H761" s="582"/>
      <c r="I761" s="582"/>
      <c r="J761" s="581"/>
    </row>
    <row r="762" spans="1:10" x14ac:dyDescent="0.2">
      <c r="A762" s="583"/>
      <c r="B762" s="583"/>
      <c r="C762" s="583"/>
      <c r="D762" s="582"/>
      <c r="E762" s="583"/>
      <c r="F762" s="582"/>
      <c r="G762" s="582"/>
      <c r="H762" s="582"/>
      <c r="I762" s="582"/>
      <c r="J762" s="581"/>
    </row>
    <row r="763" spans="1:10" x14ac:dyDescent="0.2">
      <c r="A763" s="583"/>
      <c r="B763" s="583"/>
      <c r="C763" s="583"/>
      <c r="D763" s="582"/>
      <c r="E763" s="583"/>
      <c r="F763" s="582"/>
      <c r="G763" s="582"/>
      <c r="H763" s="582"/>
      <c r="I763" s="582"/>
      <c r="J763" s="581"/>
    </row>
    <row r="764" spans="1:10" x14ac:dyDescent="0.2">
      <c r="A764" s="583"/>
      <c r="B764" s="583"/>
      <c r="C764" s="583"/>
      <c r="D764" s="582"/>
      <c r="E764" s="583"/>
      <c r="F764" s="582"/>
      <c r="G764" s="582"/>
      <c r="H764" s="582"/>
      <c r="I764" s="582"/>
      <c r="J764" s="581"/>
    </row>
    <row r="765" spans="1:10" x14ac:dyDescent="0.2">
      <c r="A765" s="583"/>
      <c r="B765" s="583"/>
      <c r="C765" s="583"/>
      <c r="D765" s="582"/>
      <c r="E765" s="583"/>
      <c r="F765" s="582"/>
      <c r="G765" s="582"/>
      <c r="H765" s="582"/>
      <c r="I765" s="582"/>
      <c r="J765" s="581"/>
    </row>
    <row r="766" spans="1:10" x14ac:dyDescent="0.2">
      <c r="A766" s="583"/>
      <c r="B766" s="583"/>
      <c r="C766" s="583"/>
      <c r="D766" s="582"/>
      <c r="E766" s="583"/>
      <c r="F766" s="582"/>
      <c r="G766" s="582"/>
      <c r="H766" s="582"/>
      <c r="I766" s="582"/>
      <c r="J766" s="581"/>
    </row>
    <row r="767" spans="1:10" x14ac:dyDescent="0.2">
      <c r="A767" s="583"/>
      <c r="B767" s="583"/>
      <c r="C767" s="583"/>
      <c r="D767" s="582"/>
      <c r="E767" s="583"/>
      <c r="F767" s="582"/>
      <c r="G767" s="582"/>
      <c r="H767" s="582"/>
      <c r="I767" s="582"/>
      <c r="J767" s="581"/>
    </row>
    <row r="768" spans="1:10" x14ac:dyDescent="0.2">
      <c r="A768" s="583"/>
      <c r="B768" s="583"/>
      <c r="C768" s="583"/>
      <c r="D768" s="582"/>
      <c r="E768" s="583"/>
      <c r="F768" s="582"/>
      <c r="G768" s="582"/>
      <c r="H768" s="582"/>
      <c r="I768" s="582"/>
      <c r="J768" s="581"/>
    </row>
    <row r="769" spans="1:10" x14ac:dyDescent="0.2">
      <c r="A769" s="583"/>
      <c r="B769" s="583"/>
      <c r="C769" s="583"/>
      <c r="D769" s="582"/>
      <c r="E769" s="583"/>
      <c r="F769" s="582"/>
      <c r="G769" s="582"/>
      <c r="H769" s="582"/>
      <c r="I769" s="582"/>
      <c r="J769" s="581"/>
    </row>
    <row r="770" spans="1:10" x14ac:dyDescent="0.2">
      <c r="A770" s="583"/>
      <c r="B770" s="583"/>
      <c r="C770" s="583"/>
      <c r="D770" s="582"/>
      <c r="E770" s="583"/>
      <c r="F770" s="582"/>
      <c r="G770" s="582"/>
      <c r="H770" s="582"/>
      <c r="I770" s="582"/>
      <c r="J770" s="581"/>
    </row>
    <row r="771" spans="1:10" x14ac:dyDescent="0.2">
      <c r="A771" s="583"/>
      <c r="B771" s="583"/>
      <c r="C771" s="583"/>
      <c r="D771" s="582"/>
      <c r="E771" s="583"/>
      <c r="F771" s="582"/>
      <c r="G771" s="582"/>
      <c r="H771" s="582"/>
      <c r="I771" s="582"/>
      <c r="J771" s="581"/>
    </row>
    <row r="772" spans="1:10" x14ac:dyDescent="0.2">
      <c r="A772" s="583"/>
      <c r="B772" s="583"/>
      <c r="C772" s="583"/>
      <c r="D772" s="582"/>
      <c r="E772" s="583"/>
      <c r="F772" s="582"/>
      <c r="G772" s="582"/>
      <c r="H772" s="582"/>
      <c r="I772" s="582"/>
      <c r="J772" s="581"/>
    </row>
    <row r="773" spans="1:10" x14ac:dyDescent="0.2">
      <c r="A773" s="583"/>
      <c r="B773" s="583"/>
      <c r="C773" s="583"/>
      <c r="D773" s="582"/>
      <c r="E773" s="583"/>
      <c r="F773" s="582"/>
      <c r="G773" s="582"/>
      <c r="H773" s="582"/>
      <c r="I773" s="582"/>
      <c r="J773" s="581"/>
    </row>
    <row r="774" spans="1:10" x14ac:dyDescent="0.2">
      <c r="A774" s="583"/>
      <c r="B774" s="583"/>
      <c r="C774" s="583"/>
      <c r="D774" s="582"/>
      <c r="E774" s="583"/>
      <c r="F774" s="582"/>
      <c r="G774" s="582"/>
      <c r="H774" s="582"/>
      <c r="I774" s="582"/>
      <c r="J774" s="581"/>
    </row>
    <row r="775" spans="1:10" x14ac:dyDescent="0.2">
      <c r="A775" s="583"/>
      <c r="B775" s="583"/>
      <c r="C775" s="583"/>
      <c r="D775" s="582"/>
      <c r="E775" s="583"/>
      <c r="F775" s="582"/>
      <c r="G775" s="582"/>
      <c r="H775" s="582"/>
      <c r="I775" s="582"/>
      <c r="J775" s="581"/>
    </row>
    <row r="776" spans="1:10" x14ac:dyDescent="0.2">
      <c r="A776" s="583"/>
      <c r="B776" s="583"/>
      <c r="C776" s="583"/>
      <c r="D776" s="582"/>
      <c r="E776" s="583"/>
      <c r="F776" s="582"/>
      <c r="G776" s="582"/>
      <c r="H776" s="582"/>
      <c r="I776" s="582"/>
      <c r="J776" s="581"/>
    </row>
    <row r="777" spans="1:10" x14ac:dyDescent="0.2">
      <c r="A777" s="583"/>
      <c r="B777" s="583"/>
      <c r="C777" s="583"/>
      <c r="D777" s="582"/>
      <c r="E777" s="583"/>
      <c r="F777" s="582"/>
      <c r="G777" s="582"/>
      <c r="H777" s="582"/>
      <c r="I777" s="582"/>
      <c r="J777" s="581"/>
    </row>
    <row r="778" spans="1:10" x14ac:dyDescent="0.2">
      <c r="A778" s="583"/>
      <c r="B778" s="583"/>
      <c r="C778" s="583"/>
      <c r="D778" s="582"/>
      <c r="E778" s="583"/>
      <c r="F778" s="582"/>
      <c r="G778" s="582"/>
      <c r="H778" s="582"/>
      <c r="I778" s="582"/>
      <c r="J778" s="581"/>
    </row>
    <row r="779" spans="1:10" x14ac:dyDescent="0.2">
      <c r="A779" s="583"/>
      <c r="B779" s="583"/>
      <c r="C779" s="583"/>
      <c r="D779" s="582"/>
      <c r="E779" s="583"/>
      <c r="F779" s="582"/>
      <c r="G779" s="582"/>
      <c r="H779" s="582"/>
      <c r="I779" s="582"/>
      <c r="J779" s="581"/>
    </row>
    <row r="780" spans="1:10" x14ac:dyDescent="0.2">
      <c r="A780" s="583"/>
      <c r="B780" s="583"/>
      <c r="C780" s="583"/>
      <c r="D780" s="582"/>
      <c r="E780" s="583"/>
      <c r="F780" s="582"/>
      <c r="G780" s="582"/>
      <c r="H780" s="582"/>
      <c r="I780" s="582"/>
      <c r="J780" s="581"/>
    </row>
    <row r="781" spans="1:10" x14ac:dyDescent="0.2">
      <c r="A781" s="583"/>
      <c r="B781" s="583"/>
      <c r="C781" s="583"/>
      <c r="D781" s="582"/>
      <c r="E781" s="583"/>
      <c r="F781" s="582"/>
      <c r="G781" s="582"/>
      <c r="H781" s="582"/>
      <c r="I781" s="582"/>
      <c r="J781" s="581"/>
    </row>
    <row r="782" spans="1:10" x14ac:dyDescent="0.2">
      <c r="A782" s="583"/>
      <c r="B782" s="583"/>
      <c r="C782" s="583"/>
      <c r="D782" s="582"/>
      <c r="E782" s="583"/>
      <c r="F782" s="582"/>
      <c r="G782" s="582"/>
      <c r="H782" s="582"/>
      <c r="I782" s="582"/>
      <c r="J782" s="581"/>
    </row>
    <row r="783" spans="1:10" x14ac:dyDescent="0.2">
      <c r="A783" s="583"/>
      <c r="B783" s="583"/>
      <c r="C783" s="583"/>
      <c r="D783" s="582"/>
      <c r="E783" s="583"/>
      <c r="F783" s="582"/>
      <c r="G783" s="582"/>
      <c r="H783" s="582"/>
      <c r="I783" s="582"/>
      <c r="J783" s="581"/>
    </row>
    <row r="784" spans="1:10" x14ac:dyDescent="0.2">
      <c r="A784" s="583"/>
      <c r="B784" s="583"/>
      <c r="C784" s="583"/>
      <c r="D784" s="582"/>
      <c r="E784" s="583"/>
      <c r="F784" s="582"/>
      <c r="G784" s="582"/>
      <c r="H784" s="582"/>
      <c r="I784" s="582"/>
      <c r="J784" s="581"/>
    </row>
    <row r="785" spans="1:10" x14ac:dyDescent="0.2">
      <c r="A785" s="583"/>
      <c r="B785" s="583"/>
      <c r="C785" s="583"/>
      <c r="D785" s="582"/>
      <c r="E785" s="583"/>
      <c r="F785" s="582"/>
      <c r="G785" s="582"/>
      <c r="H785" s="582"/>
      <c r="I785" s="582"/>
      <c r="J785" s="581"/>
    </row>
    <row r="786" spans="1:10" x14ac:dyDescent="0.2">
      <c r="A786" s="583"/>
      <c r="B786" s="583"/>
      <c r="C786" s="583"/>
      <c r="D786" s="582"/>
      <c r="E786" s="583"/>
      <c r="F786" s="582"/>
      <c r="G786" s="582"/>
      <c r="H786" s="582"/>
      <c r="I786" s="582"/>
      <c r="J786" s="581"/>
    </row>
    <row r="787" spans="1:10" x14ac:dyDescent="0.2">
      <c r="A787" s="583"/>
      <c r="B787" s="583"/>
      <c r="C787" s="583"/>
      <c r="D787" s="582"/>
      <c r="E787" s="583"/>
      <c r="F787" s="582"/>
      <c r="G787" s="582"/>
      <c r="H787" s="582"/>
      <c r="I787" s="582"/>
      <c r="J787" s="581"/>
    </row>
    <row r="788" spans="1:10" x14ac:dyDescent="0.2">
      <c r="A788" s="583"/>
      <c r="B788" s="583"/>
      <c r="C788" s="583"/>
      <c r="D788" s="582"/>
      <c r="E788" s="583"/>
      <c r="F788" s="582"/>
      <c r="G788" s="582"/>
      <c r="H788" s="582"/>
      <c r="I788" s="582"/>
      <c r="J788" s="581"/>
    </row>
    <row r="789" spans="1:10" x14ac:dyDescent="0.2">
      <c r="A789" s="583"/>
      <c r="B789" s="583"/>
      <c r="C789" s="583"/>
      <c r="D789" s="582"/>
      <c r="E789" s="583"/>
      <c r="F789" s="582"/>
      <c r="G789" s="582"/>
      <c r="H789" s="582"/>
      <c r="I789" s="582"/>
      <c r="J789" s="581"/>
    </row>
    <row r="790" spans="1:10" x14ac:dyDescent="0.2">
      <c r="A790" s="583"/>
      <c r="B790" s="583"/>
      <c r="C790" s="583"/>
      <c r="D790" s="582"/>
      <c r="E790" s="583"/>
      <c r="F790" s="582"/>
      <c r="G790" s="582"/>
      <c r="H790" s="582"/>
      <c r="I790" s="582"/>
      <c r="J790" s="581"/>
    </row>
    <row r="791" spans="1:10" x14ac:dyDescent="0.2">
      <c r="A791" s="583"/>
      <c r="B791" s="583"/>
      <c r="C791" s="583"/>
      <c r="D791" s="582"/>
      <c r="E791" s="583"/>
      <c r="F791" s="582"/>
      <c r="G791" s="582"/>
      <c r="H791" s="582"/>
      <c r="I791" s="582"/>
      <c r="J791" s="581"/>
    </row>
    <row r="792" spans="1:10" x14ac:dyDescent="0.2">
      <c r="A792" s="583"/>
      <c r="B792" s="583"/>
      <c r="C792" s="583"/>
      <c r="D792" s="582"/>
      <c r="E792" s="583"/>
      <c r="F792" s="582"/>
      <c r="G792" s="582"/>
      <c r="H792" s="582"/>
      <c r="I792" s="582"/>
      <c r="J792" s="581"/>
    </row>
    <row r="793" spans="1:10" x14ac:dyDescent="0.2">
      <c r="A793" s="583"/>
      <c r="B793" s="583"/>
      <c r="C793" s="583"/>
      <c r="D793" s="582"/>
      <c r="E793" s="583"/>
      <c r="F793" s="582"/>
      <c r="G793" s="582"/>
      <c r="H793" s="582"/>
      <c r="I793" s="582"/>
      <c r="J793" s="581"/>
    </row>
    <row r="794" spans="1:10" x14ac:dyDescent="0.2">
      <c r="A794" s="583"/>
      <c r="B794" s="583"/>
      <c r="C794" s="583"/>
      <c r="D794" s="582"/>
      <c r="E794" s="583"/>
      <c r="F794" s="582"/>
      <c r="G794" s="582"/>
      <c r="H794" s="582"/>
      <c r="I794" s="582"/>
      <c r="J794" s="581"/>
    </row>
    <row r="795" spans="1:10" x14ac:dyDescent="0.2">
      <c r="A795" s="583"/>
      <c r="B795" s="583"/>
      <c r="C795" s="583"/>
      <c r="D795" s="582"/>
      <c r="E795" s="583"/>
      <c r="F795" s="582"/>
      <c r="G795" s="582"/>
      <c r="H795" s="582"/>
      <c r="I795" s="582"/>
      <c r="J795" s="581"/>
    </row>
    <row r="796" spans="1:10" x14ac:dyDescent="0.2">
      <c r="A796" s="583"/>
      <c r="B796" s="583"/>
      <c r="C796" s="583"/>
      <c r="D796" s="582"/>
      <c r="E796" s="583"/>
      <c r="F796" s="582"/>
      <c r="G796" s="582"/>
      <c r="H796" s="582"/>
      <c r="I796" s="582"/>
      <c r="J796" s="581"/>
    </row>
    <row r="797" spans="1:10" x14ac:dyDescent="0.2">
      <c r="A797" s="583"/>
      <c r="B797" s="583"/>
      <c r="C797" s="583"/>
      <c r="D797" s="582"/>
      <c r="E797" s="583"/>
      <c r="F797" s="582"/>
      <c r="G797" s="582"/>
      <c r="H797" s="582"/>
      <c r="I797" s="582"/>
      <c r="J797" s="581"/>
    </row>
    <row r="798" spans="1:10" x14ac:dyDescent="0.2">
      <c r="A798" s="583"/>
      <c r="B798" s="583"/>
      <c r="C798" s="583"/>
      <c r="D798" s="582"/>
      <c r="E798" s="583"/>
      <c r="F798" s="582"/>
      <c r="G798" s="582"/>
      <c r="H798" s="582"/>
      <c r="I798" s="582"/>
      <c r="J798" s="581"/>
    </row>
    <row r="799" spans="1:10" x14ac:dyDescent="0.2">
      <c r="A799" s="583"/>
      <c r="B799" s="583"/>
      <c r="C799" s="583"/>
      <c r="D799" s="582"/>
      <c r="E799" s="583"/>
      <c r="F799" s="582"/>
      <c r="G799" s="582"/>
      <c r="H799" s="582"/>
      <c r="I799" s="582"/>
      <c r="J799" s="581"/>
    </row>
    <row r="800" spans="1:10" x14ac:dyDescent="0.2">
      <c r="A800" s="583"/>
      <c r="B800" s="583"/>
      <c r="C800" s="583"/>
      <c r="D800" s="582"/>
      <c r="E800" s="583"/>
      <c r="F800" s="582"/>
      <c r="G800" s="582"/>
      <c r="H800" s="582"/>
      <c r="I800" s="582"/>
      <c r="J800" s="581"/>
    </row>
    <row r="801" spans="1:10" x14ac:dyDescent="0.2">
      <c r="A801" s="583"/>
      <c r="B801" s="583"/>
      <c r="C801" s="583"/>
      <c r="D801" s="582"/>
      <c r="E801" s="583"/>
      <c r="F801" s="582"/>
      <c r="G801" s="582"/>
      <c r="H801" s="582"/>
      <c r="I801" s="582"/>
      <c r="J801" s="581"/>
    </row>
    <row r="802" spans="1:10" x14ac:dyDescent="0.2">
      <c r="A802" s="583"/>
      <c r="B802" s="583"/>
      <c r="C802" s="583"/>
      <c r="D802" s="582"/>
      <c r="E802" s="583"/>
      <c r="F802" s="582"/>
      <c r="G802" s="582"/>
      <c r="H802" s="582"/>
      <c r="I802" s="582"/>
      <c r="J802" s="581"/>
    </row>
    <row r="803" spans="1:10" x14ac:dyDescent="0.2">
      <c r="A803" s="583"/>
      <c r="B803" s="583"/>
      <c r="C803" s="583"/>
      <c r="D803" s="582"/>
      <c r="E803" s="583"/>
      <c r="F803" s="582"/>
      <c r="G803" s="582"/>
      <c r="H803" s="582"/>
      <c r="I803" s="582"/>
      <c r="J803" s="581"/>
    </row>
    <row r="804" spans="1:10" x14ac:dyDescent="0.2">
      <c r="A804" s="583"/>
      <c r="B804" s="583"/>
      <c r="C804" s="583"/>
      <c r="D804" s="582"/>
      <c r="E804" s="583"/>
      <c r="F804" s="582"/>
      <c r="G804" s="582"/>
      <c r="H804" s="582"/>
      <c r="I804" s="582"/>
      <c r="J804" s="581"/>
    </row>
    <row r="805" spans="1:10" x14ac:dyDescent="0.2">
      <c r="A805" s="583"/>
      <c r="B805" s="583"/>
      <c r="C805" s="583"/>
      <c r="D805" s="582"/>
      <c r="E805" s="583"/>
      <c r="F805" s="582"/>
      <c r="G805" s="582"/>
      <c r="H805" s="582"/>
      <c r="I805" s="582"/>
      <c r="J805" s="581"/>
    </row>
    <row r="806" spans="1:10" x14ac:dyDescent="0.2">
      <c r="A806" s="583"/>
      <c r="B806" s="583"/>
      <c r="C806" s="583"/>
      <c r="D806" s="582"/>
      <c r="E806" s="583"/>
      <c r="F806" s="582"/>
      <c r="G806" s="582"/>
      <c r="H806" s="582"/>
      <c r="I806" s="582"/>
      <c r="J806" s="581"/>
    </row>
    <row r="807" spans="1:10" x14ac:dyDescent="0.2">
      <c r="A807" s="583"/>
      <c r="B807" s="583"/>
      <c r="C807" s="583"/>
      <c r="D807" s="582"/>
      <c r="E807" s="583"/>
      <c r="F807" s="582"/>
      <c r="G807" s="582"/>
      <c r="H807" s="582"/>
      <c r="I807" s="582"/>
      <c r="J807" s="581"/>
    </row>
    <row r="808" spans="1:10" x14ac:dyDescent="0.2">
      <c r="A808" s="583"/>
      <c r="B808" s="583"/>
      <c r="C808" s="583"/>
      <c r="D808" s="582"/>
      <c r="E808" s="583"/>
      <c r="F808" s="582"/>
      <c r="G808" s="582"/>
      <c r="H808" s="582"/>
      <c r="I808" s="582"/>
      <c r="J808" s="581"/>
    </row>
    <row r="809" spans="1:10" x14ac:dyDescent="0.2">
      <c r="A809" s="583"/>
      <c r="B809" s="583"/>
      <c r="C809" s="583"/>
      <c r="D809" s="582"/>
      <c r="E809" s="583"/>
      <c r="F809" s="582"/>
      <c r="G809" s="582"/>
      <c r="H809" s="582"/>
      <c r="I809" s="582"/>
      <c r="J809" s="581"/>
    </row>
    <row r="810" spans="1:10" x14ac:dyDescent="0.2">
      <c r="A810" s="583"/>
      <c r="B810" s="583"/>
      <c r="C810" s="583"/>
      <c r="D810" s="582"/>
      <c r="E810" s="583"/>
      <c r="F810" s="582"/>
      <c r="G810" s="582"/>
      <c r="H810" s="582"/>
      <c r="I810" s="582"/>
      <c r="J810" s="581"/>
    </row>
    <row r="811" spans="1:10" x14ac:dyDescent="0.2">
      <c r="A811" s="583"/>
      <c r="B811" s="583"/>
      <c r="C811" s="583"/>
      <c r="D811" s="582"/>
      <c r="E811" s="583"/>
      <c r="F811" s="582"/>
      <c r="G811" s="582"/>
      <c r="H811" s="582"/>
      <c r="I811" s="582"/>
      <c r="J811" s="581"/>
    </row>
    <row r="812" spans="1:10" x14ac:dyDescent="0.2">
      <c r="A812" s="583"/>
      <c r="B812" s="583"/>
      <c r="C812" s="583"/>
      <c r="D812" s="582"/>
      <c r="E812" s="583"/>
      <c r="F812" s="582"/>
      <c r="G812" s="582"/>
      <c r="H812" s="582"/>
      <c r="I812" s="582"/>
      <c r="J812" s="581"/>
    </row>
    <row r="813" spans="1:10" x14ac:dyDescent="0.2">
      <c r="A813" s="583"/>
      <c r="B813" s="583"/>
      <c r="C813" s="583"/>
      <c r="D813" s="582"/>
      <c r="E813" s="583"/>
      <c r="F813" s="582"/>
      <c r="G813" s="582"/>
      <c r="H813" s="582"/>
      <c r="I813" s="582"/>
      <c r="J813" s="581"/>
    </row>
    <row r="814" spans="1:10" x14ac:dyDescent="0.2">
      <c r="A814" s="583"/>
      <c r="B814" s="583"/>
      <c r="C814" s="583"/>
      <c r="D814" s="582"/>
      <c r="E814" s="583"/>
      <c r="F814" s="582"/>
      <c r="G814" s="582"/>
      <c r="H814" s="582"/>
      <c r="I814" s="582"/>
      <c r="J814" s="581"/>
    </row>
    <row r="815" spans="1:10" x14ac:dyDescent="0.2">
      <c r="A815" s="583"/>
      <c r="B815" s="583"/>
      <c r="C815" s="583"/>
      <c r="D815" s="582"/>
      <c r="E815" s="583"/>
      <c r="F815" s="582"/>
      <c r="G815" s="582"/>
      <c r="H815" s="582"/>
      <c r="I815" s="582"/>
      <c r="J815" s="581"/>
    </row>
    <row r="816" spans="1:10" x14ac:dyDescent="0.2">
      <c r="A816" s="583"/>
      <c r="B816" s="583"/>
      <c r="C816" s="583"/>
      <c r="D816" s="582"/>
      <c r="E816" s="583"/>
      <c r="F816" s="582"/>
      <c r="G816" s="582"/>
      <c r="H816" s="582"/>
      <c r="I816" s="582"/>
      <c r="J816" s="581"/>
    </row>
    <row r="817" spans="1:10" x14ac:dyDescent="0.2">
      <c r="A817" s="583"/>
      <c r="B817" s="583"/>
      <c r="C817" s="583"/>
      <c r="D817" s="582"/>
      <c r="E817" s="583"/>
      <c r="F817" s="582"/>
      <c r="G817" s="582"/>
      <c r="H817" s="582"/>
      <c r="I817" s="582"/>
      <c r="J817" s="581"/>
    </row>
    <row r="818" spans="1:10" x14ac:dyDescent="0.2">
      <c r="A818" s="583"/>
      <c r="B818" s="583"/>
      <c r="C818" s="583"/>
      <c r="D818" s="582"/>
      <c r="E818" s="583"/>
      <c r="F818" s="582"/>
      <c r="G818" s="582"/>
      <c r="H818" s="582"/>
      <c r="I818" s="582"/>
      <c r="J818" s="581"/>
    </row>
    <row r="819" spans="1:10" x14ac:dyDescent="0.2">
      <c r="A819" s="583"/>
      <c r="B819" s="583"/>
      <c r="C819" s="583"/>
      <c r="D819" s="582"/>
      <c r="E819" s="583"/>
      <c r="F819" s="582"/>
      <c r="G819" s="582"/>
      <c r="H819" s="582"/>
      <c r="I819" s="582"/>
      <c r="J819" s="581"/>
    </row>
    <row r="820" spans="1:10" x14ac:dyDescent="0.2">
      <c r="A820" s="583"/>
      <c r="B820" s="583"/>
      <c r="C820" s="583"/>
      <c r="D820" s="582"/>
      <c r="E820" s="583"/>
      <c r="F820" s="582"/>
      <c r="G820" s="582"/>
      <c r="H820" s="582"/>
      <c r="I820" s="582"/>
      <c r="J820" s="581"/>
    </row>
    <row r="821" spans="1:10" x14ac:dyDescent="0.2">
      <c r="A821" s="583"/>
      <c r="B821" s="583"/>
      <c r="C821" s="583"/>
      <c r="D821" s="582"/>
      <c r="E821" s="583"/>
      <c r="F821" s="582"/>
      <c r="G821" s="582"/>
      <c r="H821" s="582"/>
      <c r="I821" s="582"/>
      <c r="J821" s="581"/>
    </row>
    <row r="822" spans="1:10" x14ac:dyDescent="0.2">
      <c r="A822" s="583"/>
      <c r="B822" s="583"/>
      <c r="C822" s="583"/>
      <c r="D822" s="582"/>
      <c r="E822" s="583"/>
      <c r="F822" s="582"/>
      <c r="G822" s="582"/>
      <c r="H822" s="582"/>
      <c r="I822" s="582"/>
      <c r="J822" s="581"/>
    </row>
    <row r="823" spans="1:10" x14ac:dyDescent="0.2">
      <c r="A823" s="583"/>
      <c r="B823" s="583"/>
      <c r="C823" s="583"/>
      <c r="D823" s="582"/>
      <c r="E823" s="583"/>
      <c r="F823" s="582"/>
      <c r="G823" s="582"/>
      <c r="H823" s="582"/>
      <c r="I823" s="582"/>
      <c r="J823" s="581"/>
    </row>
    <row r="824" spans="1:10" x14ac:dyDescent="0.2">
      <c r="A824" s="583"/>
      <c r="B824" s="583"/>
      <c r="C824" s="583"/>
      <c r="D824" s="582"/>
      <c r="E824" s="583"/>
      <c r="F824" s="582"/>
      <c r="G824" s="582"/>
      <c r="H824" s="582"/>
      <c r="I824" s="582"/>
      <c r="J824" s="581"/>
    </row>
    <row r="825" spans="1:10" x14ac:dyDescent="0.2">
      <c r="A825" s="583"/>
      <c r="B825" s="583"/>
      <c r="C825" s="583"/>
      <c r="D825" s="582"/>
      <c r="E825" s="583"/>
      <c r="F825" s="582"/>
      <c r="G825" s="582"/>
      <c r="H825" s="582"/>
      <c r="I825" s="582"/>
      <c r="J825" s="581"/>
    </row>
    <row r="826" spans="1:10" x14ac:dyDescent="0.2">
      <c r="A826" s="583"/>
      <c r="B826" s="583"/>
      <c r="C826" s="583"/>
      <c r="D826" s="582"/>
      <c r="E826" s="583"/>
      <c r="F826" s="582"/>
      <c r="G826" s="582"/>
      <c r="H826" s="582"/>
      <c r="I826" s="582"/>
      <c r="J826" s="581"/>
    </row>
    <row r="827" spans="1:10" x14ac:dyDescent="0.2">
      <c r="A827" s="583"/>
      <c r="B827" s="583"/>
      <c r="C827" s="583"/>
      <c r="D827" s="582"/>
      <c r="E827" s="583"/>
      <c r="F827" s="582"/>
      <c r="G827" s="582"/>
      <c r="H827" s="582"/>
      <c r="I827" s="582"/>
      <c r="J827" s="581"/>
    </row>
    <row r="828" spans="1:10" x14ac:dyDescent="0.2">
      <c r="A828" s="583"/>
      <c r="B828" s="583"/>
      <c r="C828" s="583"/>
      <c r="D828" s="582"/>
      <c r="E828" s="583"/>
      <c r="F828" s="582"/>
      <c r="G828" s="582"/>
      <c r="H828" s="582"/>
      <c r="I828" s="582"/>
      <c r="J828" s="581"/>
    </row>
    <row r="829" spans="1:10" x14ac:dyDescent="0.2">
      <c r="A829" s="583"/>
      <c r="B829" s="583"/>
      <c r="C829" s="583"/>
      <c r="D829" s="582"/>
      <c r="E829" s="583"/>
      <c r="F829" s="582"/>
      <c r="G829" s="582"/>
      <c r="H829" s="582"/>
      <c r="I829" s="582"/>
      <c r="J829" s="581"/>
    </row>
    <row r="830" spans="1:10" x14ac:dyDescent="0.2">
      <c r="A830" s="583"/>
      <c r="B830" s="583"/>
      <c r="C830" s="583"/>
      <c r="D830" s="582"/>
      <c r="E830" s="583"/>
      <c r="F830" s="582"/>
      <c r="G830" s="582"/>
      <c r="H830" s="582"/>
      <c r="I830" s="582"/>
      <c r="J830" s="581"/>
    </row>
    <row r="831" spans="1:10" x14ac:dyDescent="0.2">
      <c r="A831" s="583"/>
      <c r="B831" s="583"/>
      <c r="C831" s="583"/>
      <c r="D831" s="582"/>
      <c r="E831" s="583"/>
      <c r="F831" s="582"/>
      <c r="G831" s="582"/>
      <c r="H831" s="582"/>
      <c r="I831" s="582"/>
      <c r="J831" s="581"/>
    </row>
    <row r="832" spans="1:10" x14ac:dyDescent="0.2">
      <c r="A832" s="583"/>
      <c r="B832" s="583"/>
      <c r="C832" s="583"/>
      <c r="D832" s="582"/>
      <c r="E832" s="583"/>
      <c r="F832" s="582"/>
      <c r="G832" s="582"/>
      <c r="H832" s="582"/>
      <c r="I832" s="582"/>
      <c r="J832" s="581"/>
    </row>
    <row r="833" spans="1:10" x14ac:dyDescent="0.2">
      <c r="A833" s="583"/>
      <c r="B833" s="583"/>
      <c r="C833" s="583"/>
      <c r="D833" s="582"/>
      <c r="E833" s="583"/>
      <c r="F833" s="582"/>
      <c r="G833" s="582"/>
      <c r="H833" s="582"/>
      <c r="I833" s="582"/>
      <c r="J833" s="581"/>
    </row>
    <row r="834" spans="1:10" x14ac:dyDescent="0.2">
      <c r="A834" s="583"/>
      <c r="B834" s="583"/>
      <c r="C834" s="583"/>
      <c r="D834" s="582"/>
      <c r="E834" s="583"/>
      <c r="F834" s="582"/>
      <c r="G834" s="582"/>
      <c r="H834" s="582"/>
      <c r="I834" s="582"/>
      <c r="J834" s="581"/>
    </row>
    <row r="835" spans="1:10" x14ac:dyDescent="0.2">
      <c r="A835" s="583"/>
      <c r="B835" s="583"/>
      <c r="C835" s="583"/>
      <c r="D835" s="582"/>
      <c r="E835" s="583"/>
      <c r="F835" s="582"/>
      <c r="G835" s="582"/>
      <c r="H835" s="582"/>
      <c r="I835" s="582"/>
      <c r="J835" s="581"/>
    </row>
    <row r="836" spans="1:10" x14ac:dyDescent="0.2">
      <c r="A836" s="583"/>
      <c r="B836" s="583"/>
      <c r="C836" s="583"/>
      <c r="D836" s="582"/>
      <c r="E836" s="583"/>
      <c r="F836" s="582"/>
      <c r="G836" s="582"/>
      <c r="H836" s="582"/>
      <c r="I836" s="582"/>
      <c r="J836" s="581"/>
    </row>
    <row r="837" spans="1:10" x14ac:dyDescent="0.2">
      <c r="A837" s="583"/>
      <c r="B837" s="583"/>
      <c r="C837" s="583"/>
      <c r="D837" s="582"/>
      <c r="E837" s="583"/>
      <c r="F837" s="582"/>
      <c r="G837" s="582"/>
      <c r="H837" s="582"/>
      <c r="I837" s="582"/>
      <c r="J837" s="581"/>
    </row>
    <row r="838" spans="1:10" x14ac:dyDescent="0.2">
      <c r="A838" s="583"/>
      <c r="B838" s="583"/>
      <c r="C838" s="583"/>
      <c r="D838" s="582"/>
      <c r="E838" s="583"/>
      <c r="F838" s="582"/>
      <c r="G838" s="582"/>
      <c r="H838" s="582"/>
      <c r="I838" s="582"/>
      <c r="J838" s="581"/>
    </row>
    <row r="839" spans="1:10" x14ac:dyDescent="0.2">
      <c r="A839" s="583"/>
      <c r="B839" s="583"/>
      <c r="C839" s="583"/>
      <c r="D839" s="582"/>
      <c r="E839" s="583"/>
      <c r="F839" s="582"/>
      <c r="G839" s="582"/>
      <c r="H839" s="582"/>
      <c r="I839" s="582"/>
      <c r="J839" s="581"/>
    </row>
    <row r="840" spans="1:10" x14ac:dyDescent="0.2">
      <c r="A840" s="583"/>
      <c r="B840" s="583"/>
      <c r="C840" s="583"/>
      <c r="D840" s="582"/>
      <c r="E840" s="583"/>
      <c r="F840" s="582"/>
      <c r="G840" s="582"/>
      <c r="H840" s="582"/>
      <c r="I840" s="582"/>
      <c r="J840" s="581"/>
    </row>
    <row r="841" spans="1:10" x14ac:dyDescent="0.2">
      <c r="A841" s="583"/>
      <c r="B841" s="583"/>
      <c r="C841" s="583"/>
      <c r="D841" s="582"/>
      <c r="E841" s="583"/>
      <c r="F841" s="582"/>
      <c r="G841" s="582"/>
      <c r="H841" s="582"/>
      <c r="I841" s="582"/>
      <c r="J841" s="581"/>
    </row>
    <row r="842" spans="1:10" x14ac:dyDescent="0.2">
      <c r="A842" s="583"/>
      <c r="B842" s="583"/>
      <c r="C842" s="583"/>
      <c r="D842" s="582"/>
      <c r="E842" s="583"/>
      <c r="F842" s="582"/>
      <c r="G842" s="582"/>
      <c r="H842" s="582"/>
      <c r="I842" s="582"/>
      <c r="J842" s="581"/>
    </row>
    <row r="843" spans="1:10" x14ac:dyDescent="0.2">
      <c r="A843" s="583"/>
      <c r="B843" s="583"/>
      <c r="C843" s="583"/>
      <c r="D843" s="582"/>
      <c r="E843" s="583"/>
      <c r="F843" s="582"/>
      <c r="G843" s="582"/>
      <c r="H843" s="582"/>
      <c r="I843" s="582"/>
      <c r="J843" s="581"/>
    </row>
    <row r="844" spans="1:10" x14ac:dyDescent="0.2">
      <c r="A844" s="583"/>
      <c r="B844" s="583"/>
      <c r="C844" s="583"/>
      <c r="D844" s="582"/>
      <c r="E844" s="583"/>
      <c r="F844" s="582"/>
      <c r="G844" s="582"/>
      <c r="H844" s="582"/>
      <c r="I844" s="582"/>
      <c r="J844" s="581"/>
    </row>
    <row r="845" spans="1:10" x14ac:dyDescent="0.2">
      <c r="A845" s="583"/>
      <c r="B845" s="583"/>
      <c r="C845" s="583"/>
      <c r="D845" s="582"/>
      <c r="E845" s="583"/>
      <c r="F845" s="582"/>
      <c r="G845" s="582"/>
      <c r="H845" s="582"/>
      <c r="I845" s="582"/>
      <c r="J845" s="581"/>
    </row>
    <row r="846" spans="1:10" x14ac:dyDescent="0.2">
      <c r="A846" s="583"/>
      <c r="B846" s="583"/>
      <c r="C846" s="583"/>
      <c r="D846" s="582"/>
      <c r="E846" s="583"/>
      <c r="F846" s="582"/>
      <c r="G846" s="582"/>
      <c r="H846" s="582"/>
      <c r="I846" s="582"/>
      <c r="J846" s="581"/>
    </row>
    <row r="847" spans="1:10" x14ac:dyDescent="0.2">
      <c r="A847" s="583"/>
      <c r="B847" s="583"/>
      <c r="C847" s="583"/>
      <c r="D847" s="582"/>
      <c r="E847" s="583"/>
      <c r="F847" s="582"/>
      <c r="G847" s="582"/>
      <c r="H847" s="582"/>
      <c r="I847" s="582"/>
      <c r="J847" s="581"/>
    </row>
    <row r="848" spans="1:10" x14ac:dyDescent="0.2">
      <c r="A848" s="583"/>
      <c r="B848" s="583"/>
      <c r="C848" s="583"/>
      <c r="D848" s="582"/>
      <c r="E848" s="583"/>
      <c r="F848" s="582"/>
      <c r="G848" s="582"/>
      <c r="H848" s="582"/>
      <c r="I848" s="582"/>
      <c r="J848" s="581"/>
    </row>
    <row r="849" spans="1:10" x14ac:dyDescent="0.2">
      <c r="A849" s="583"/>
      <c r="B849" s="583"/>
      <c r="C849" s="583"/>
      <c r="D849" s="582"/>
      <c r="E849" s="583"/>
      <c r="F849" s="582"/>
      <c r="G849" s="582"/>
      <c r="H849" s="582"/>
      <c r="I849" s="582"/>
      <c r="J849" s="581"/>
    </row>
    <row r="850" spans="1:10" x14ac:dyDescent="0.2">
      <c r="A850" s="583"/>
      <c r="B850" s="583"/>
      <c r="C850" s="583"/>
      <c r="D850" s="582"/>
      <c r="E850" s="583"/>
      <c r="F850" s="582"/>
      <c r="G850" s="582"/>
      <c r="H850" s="582"/>
      <c r="I850" s="582"/>
      <c r="J850" s="581"/>
    </row>
    <row r="851" spans="1:10" x14ac:dyDescent="0.2">
      <c r="A851" s="583"/>
      <c r="B851" s="583"/>
      <c r="C851" s="583"/>
      <c r="D851" s="582"/>
      <c r="E851" s="583"/>
      <c r="F851" s="582"/>
      <c r="G851" s="582"/>
      <c r="H851" s="582"/>
      <c r="I851" s="582"/>
      <c r="J851" s="581"/>
    </row>
    <row r="852" spans="1:10" x14ac:dyDescent="0.2">
      <c r="A852" s="583"/>
      <c r="B852" s="583"/>
      <c r="C852" s="583"/>
      <c r="D852" s="582"/>
      <c r="E852" s="583"/>
      <c r="F852" s="582"/>
      <c r="G852" s="582"/>
      <c r="H852" s="582"/>
      <c r="I852" s="582"/>
      <c r="J852" s="581"/>
    </row>
    <row r="853" spans="1:10" x14ac:dyDescent="0.2">
      <c r="A853" s="583"/>
      <c r="B853" s="583"/>
      <c r="C853" s="583"/>
      <c r="D853" s="582"/>
      <c r="E853" s="583"/>
      <c r="F853" s="582"/>
      <c r="G853" s="582"/>
      <c r="H853" s="582"/>
      <c r="I853" s="582"/>
      <c r="J853" s="581"/>
    </row>
    <row r="854" spans="1:10" x14ac:dyDescent="0.2">
      <c r="A854" s="583"/>
      <c r="B854" s="583"/>
      <c r="C854" s="583"/>
      <c r="D854" s="582"/>
      <c r="E854" s="583"/>
      <c r="F854" s="582"/>
      <c r="G854" s="582"/>
      <c r="H854" s="582"/>
      <c r="I854" s="582"/>
      <c r="J854" s="581"/>
    </row>
    <row r="855" spans="1:10" x14ac:dyDescent="0.2">
      <c r="A855" s="583"/>
      <c r="B855" s="583"/>
      <c r="C855" s="583"/>
      <c r="D855" s="582"/>
      <c r="E855" s="583"/>
      <c r="F855" s="582"/>
      <c r="G855" s="582"/>
      <c r="H855" s="582"/>
      <c r="I855" s="582"/>
      <c r="J855" s="581"/>
    </row>
    <row r="856" spans="1:10" x14ac:dyDescent="0.2">
      <c r="A856" s="583"/>
      <c r="B856" s="583"/>
      <c r="C856" s="583"/>
      <c r="D856" s="582"/>
      <c r="E856" s="583"/>
      <c r="F856" s="582"/>
      <c r="G856" s="582"/>
      <c r="H856" s="582"/>
      <c r="I856" s="582"/>
      <c r="J856" s="581"/>
    </row>
    <row r="857" spans="1:10" x14ac:dyDescent="0.2">
      <c r="A857" s="583"/>
      <c r="B857" s="583"/>
      <c r="C857" s="583"/>
      <c r="D857" s="582"/>
      <c r="E857" s="583"/>
      <c r="F857" s="582"/>
      <c r="G857" s="582"/>
      <c r="H857" s="582"/>
      <c r="I857" s="582"/>
      <c r="J857" s="581"/>
    </row>
    <row r="858" spans="1:10" x14ac:dyDescent="0.2">
      <c r="A858" s="583"/>
      <c r="B858" s="583"/>
      <c r="C858" s="583"/>
      <c r="D858" s="582"/>
      <c r="E858" s="583"/>
      <c r="F858" s="582"/>
      <c r="G858" s="582"/>
      <c r="H858" s="582"/>
      <c r="I858" s="582"/>
      <c r="J858" s="581"/>
    </row>
    <row r="859" spans="1:10" x14ac:dyDescent="0.2">
      <c r="A859" s="583"/>
      <c r="B859" s="583"/>
      <c r="C859" s="583"/>
      <c r="D859" s="582"/>
      <c r="E859" s="583"/>
      <c r="F859" s="582"/>
      <c r="G859" s="582"/>
      <c r="H859" s="582"/>
      <c r="I859" s="582"/>
      <c r="J859" s="581"/>
    </row>
    <row r="860" spans="1:10" x14ac:dyDescent="0.2">
      <c r="A860" s="583"/>
      <c r="B860" s="583"/>
      <c r="C860" s="583"/>
      <c r="D860" s="582"/>
      <c r="E860" s="583"/>
      <c r="F860" s="582"/>
      <c r="G860" s="582"/>
      <c r="H860" s="582"/>
      <c r="I860" s="582"/>
      <c r="J860" s="581"/>
    </row>
    <row r="861" spans="1:10" x14ac:dyDescent="0.2">
      <c r="A861" s="583"/>
      <c r="B861" s="583"/>
      <c r="C861" s="583"/>
      <c r="D861" s="582"/>
      <c r="E861" s="583"/>
      <c r="F861" s="582"/>
      <c r="G861" s="582"/>
      <c r="H861" s="582"/>
      <c r="I861" s="582"/>
      <c r="J861" s="581"/>
    </row>
    <row r="862" spans="1:10" x14ac:dyDescent="0.2">
      <c r="A862" s="583"/>
      <c r="B862" s="583"/>
      <c r="C862" s="583"/>
      <c r="D862" s="582"/>
      <c r="E862" s="583"/>
      <c r="F862" s="582"/>
      <c r="G862" s="582"/>
      <c r="H862" s="582"/>
      <c r="I862" s="582"/>
      <c r="J862" s="581"/>
    </row>
    <row r="863" spans="1:10" x14ac:dyDescent="0.2">
      <c r="A863" s="583"/>
      <c r="B863" s="583"/>
      <c r="C863" s="583"/>
      <c r="D863" s="582"/>
      <c r="E863" s="583"/>
      <c r="F863" s="582"/>
      <c r="G863" s="582"/>
      <c r="H863" s="582"/>
      <c r="I863" s="582"/>
      <c r="J863" s="581"/>
    </row>
    <row r="864" spans="1:10" x14ac:dyDescent="0.2">
      <c r="A864" s="583"/>
      <c r="B864" s="583"/>
      <c r="C864" s="583"/>
      <c r="D864" s="582"/>
      <c r="E864" s="583"/>
      <c r="F864" s="582"/>
      <c r="G864" s="582"/>
      <c r="H864" s="582"/>
      <c r="I864" s="582"/>
      <c r="J864" s="581"/>
    </row>
    <row r="865" spans="1:10" x14ac:dyDescent="0.2">
      <c r="A865" s="583"/>
      <c r="B865" s="583"/>
      <c r="C865" s="583"/>
      <c r="D865" s="582"/>
      <c r="E865" s="583"/>
      <c r="F865" s="582"/>
      <c r="G865" s="582"/>
      <c r="H865" s="582"/>
      <c r="I865" s="582"/>
      <c r="J865" s="581"/>
    </row>
    <row r="866" spans="1:10" x14ac:dyDescent="0.2">
      <c r="A866" s="583"/>
      <c r="B866" s="583"/>
      <c r="C866" s="583"/>
      <c r="D866" s="582"/>
      <c r="E866" s="583"/>
      <c r="F866" s="582"/>
      <c r="G866" s="582"/>
      <c r="H866" s="582"/>
      <c r="I866" s="582"/>
      <c r="J866" s="581"/>
    </row>
    <row r="867" spans="1:10" x14ac:dyDescent="0.2">
      <c r="A867" s="583"/>
      <c r="B867" s="583"/>
      <c r="C867" s="583"/>
      <c r="D867" s="582"/>
      <c r="E867" s="583"/>
      <c r="F867" s="582"/>
      <c r="G867" s="582"/>
      <c r="H867" s="582"/>
      <c r="I867" s="582"/>
      <c r="J867" s="581"/>
    </row>
    <row r="868" spans="1:10" x14ac:dyDescent="0.2">
      <c r="A868" s="583"/>
      <c r="B868" s="583"/>
      <c r="C868" s="583"/>
      <c r="D868" s="582"/>
      <c r="E868" s="583"/>
      <c r="F868" s="582"/>
      <c r="G868" s="582"/>
      <c r="H868" s="582"/>
      <c r="I868" s="582"/>
      <c r="J868" s="581"/>
    </row>
    <row r="869" spans="1:10" x14ac:dyDescent="0.2">
      <c r="A869" s="583"/>
      <c r="B869" s="583"/>
      <c r="C869" s="583"/>
      <c r="D869" s="582"/>
      <c r="E869" s="583"/>
      <c r="F869" s="582"/>
      <c r="G869" s="582"/>
      <c r="H869" s="582"/>
      <c r="I869" s="582"/>
      <c r="J869" s="581"/>
    </row>
    <row r="870" spans="1:10" x14ac:dyDescent="0.2">
      <c r="A870" s="583"/>
      <c r="B870" s="583"/>
      <c r="C870" s="583"/>
      <c r="D870" s="582"/>
      <c r="E870" s="583"/>
      <c r="F870" s="582"/>
      <c r="G870" s="582"/>
      <c r="H870" s="582"/>
      <c r="I870" s="582"/>
      <c r="J870" s="581"/>
    </row>
    <row r="871" spans="1:10" x14ac:dyDescent="0.2">
      <c r="A871" s="583"/>
      <c r="B871" s="583"/>
      <c r="C871" s="583"/>
      <c r="D871" s="582"/>
      <c r="E871" s="583"/>
      <c r="F871" s="582"/>
      <c r="G871" s="582"/>
      <c r="H871" s="582"/>
      <c r="I871" s="582"/>
      <c r="J871" s="581"/>
    </row>
    <row r="872" spans="1:10" x14ac:dyDescent="0.2">
      <c r="A872" s="583"/>
      <c r="B872" s="583"/>
      <c r="C872" s="583"/>
      <c r="D872" s="582"/>
      <c r="E872" s="583"/>
      <c r="F872" s="582"/>
      <c r="G872" s="582"/>
      <c r="H872" s="582"/>
      <c r="I872" s="582"/>
      <c r="J872" s="581"/>
    </row>
    <row r="873" spans="1:10" x14ac:dyDescent="0.2">
      <c r="A873" s="583"/>
      <c r="B873" s="583"/>
      <c r="C873" s="583"/>
      <c r="D873" s="582"/>
      <c r="E873" s="583"/>
      <c r="F873" s="582"/>
      <c r="G873" s="582"/>
      <c r="H873" s="582"/>
      <c r="I873" s="582"/>
      <c r="J873" s="581"/>
    </row>
    <row r="874" spans="1:10" x14ac:dyDescent="0.2">
      <c r="A874" s="583"/>
      <c r="B874" s="583"/>
      <c r="C874" s="583"/>
      <c r="D874" s="582"/>
      <c r="E874" s="583"/>
      <c r="F874" s="582"/>
      <c r="G874" s="582"/>
      <c r="H874" s="582"/>
      <c r="I874" s="582"/>
      <c r="J874" s="581"/>
    </row>
    <row r="875" spans="1:10" x14ac:dyDescent="0.2">
      <c r="A875" s="583"/>
      <c r="B875" s="583"/>
      <c r="C875" s="583"/>
      <c r="D875" s="582"/>
      <c r="E875" s="583"/>
      <c r="F875" s="582"/>
      <c r="G875" s="582"/>
      <c r="H875" s="582"/>
      <c r="I875" s="582"/>
      <c r="J875" s="581"/>
    </row>
    <row r="876" spans="1:10" x14ac:dyDescent="0.2">
      <c r="A876" s="583"/>
      <c r="B876" s="583"/>
      <c r="C876" s="583"/>
      <c r="D876" s="582"/>
      <c r="E876" s="583"/>
      <c r="F876" s="582"/>
      <c r="G876" s="582"/>
      <c r="H876" s="582"/>
      <c r="I876" s="582"/>
      <c r="J876" s="581"/>
    </row>
    <row r="877" spans="1:10" x14ac:dyDescent="0.2">
      <c r="A877" s="583"/>
      <c r="B877" s="583"/>
      <c r="C877" s="583"/>
      <c r="D877" s="582"/>
      <c r="E877" s="583"/>
      <c r="F877" s="582"/>
      <c r="G877" s="582"/>
      <c r="H877" s="582"/>
      <c r="I877" s="582"/>
      <c r="J877" s="581"/>
    </row>
    <row r="878" spans="1:10" x14ac:dyDescent="0.2">
      <c r="A878" s="583"/>
      <c r="B878" s="583"/>
      <c r="C878" s="583"/>
      <c r="D878" s="582"/>
      <c r="E878" s="583"/>
      <c r="F878" s="582"/>
      <c r="G878" s="582"/>
      <c r="H878" s="582"/>
      <c r="I878" s="582"/>
      <c r="J878" s="581"/>
    </row>
    <row r="879" spans="1:10" x14ac:dyDescent="0.2">
      <c r="A879" s="583"/>
      <c r="B879" s="583"/>
      <c r="C879" s="583"/>
      <c r="D879" s="582"/>
      <c r="E879" s="583"/>
      <c r="F879" s="582"/>
      <c r="G879" s="582"/>
      <c r="H879" s="582"/>
      <c r="I879" s="582"/>
      <c r="J879" s="581"/>
    </row>
    <row r="880" spans="1:10" x14ac:dyDescent="0.2">
      <c r="A880" s="583"/>
      <c r="B880" s="583"/>
      <c r="C880" s="583"/>
      <c r="D880" s="582"/>
      <c r="E880" s="583"/>
      <c r="F880" s="582"/>
      <c r="G880" s="582"/>
      <c r="H880" s="582"/>
      <c r="I880" s="582"/>
      <c r="J880" s="581"/>
    </row>
    <row r="881" spans="1:10" x14ac:dyDescent="0.2">
      <c r="A881" s="583"/>
      <c r="B881" s="583"/>
      <c r="C881" s="583"/>
      <c r="D881" s="582"/>
      <c r="E881" s="583"/>
      <c r="F881" s="582"/>
      <c r="G881" s="582"/>
      <c r="H881" s="582"/>
      <c r="I881" s="582"/>
      <c r="J881" s="581"/>
    </row>
    <row r="882" spans="1:10" x14ac:dyDescent="0.2">
      <c r="A882" s="583"/>
      <c r="B882" s="583"/>
      <c r="C882" s="583"/>
      <c r="D882" s="582"/>
      <c r="E882" s="583"/>
      <c r="F882" s="582"/>
      <c r="G882" s="582"/>
      <c r="H882" s="582"/>
      <c r="I882" s="582"/>
      <c r="J882" s="581"/>
    </row>
    <row r="883" spans="1:10" x14ac:dyDescent="0.2">
      <c r="A883" s="583"/>
      <c r="B883" s="583"/>
      <c r="C883" s="583"/>
      <c r="D883" s="582"/>
      <c r="E883" s="583"/>
      <c r="F883" s="582"/>
      <c r="G883" s="582"/>
      <c r="H883" s="582"/>
      <c r="I883" s="582"/>
      <c r="J883" s="581"/>
    </row>
    <row r="884" spans="1:10" x14ac:dyDescent="0.2">
      <c r="A884" s="583"/>
      <c r="B884" s="583"/>
      <c r="C884" s="583"/>
      <c r="D884" s="582"/>
      <c r="E884" s="583"/>
      <c r="F884" s="582"/>
      <c r="G884" s="582"/>
      <c r="H884" s="582"/>
      <c r="I884" s="582"/>
      <c r="J884" s="581"/>
    </row>
    <row r="885" spans="1:10" x14ac:dyDescent="0.2">
      <c r="A885" s="583"/>
      <c r="B885" s="583"/>
      <c r="C885" s="583"/>
      <c r="D885" s="582"/>
      <c r="E885" s="583"/>
      <c r="F885" s="582"/>
      <c r="G885" s="582"/>
      <c r="H885" s="582"/>
      <c r="I885" s="582"/>
      <c r="J885" s="581"/>
    </row>
    <row r="886" spans="1:10" x14ac:dyDescent="0.2">
      <c r="A886" s="583"/>
      <c r="B886" s="583"/>
      <c r="C886" s="583"/>
      <c r="D886" s="582"/>
      <c r="E886" s="583"/>
      <c r="F886" s="582"/>
      <c r="G886" s="582"/>
      <c r="H886" s="582"/>
      <c r="I886" s="582"/>
      <c r="J886" s="581"/>
    </row>
    <row r="887" spans="1:10" x14ac:dyDescent="0.2">
      <c r="A887" s="583"/>
      <c r="B887" s="583"/>
      <c r="C887" s="583"/>
      <c r="D887" s="582"/>
      <c r="E887" s="583"/>
      <c r="F887" s="582"/>
      <c r="G887" s="582"/>
      <c r="H887" s="582"/>
      <c r="I887" s="582"/>
      <c r="J887" s="581"/>
    </row>
    <row r="888" spans="1:10" x14ac:dyDescent="0.2">
      <c r="A888" s="583"/>
      <c r="B888" s="583"/>
      <c r="C888" s="583"/>
      <c r="D888" s="582"/>
      <c r="E888" s="583"/>
      <c r="F888" s="582"/>
      <c r="G888" s="582"/>
      <c r="H888" s="582"/>
      <c r="I888" s="582"/>
      <c r="J888" s="581"/>
    </row>
    <row r="889" spans="1:10" x14ac:dyDescent="0.2">
      <c r="A889" s="583"/>
      <c r="B889" s="583"/>
      <c r="C889" s="583"/>
      <c r="D889" s="582"/>
      <c r="E889" s="583"/>
      <c r="F889" s="582"/>
      <c r="G889" s="582"/>
      <c r="H889" s="582"/>
      <c r="I889" s="582"/>
      <c r="J889" s="581"/>
    </row>
    <row r="890" spans="1:10" x14ac:dyDescent="0.2">
      <c r="A890" s="583"/>
      <c r="B890" s="583"/>
      <c r="C890" s="583"/>
      <c r="D890" s="582"/>
      <c r="E890" s="583"/>
      <c r="F890" s="582"/>
      <c r="G890" s="582"/>
      <c r="H890" s="582"/>
      <c r="I890" s="582"/>
      <c r="J890" s="581"/>
    </row>
    <row r="891" spans="1:10" x14ac:dyDescent="0.2">
      <c r="A891" s="583"/>
      <c r="B891" s="583"/>
      <c r="C891" s="583"/>
      <c r="D891" s="582"/>
      <c r="E891" s="583"/>
      <c r="F891" s="582"/>
      <c r="G891" s="582"/>
      <c r="H891" s="582"/>
      <c r="I891" s="582"/>
      <c r="J891" s="581"/>
    </row>
    <row r="892" spans="1:10" x14ac:dyDescent="0.2">
      <c r="A892" s="583"/>
      <c r="B892" s="583"/>
      <c r="C892" s="583"/>
      <c r="D892" s="582"/>
      <c r="E892" s="583"/>
      <c r="F892" s="582"/>
      <c r="G892" s="582"/>
      <c r="H892" s="582"/>
      <c r="I892" s="582"/>
      <c r="J892" s="581"/>
    </row>
    <row r="893" spans="1:10" x14ac:dyDescent="0.2">
      <c r="A893" s="583"/>
      <c r="B893" s="583"/>
      <c r="C893" s="583"/>
      <c r="D893" s="582"/>
      <c r="E893" s="583"/>
      <c r="F893" s="582"/>
      <c r="G893" s="582"/>
      <c r="H893" s="582"/>
      <c r="I893" s="582"/>
      <c r="J893" s="581"/>
    </row>
    <row r="894" spans="1:10" x14ac:dyDescent="0.2">
      <c r="A894" s="583"/>
      <c r="B894" s="583"/>
      <c r="C894" s="583"/>
      <c r="D894" s="582"/>
      <c r="E894" s="583"/>
      <c r="F894" s="582"/>
      <c r="G894" s="582"/>
      <c r="H894" s="582"/>
      <c r="I894" s="582"/>
      <c r="J894" s="581"/>
    </row>
    <row r="895" spans="1:10" x14ac:dyDescent="0.2">
      <c r="A895" s="583"/>
      <c r="B895" s="583"/>
      <c r="C895" s="583"/>
      <c r="D895" s="582"/>
      <c r="E895" s="583"/>
      <c r="F895" s="582"/>
      <c r="G895" s="582"/>
      <c r="H895" s="582"/>
      <c r="I895" s="582"/>
      <c r="J895" s="581"/>
    </row>
    <row r="896" spans="1:10" x14ac:dyDescent="0.2">
      <c r="A896" s="583"/>
      <c r="B896" s="583"/>
      <c r="C896" s="583"/>
      <c r="D896" s="582"/>
      <c r="E896" s="583"/>
      <c r="F896" s="582"/>
      <c r="G896" s="582"/>
      <c r="H896" s="582"/>
      <c r="I896" s="582"/>
      <c r="J896" s="581"/>
    </row>
    <row r="897" spans="1:10" x14ac:dyDescent="0.2">
      <c r="A897" s="583"/>
      <c r="B897" s="583"/>
      <c r="C897" s="583"/>
      <c r="D897" s="582"/>
      <c r="E897" s="583"/>
      <c r="F897" s="582"/>
      <c r="G897" s="582"/>
      <c r="H897" s="582"/>
      <c r="I897" s="582"/>
      <c r="J897" s="581"/>
    </row>
    <row r="898" spans="1:10" x14ac:dyDescent="0.2">
      <c r="A898" s="583"/>
      <c r="B898" s="583"/>
      <c r="C898" s="583"/>
      <c r="D898" s="582"/>
      <c r="E898" s="583"/>
      <c r="F898" s="582"/>
      <c r="G898" s="582"/>
      <c r="H898" s="582"/>
      <c r="I898" s="582"/>
      <c r="J898" s="581"/>
    </row>
    <row r="899" spans="1:10" x14ac:dyDescent="0.2">
      <c r="A899" s="583"/>
      <c r="B899" s="583"/>
      <c r="C899" s="583"/>
      <c r="D899" s="582"/>
      <c r="E899" s="583"/>
      <c r="F899" s="582"/>
      <c r="G899" s="582"/>
      <c r="H899" s="582"/>
      <c r="I899" s="582"/>
      <c r="J899" s="581"/>
    </row>
    <row r="900" spans="1:10" x14ac:dyDescent="0.2">
      <c r="A900" s="583"/>
      <c r="B900" s="583"/>
      <c r="C900" s="583"/>
      <c r="D900" s="582"/>
      <c r="E900" s="583"/>
      <c r="F900" s="582"/>
      <c r="G900" s="582"/>
      <c r="H900" s="582"/>
      <c r="I900" s="582"/>
      <c r="J900" s="581"/>
    </row>
    <row r="901" spans="1:10" x14ac:dyDescent="0.2">
      <c r="A901" s="583"/>
      <c r="B901" s="583"/>
      <c r="C901" s="583"/>
      <c r="D901" s="582"/>
      <c r="E901" s="583"/>
      <c r="F901" s="582"/>
      <c r="G901" s="582"/>
      <c r="H901" s="582"/>
      <c r="I901" s="582"/>
      <c r="J901" s="581"/>
    </row>
    <row r="902" spans="1:10" x14ac:dyDescent="0.2">
      <c r="A902" s="583"/>
      <c r="B902" s="583"/>
      <c r="C902" s="583"/>
      <c r="D902" s="582"/>
      <c r="E902" s="583"/>
      <c r="F902" s="582"/>
      <c r="G902" s="582"/>
      <c r="H902" s="582"/>
      <c r="I902" s="582"/>
      <c r="J902" s="581"/>
    </row>
    <row r="903" spans="1:10" x14ac:dyDescent="0.2">
      <c r="A903" s="583"/>
      <c r="B903" s="583"/>
      <c r="C903" s="583"/>
      <c r="D903" s="582"/>
      <c r="E903" s="583"/>
      <c r="F903" s="582"/>
      <c r="G903" s="582"/>
      <c r="H903" s="582"/>
      <c r="I903" s="582"/>
      <c r="J903" s="581"/>
    </row>
    <row r="904" spans="1:10" x14ac:dyDescent="0.2">
      <c r="A904" s="583"/>
      <c r="B904" s="583"/>
      <c r="C904" s="583"/>
      <c r="D904" s="582"/>
      <c r="E904" s="583"/>
      <c r="F904" s="582"/>
      <c r="G904" s="582"/>
      <c r="H904" s="582"/>
      <c r="I904" s="582"/>
      <c r="J904" s="581"/>
    </row>
    <row r="905" spans="1:10" x14ac:dyDescent="0.2">
      <c r="A905" s="583"/>
      <c r="B905" s="583"/>
      <c r="C905" s="583"/>
      <c r="D905" s="582"/>
      <c r="E905" s="583"/>
      <c r="F905" s="582"/>
      <c r="G905" s="582"/>
      <c r="H905" s="582"/>
      <c r="I905" s="582"/>
      <c r="J905" s="581"/>
    </row>
    <row r="906" spans="1:10" x14ac:dyDescent="0.2">
      <c r="A906" s="583"/>
      <c r="B906" s="583"/>
      <c r="C906" s="583"/>
      <c r="D906" s="582"/>
      <c r="E906" s="583"/>
      <c r="F906" s="582"/>
      <c r="G906" s="582"/>
      <c r="H906" s="582"/>
      <c r="I906" s="582"/>
      <c r="J906" s="581"/>
    </row>
    <row r="907" spans="1:10" x14ac:dyDescent="0.2">
      <c r="A907" s="583"/>
      <c r="B907" s="583"/>
      <c r="C907" s="583"/>
      <c r="D907" s="582"/>
      <c r="E907" s="583"/>
      <c r="F907" s="582"/>
      <c r="G907" s="582"/>
      <c r="H907" s="582"/>
      <c r="I907" s="582"/>
      <c r="J907" s="581"/>
    </row>
    <row r="908" spans="1:10" x14ac:dyDescent="0.2">
      <c r="A908" s="583"/>
      <c r="B908" s="583"/>
      <c r="C908" s="583"/>
      <c r="D908" s="582"/>
      <c r="E908" s="583"/>
      <c r="F908" s="582"/>
      <c r="G908" s="582"/>
      <c r="H908" s="582"/>
      <c r="I908" s="582"/>
      <c r="J908" s="581"/>
    </row>
    <row r="909" spans="1:10" x14ac:dyDescent="0.2">
      <c r="A909" s="583"/>
      <c r="B909" s="583"/>
      <c r="C909" s="583"/>
      <c r="D909" s="582"/>
      <c r="E909" s="583"/>
      <c r="F909" s="582"/>
      <c r="G909" s="582"/>
      <c r="H909" s="582"/>
      <c r="I909" s="582"/>
      <c r="J909" s="581"/>
    </row>
    <row r="910" spans="1:10" x14ac:dyDescent="0.2">
      <c r="A910" s="583"/>
      <c r="B910" s="583"/>
      <c r="C910" s="583"/>
      <c r="D910" s="582"/>
      <c r="E910" s="583"/>
      <c r="F910" s="582"/>
      <c r="G910" s="582"/>
      <c r="H910" s="582"/>
      <c r="I910" s="582"/>
      <c r="J910" s="581"/>
    </row>
    <row r="911" spans="1:10" x14ac:dyDescent="0.2">
      <c r="A911" s="583"/>
      <c r="B911" s="583"/>
      <c r="C911" s="583"/>
      <c r="D911" s="582"/>
      <c r="E911" s="583"/>
      <c r="F911" s="582"/>
      <c r="G911" s="582"/>
      <c r="H911" s="582"/>
      <c r="I911" s="582"/>
      <c r="J911" s="581"/>
    </row>
    <row r="912" spans="1:10" x14ac:dyDescent="0.2">
      <c r="A912" s="583"/>
      <c r="B912" s="583"/>
      <c r="C912" s="583"/>
      <c r="D912" s="582"/>
      <c r="E912" s="583"/>
      <c r="F912" s="582"/>
      <c r="G912" s="582"/>
      <c r="H912" s="582"/>
      <c r="I912" s="582"/>
      <c r="J912" s="581"/>
    </row>
    <row r="913" spans="1:10" x14ac:dyDescent="0.2">
      <c r="A913" s="583"/>
      <c r="B913" s="583"/>
      <c r="C913" s="583"/>
      <c r="D913" s="582"/>
      <c r="E913" s="583"/>
      <c r="F913" s="582"/>
      <c r="G913" s="582"/>
      <c r="H913" s="582"/>
      <c r="I913" s="582"/>
      <c r="J913" s="581"/>
    </row>
    <row r="914" spans="1:10" x14ac:dyDescent="0.2">
      <c r="A914" s="583"/>
      <c r="B914" s="583"/>
      <c r="C914" s="583"/>
      <c r="D914" s="582"/>
      <c r="E914" s="583"/>
      <c r="F914" s="582"/>
      <c r="G914" s="582"/>
      <c r="H914" s="582"/>
      <c r="I914" s="582"/>
      <c r="J914" s="581"/>
    </row>
    <row r="915" spans="1:10" x14ac:dyDescent="0.2">
      <c r="A915" s="583"/>
      <c r="B915" s="583"/>
      <c r="C915" s="583"/>
      <c r="D915" s="582"/>
      <c r="E915" s="583"/>
      <c r="F915" s="582"/>
      <c r="G915" s="582"/>
      <c r="H915" s="582"/>
      <c r="I915" s="582"/>
      <c r="J915" s="581"/>
    </row>
    <row r="916" spans="1:10" x14ac:dyDescent="0.2">
      <c r="A916" s="583"/>
      <c r="B916" s="583"/>
      <c r="C916" s="583"/>
      <c r="D916" s="582"/>
      <c r="E916" s="583"/>
      <c r="F916" s="582"/>
      <c r="G916" s="582"/>
      <c r="H916" s="582"/>
      <c r="I916" s="582"/>
      <c r="J916" s="581"/>
    </row>
    <row r="917" spans="1:10" x14ac:dyDescent="0.2">
      <c r="A917" s="583"/>
      <c r="B917" s="583"/>
      <c r="C917" s="583"/>
      <c r="D917" s="582"/>
      <c r="E917" s="583"/>
      <c r="F917" s="582"/>
      <c r="G917" s="582"/>
      <c r="H917" s="582"/>
      <c r="I917" s="582"/>
      <c r="J917" s="581"/>
    </row>
    <row r="918" spans="1:10" x14ac:dyDescent="0.2">
      <c r="A918" s="583"/>
      <c r="B918" s="583"/>
      <c r="C918" s="583"/>
      <c r="D918" s="582"/>
      <c r="E918" s="583"/>
      <c r="F918" s="582"/>
      <c r="G918" s="582"/>
      <c r="H918" s="582"/>
      <c r="I918" s="582"/>
      <c r="J918" s="581"/>
    </row>
    <row r="919" spans="1:10" x14ac:dyDescent="0.2">
      <c r="A919" s="583"/>
      <c r="B919" s="583"/>
      <c r="C919" s="583"/>
      <c r="D919" s="582"/>
      <c r="E919" s="583"/>
      <c r="F919" s="582"/>
      <c r="G919" s="582"/>
      <c r="H919" s="582"/>
      <c r="I919" s="582"/>
      <c r="J919" s="581"/>
    </row>
    <row r="920" spans="1:10" x14ac:dyDescent="0.2">
      <c r="A920" s="583"/>
      <c r="B920" s="583"/>
      <c r="C920" s="583"/>
      <c r="D920" s="582"/>
      <c r="E920" s="583"/>
      <c r="F920" s="582"/>
      <c r="G920" s="582"/>
      <c r="H920" s="582"/>
      <c r="I920" s="582"/>
      <c r="J920" s="581"/>
    </row>
    <row r="921" spans="1:10" x14ac:dyDescent="0.2">
      <c r="A921" s="583"/>
      <c r="B921" s="583"/>
      <c r="C921" s="583"/>
      <c r="D921" s="582"/>
      <c r="E921" s="583"/>
      <c r="F921" s="582"/>
      <c r="G921" s="582"/>
      <c r="H921" s="582"/>
      <c r="I921" s="582"/>
      <c r="J921" s="581"/>
    </row>
    <row r="922" spans="1:10" x14ac:dyDescent="0.2">
      <c r="A922" s="583"/>
      <c r="B922" s="583"/>
      <c r="C922" s="583"/>
      <c r="D922" s="582"/>
      <c r="E922" s="583"/>
      <c r="F922" s="582"/>
      <c r="G922" s="582"/>
      <c r="H922" s="582"/>
      <c r="I922" s="582"/>
      <c r="J922" s="581"/>
    </row>
    <row r="923" spans="1:10" x14ac:dyDescent="0.2">
      <c r="A923" s="583"/>
      <c r="B923" s="583"/>
      <c r="C923" s="583"/>
      <c r="D923" s="582"/>
      <c r="E923" s="583"/>
      <c r="F923" s="582"/>
      <c r="G923" s="582"/>
      <c r="H923" s="582"/>
      <c r="I923" s="582"/>
      <c r="J923" s="581"/>
    </row>
    <row r="924" spans="1:10" x14ac:dyDescent="0.2">
      <c r="A924" s="583"/>
      <c r="B924" s="583"/>
      <c r="C924" s="583"/>
      <c r="D924" s="582"/>
      <c r="E924" s="583"/>
      <c r="F924" s="582"/>
      <c r="G924" s="582"/>
      <c r="H924" s="582"/>
      <c r="I924" s="582"/>
      <c r="J924" s="581"/>
    </row>
    <row r="925" spans="1:10" x14ac:dyDescent="0.2">
      <c r="A925" s="583"/>
      <c r="B925" s="583"/>
      <c r="C925" s="583"/>
      <c r="D925" s="582"/>
      <c r="E925" s="583"/>
      <c r="F925" s="582"/>
      <c r="G925" s="582"/>
      <c r="H925" s="582"/>
      <c r="I925" s="582"/>
      <c r="J925" s="581"/>
    </row>
    <row r="926" spans="1:10" x14ac:dyDescent="0.2">
      <c r="A926" s="583"/>
      <c r="B926" s="583"/>
      <c r="C926" s="583"/>
      <c r="D926" s="582"/>
      <c r="E926" s="583"/>
      <c r="F926" s="582"/>
      <c r="G926" s="582"/>
      <c r="H926" s="582"/>
      <c r="I926" s="582"/>
      <c r="J926" s="581"/>
    </row>
    <row r="927" spans="1:10" x14ac:dyDescent="0.2">
      <c r="A927" s="583"/>
      <c r="B927" s="583"/>
      <c r="C927" s="583"/>
      <c r="D927" s="582"/>
      <c r="E927" s="583"/>
      <c r="F927" s="582"/>
      <c r="G927" s="582"/>
      <c r="H927" s="582"/>
      <c r="I927" s="582"/>
      <c r="J927" s="581"/>
    </row>
    <row r="928" spans="1:10" x14ac:dyDescent="0.2">
      <c r="A928" s="583"/>
      <c r="B928" s="583"/>
      <c r="C928" s="583"/>
      <c r="D928" s="582"/>
      <c r="E928" s="583"/>
      <c r="F928" s="582"/>
      <c r="G928" s="582"/>
      <c r="H928" s="582"/>
      <c r="I928" s="582"/>
      <c r="J928" s="581"/>
    </row>
    <row r="929" spans="1:10" x14ac:dyDescent="0.2">
      <c r="A929" s="583"/>
      <c r="B929" s="583"/>
      <c r="C929" s="583"/>
      <c r="D929" s="582"/>
      <c r="E929" s="583"/>
      <c r="F929" s="582"/>
      <c r="G929" s="582"/>
      <c r="H929" s="582"/>
      <c r="I929" s="582"/>
      <c r="J929" s="581"/>
    </row>
    <row r="930" spans="1:10" x14ac:dyDescent="0.2">
      <c r="A930" s="583"/>
      <c r="B930" s="583"/>
      <c r="C930" s="583"/>
      <c r="D930" s="582"/>
      <c r="E930" s="583"/>
      <c r="F930" s="582"/>
      <c r="G930" s="582"/>
      <c r="H930" s="582"/>
      <c r="I930" s="582"/>
      <c r="J930" s="581"/>
    </row>
    <row r="931" spans="1:10" x14ac:dyDescent="0.2">
      <c r="A931" s="583"/>
      <c r="B931" s="583"/>
      <c r="C931" s="583"/>
      <c r="D931" s="582"/>
      <c r="E931" s="583"/>
      <c r="F931" s="582"/>
      <c r="G931" s="582"/>
      <c r="H931" s="582"/>
      <c r="I931" s="582"/>
      <c r="J931" s="581"/>
    </row>
    <row r="932" spans="1:10" x14ac:dyDescent="0.2">
      <c r="A932" s="583"/>
      <c r="B932" s="583"/>
      <c r="C932" s="583"/>
      <c r="D932" s="582"/>
      <c r="E932" s="583"/>
      <c r="F932" s="582"/>
      <c r="G932" s="582"/>
      <c r="H932" s="582"/>
      <c r="I932" s="582"/>
      <c r="J932" s="581"/>
    </row>
    <row r="933" spans="1:10" x14ac:dyDescent="0.2">
      <c r="A933" s="583"/>
      <c r="B933" s="583"/>
      <c r="C933" s="583"/>
      <c r="D933" s="582"/>
      <c r="E933" s="583"/>
      <c r="F933" s="582"/>
      <c r="G933" s="582"/>
      <c r="H933" s="582"/>
      <c r="I933" s="582"/>
      <c r="J933" s="581"/>
    </row>
    <row r="934" spans="1:10" x14ac:dyDescent="0.2">
      <c r="A934" s="583"/>
      <c r="B934" s="583"/>
      <c r="C934" s="583"/>
      <c r="D934" s="582"/>
      <c r="E934" s="583"/>
      <c r="F934" s="582"/>
      <c r="G934" s="582"/>
      <c r="H934" s="582"/>
      <c r="I934" s="582"/>
      <c r="J934" s="581"/>
    </row>
    <row r="935" spans="1:10" x14ac:dyDescent="0.2">
      <c r="A935" s="583"/>
      <c r="B935" s="583"/>
      <c r="C935" s="583"/>
      <c r="D935" s="582"/>
      <c r="E935" s="583"/>
      <c r="F935" s="582"/>
      <c r="G935" s="582"/>
      <c r="H935" s="582"/>
      <c r="I935" s="582"/>
      <c r="J935" s="581"/>
    </row>
    <row r="936" spans="1:10" x14ac:dyDescent="0.2">
      <c r="A936" s="583"/>
      <c r="B936" s="583"/>
      <c r="C936" s="583"/>
      <c r="D936" s="582"/>
      <c r="E936" s="583"/>
      <c r="F936" s="582"/>
      <c r="G936" s="582"/>
      <c r="H936" s="582"/>
      <c r="I936" s="582"/>
      <c r="J936" s="581"/>
    </row>
    <row r="937" spans="1:10" x14ac:dyDescent="0.2">
      <c r="A937" s="583"/>
      <c r="B937" s="583"/>
      <c r="C937" s="583"/>
      <c r="D937" s="582"/>
      <c r="E937" s="583"/>
      <c r="F937" s="582"/>
      <c r="G937" s="582"/>
      <c r="H937" s="582"/>
      <c r="I937" s="582"/>
      <c r="J937" s="581"/>
    </row>
    <row r="938" spans="1:10" x14ac:dyDescent="0.2">
      <c r="A938" s="583"/>
      <c r="B938" s="583"/>
      <c r="C938" s="583"/>
      <c r="D938" s="582"/>
      <c r="E938" s="583"/>
      <c r="F938" s="582"/>
      <c r="G938" s="582"/>
      <c r="H938" s="582"/>
      <c r="I938" s="582"/>
      <c r="J938" s="581"/>
    </row>
    <row r="939" spans="1:10" x14ac:dyDescent="0.2">
      <c r="A939" s="583"/>
      <c r="B939" s="583"/>
      <c r="C939" s="583"/>
      <c r="D939" s="582"/>
      <c r="E939" s="583"/>
      <c r="F939" s="582"/>
      <c r="G939" s="582"/>
      <c r="H939" s="582"/>
      <c r="I939" s="582"/>
      <c r="J939" s="581"/>
    </row>
    <row r="940" spans="1:10" x14ac:dyDescent="0.2">
      <c r="A940" s="583"/>
      <c r="B940" s="583"/>
      <c r="C940" s="583"/>
      <c r="D940" s="582"/>
      <c r="E940" s="583"/>
      <c r="F940" s="582"/>
      <c r="G940" s="582"/>
      <c r="H940" s="582"/>
      <c r="I940" s="582"/>
      <c r="J940" s="581"/>
    </row>
    <row r="941" spans="1:10" x14ac:dyDescent="0.2">
      <c r="A941" s="583"/>
      <c r="B941" s="583"/>
      <c r="C941" s="583"/>
      <c r="D941" s="582"/>
      <c r="E941" s="583"/>
      <c r="F941" s="582"/>
      <c r="G941" s="582"/>
      <c r="H941" s="582"/>
      <c r="I941" s="582"/>
      <c r="J941" s="581"/>
    </row>
    <row r="942" spans="1:10" x14ac:dyDescent="0.2">
      <c r="A942" s="583"/>
      <c r="B942" s="583"/>
      <c r="C942" s="583"/>
      <c r="D942" s="582"/>
      <c r="E942" s="583"/>
      <c r="F942" s="582"/>
      <c r="G942" s="582"/>
      <c r="H942" s="582"/>
      <c r="I942" s="582"/>
      <c r="J942" s="581"/>
    </row>
    <row r="943" spans="1:10" x14ac:dyDescent="0.2">
      <c r="A943" s="583"/>
      <c r="B943" s="583"/>
      <c r="C943" s="583"/>
      <c r="D943" s="582"/>
      <c r="E943" s="583"/>
      <c r="F943" s="582"/>
      <c r="G943" s="582"/>
      <c r="H943" s="582"/>
      <c r="I943" s="582"/>
      <c r="J943" s="581"/>
    </row>
    <row r="944" spans="1:10" x14ac:dyDescent="0.2">
      <c r="A944" s="583"/>
      <c r="B944" s="583"/>
      <c r="C944" s="583"/>
      <c r="D944" s="582"/>
      <c r="E944" s="583"/>
      <c r="F944" s="582"/>
      <c r="G944" s="582"/>
      <c r="H944" s="582"/>
      <c r="I944" s="582"/>
      <c r="J944" s="581"/>
    </row>
    <row r="945" spans="1:10" x14ac:dyDescent="0.2">
      <c r="A945" s="583"/>
      <c r="B945" s="583"/>
      <c r="C945" s="583"/>
      <c r="D945" s="582"/>
      <c r="E945" s="583"/>
      <c r="F945" s="582"/>
      <c r="G945" s="582"/>
      <c r="H945" s="582"/>
      <c r="I945" s="582"/>
      <c r="J945" s="581"/>
    </row>
    <row r="946" spans="1:10" x14ac:dyDescent="0.2">
      <c r="A946" s="583"/>
      <c r="B946" s="583"/>
      <c r="C946" s="583"/>
      <c r="D946" s="582"/>
      <c r="E946" s="583"/>
      <c r="F946" s="582"/>
      <c r="G946" s="582"/>
      <c r="H946" s="582"/>
      <c r="I946" s="582"/>
      <c r="J946" s="581"/>
    </row>
    <row r="947" spans="1:10" x14ac:dyDescent="0.2">
      <c r="A947" s="583"/>
      <c r="B947" s="583"/>
      <c r="C947" s="583"/>
      <c r="D947" s="582"/>
      <c r="E947" s="583"/>
      <c r="F947" s="582"/>
      <c r="G947" s="582"/>
      <c r="H947" s="582"/>
      <c r="I947" s="582"/>
      <c r="J947" s="581"/>
    </row>
    <row r="948" spans="1:10" x14ac:dyDescent="0.2">
      <c r="A948" s="583"/>
      <c r="B948" s="583"/>
      <c r="C948" s="583"/>
      <c r="D948" s="582"/>
      <c r="E948" s="583"/>
      <c r="F948" s="582"/>
      <c r="G948" s="582"/>
      <c r="H948" s="582"/>
      <c r="I948" s="582"/>
      <c r="J948" s="581"/>
    </row>
    <row r="949" spans="1:10" x14ac:dyDescent="0.2">
      <c r="A949" s="583"/>
      <c r="B949" s="583"/>
      <c r="C949" s="583"/>
      <c r="D949" s="582"/>
      <c r="E949" s="583"/>
      <c r="F949" s="582"/>
      <c r="G949" s="582"/>
      <c r="H949" s="582"/>
      <c r="I949" s="582"/>
      <c r="J949" s="581"/>
    </row>
    <row r="950" spans="1:10" x14ac:dyDescent="0.2">
      <c r="A950" s="583"/>
      <c r="B950" s="583"/>
      <c r="C950" s="583"/>
      <c r="D950" s="582"/>
      <c r="E950" s="583"/>
      <c r="F950" s="582"/>
      <c r="G950" s="582"/>
      <c r="H950" s="582"/>
      <c r="I950" s="582"/>
      <c r="J950" s="581"/>
    </row>
    <row r="951" spans="1:10" x14ac:dyDescent="0.2">
      <c r="A951" s="583"/>
      <c r="B951" s="583"/>
      <c r="C951" s="583"/>
      <c r="D951" s="582"/>
      <c r="E951" s="583"/>
      <c r="F951" s="582"/>
      <c r="G951" s="582"/>
      <c r="H951" s="582"/>
      <c r="I951" s="582"/>
      <c r="J951" s="581"/>
    </row>
    <row r="952" spans="1:10" x14ac:dyDescent="0.2">
      <c r="A952" s="583"/>
      <c r="B952" s="583"/>
      <c r="C952" s="583"/>
      <c r="D952" s="582"/>
      <c r="E952" s="583"/>
      <c r="F952" s="582"/>
      <c r="G952" s="582"/>
      <c r="H952" s="582"/>
      <c r="I952" s="582"/>
      <c r="J952" s="581"/>
    </row>
    <row r="953" spans="1:10" x14ac:dyDescent="0.2">
      <c r="A953" s="583"/>
      <c r="B953" s="583"/>
      <c r="C953" s="583"/>
      <c r="D953" s="582"/>
      <c r="E953" s="583"/>
      <c r="F953" s="582"/>
      <c r="G953" s="582"/>
      <c r="H953" s="582"/>
      <c r="I953" s="582"/>
      <c r="J953" s="581"/>
    </row>
    <row r="954" spans="1:10" x14ac:dyDescent="0.2">
      <c r="A954" s="583"/>
      <c r="B954" s="583"/>
      <c r="C954" s="583"/>
      <c r="D954" s="582"/>
      <c r="E954" s="583"/>
      <c r="F954" s="582"/>
      <c r="G954" s="582"/>
      <c r="H954" s="582"/>
      <c r="I954" s="582"/>
      <c r="J954" s="581"/>
    </row>
    <row r="955" spans="1:10" x14ac:dyDescent="0.2">
      <c r="A955" s="583"/>
      <c r="B955" s="583"/>
      <c r="C955" s="583"/>
      <c r="D955" s="582"/>
      <c r="E955" s="583"/>
      <c r="F955" s="582"/>
      <c r="G955" s="582"/>
      <c r="H955" s="582"/>
      <c r="I955" s="582"/>
      <c r="J955" s="581"/>
    </row>
    <row r="956" spans="1:10" x14ac:dyDescent="0.2">
      <c r="A956" s="583"/>
      <c r="B956" s="583"/>
      <c r="C956" s="583"/>
      <c r="D956" s="582"/>
      <c r="E956" s="583"/>
      <c r="F956" s="582"/>
      <c r="G956" s="582"/>
      <c r="H956" s="582"/>
      <c r="I956" s="582"/>
      <c r="J956" s="581"/>
    </row>
    <row r="957" spans="1:10" x14ac:dyDescent="0.2">
      <c r="A957" s="583"/>
      <c r="B957" s="583"/>
      <c r="C957" s="583"/>
      <c r="D957" s="582"/>
      <c r="E957" s="583"/>
      <c r="F957" s="582"/>
      <c r="G957" s="582"/>
      <c r="H957" s="582"/>
      <c r="I957" s="582"/>
      <c r="J957" s="581"/>
    </row>
    <row r="958" spans="1:10" x14ac:dyDescent="0.2">
      <c r="A958" s="583"/>
      <c r="B958" s="583"/>
      <c r="C958" s="583"/>
      <c r="D958" s="582"/>
      <c r="E958" s="583"/>
      <c r="F958" s="582"/>
      <c r="G958" s="582"/>
      <c r="H958" s="582"/>
      <c r="I958" s="582"/>
      <c r="J958" s="581"/>
    </row>
    <row r="959" spans="1:10" x14ac:dyDescent="0.2">
      <c r="A959" s="583"/>
      <c r="B959" s="583"/>
      <c r="C959" s="583"/>
      <c r="D959" s="582"/>
      <c r="E959" s="583"/>
      <c r="F959" s="582"/>
      <c r="G959" s="582"/>
      <c r="H959" s="582"/>
      <c r="I959" s="582"/>
      <c r="J959" s="581"/>
    </row>
    <row r="960" spans="1:10" x14ac:dyDescent="0.2">
      <c r="A960" s="583"/>
      <c r="B960" s="583"/>
      <c r="C960" s="583"/>
      <c r="D960" s="582"/>
      <c r="E960" s="583"/>
      <c r="F960" s="582"/>
      <c r="G960" s="582"/>
      <c r="H960" s="582"/>
      <c r="I960" s="582"/>
      <c r="J960" s="581"/>
    </row>
    <row r="961" spans="1:10" x14ac:dyDescent="0.2">
      <c r="A961" s="583"/>
      <c r="B961" s="583"/>
      <c r="C961" s="583"/>
      <c r="D961" s="582"/>
      <c r="E961" s="583"/>
      <c r="F961" s="582"/>
      <c r="G961" s="582"/>
      <c r="H961" s="582"/>
      <c r="I961" s="582"/>
      <c r="J961" s="581"/>
    </row>
    <row r="962" spans="1:10" x14ac:dyDescent="0.2">
      <c r="A962" s="583"/>
      <c r="B962" s="583"/>
      <c r="C962" s="583"/>
      <c r="D962" s="582"/>
      <c r="E962" s="583"/>
      <c r="F962" s="582"/>
      <c r="G962" s="582"/>
      <c r="H962" s="582"/>
      <c r="I962" s="582"/>
      <c r="J962" s="581"/>
    </row>
    <row r="963" spans="1:10" x14ac:dyDescent="0.2">
      <c r="A963" s="583"/>
      <c r="B963" s="583"/>
      <c r="C963" s="583"/>
      <c r="D963" s="582"/>
      <c r="E963" s="583"/>
      <c r="F963" s="582"/>
      <c r="G963" s="582"/>
      <c r="H963" s="582"/>
      <c r="I963" s="582"/>
      <c r="J963" s="581"/>
    </row>
    <row r="964" spans="1:10" x14ac:dyDescent="0.2">
      <c r="A964" s="583"/>
      <c r="B964" s="583"/>
      <c r="C964" s="583"/>
      <c r="D964" s="582"/>
      <c r="E964" s="583"/>
      <c r="F964" s="582"/>
      <c r="G964" s="582"/>
      <c r="H964" s="582"/>
      <c r="I964" s="582"/>
      <c r="J964" s="581"/>
    </row>
    <row r="965" spans="1:10" x14ac:dyDescent="0.2">
      <c r="A965" s="583"/>
      <c r="B965" s="583"/>
      <c r="C965" s="583"/>
      <c r="D965" s="582"/>
      <c r="E965" s="583"/>
      <c r="F965" s="582"/>
      <c r="G965" s="582"/>
      <c r="H965" s="582"/>
      <c r="I965" s="582"/>
      <c r="J965" s="581"/>
    </row>
    <row r="966" spans="1:10" x14ac:dyDescent="0.2">
      <c r="A966" s="583"/>
      <c r="B966" s="583"/>
      <c r="C966" s="583"/>
      <c r="D966" s="582"/>
      <c r="E966" s="583"/>
      <c r="F966" s="582"/>
      <c r="G966" s="582"/>
      <c r="H966" s="582"/>
      <c r="I966" s="582"/>
      <c r="J966" s="581"/>
    </row>
    <row r="967" spans="1:10" x14ac:dyDescent="0.2">
      <c r="A967" s="583"/>
      <c r="B967" s="583"/>
      <c r="C967" s="583"/>
      <c r="D967" s="582"/>
      <c r="E967" s="583"/>
      <c r="F967" s="582"/>
      <c r="G967" s="582"/>
      <c r="H967" s="582"/>
      <c r="I967" s="582"/>
      <c r="J967" s="581"/>
    </row>
    <row r="968" spans="1:10" x14ac:dyDescent="0.2">
      <c r="A968" s="583"/>
      <c r="B968" s="583"/>
      <c r="C968" s="583"/>
      <c r="D968" s="582"/>
      <c r="E968" s="583"/>
      <c r="F968" s="582"/>
      <c r="G968" s="582"/>
      <c r="H968" s="582"/>
      <c r="I968" s="582"/>
      <c r="J968" s="581"/>
    </row>
    <row r="969" spans="1:10" x14ac:dyDescent="0.2">
      <c r="A969" s="583"/>
      <c r="B969" s="583"/>
      <c r="C969" s="583"/>
      <c r="D969" s="582"/>
      <c r="E969" s="583"/>
      <c r="F969" s="582"/>
      <c r="G969" s="582"/>
      <c r="H969" s="582"/>
      <c r="I969" s="582"/>
      <c r="J969" s="581"/>
    </row>
    <row r="970" spans="1:10" x14ac:dyDescent="0.2">
      <c r="A970" s="583"/>
      <c r="B970" s="583"/>
      <c r="C970" s="583"/>
      <c r="D970" s="582"/>
      <c r="E970" s="583"/>
      <c r="F970" s="582"/>
      <c r="G970" s="582"/>
      <c r="H970" s="582"/>
      <c r="I970" s="582"/>
      <c r="J970" s="581"/>
    </row>
    <row r="971" spans="1:10" x14ac:dyDescent="0.2">
      <c r="A971" s="583"/>
      <c r="B971" s="583"/>
      <c r="C971" s="583"/>
      <c r="D971" s="582"/>
      <c r="E971" s="583"/>
      <c r="F971" s="582"/>
      <c r="G971" s="582"/>
      <c r="H971" s="582"/>
      <c r="I971" s="582"/>
      <c r="J971" s="581"/>
    </row>
    <row r="972" spans="1:10" x14ac:dyDescent="0.2">
      <c r="A972" s="583"/>
      <c r="B972" s="583"/>
      <c r="C972" s="583"/>
      <c r="D972" s="582"/>
      <c r="E972" s="583"/>
      <c r="F972" s="582"/>
      <c r="G972" s="582"/>
      <c r="H972" s="582"/>
      <c r="I972" s="582"/>
      <c r="J972" s="581"/>
    </row>
    <row r="973" spans="1:10" x14ac:dyDescent="0.2">
      <c r="A973" s="583"/>
      <c r="B973" s="583"/>
      <c r="C973" s="583"/>
      <c r="D973" s="582"/>
      <c r="E973" s="583"/>
      <c r="F973" s="582"/>
      <c r="G973" s="582"/>
      <c r="H973" s="582"/>
      <c r="I973" s="582"/>
      <c r="J973" s="581"/>
    </row>
    <row r="974" spans="1:10" x14ac:dyDescent="0.2">
      <c r="A974" s="583"/>
      <c r="B974" s="583"/>
      <c r="C974" s="583"/>
      <c r="D974" s="582"/>
      <c r="E974" s="583"/>
      <c r="F974" s="582"/>
      <c r="G974" s="582"/>
      <c r="H974" s="582"/>
      <c r="I974" s="582"/>
      <c r="J974" s="581"/>
    </row>
    <row r="975" spans="1:10" x14ac:dyDescent="0.2">
      <c r="A975" s="583"/>
      <c r="B975" s="583"/>
      <c r="C975" s="583"/>
      <c r="D975" s="582"/>
      <c r="E975" s="583"/>
      <c r="F975" s="582"/>
      <c r="G975" s="582"/>
      <c r="H975" s="582"/>
      <c r="I975" s="582"/>
      <c r="J975" s="581"/>
    </row>
    <row r="976" spans="1:10" x14ac:dyDescent="0.2">
      <c r="A976" s="583"/>
      <c r="B976" s="583"/>
      <c r="C976" s="583"/>
      <c r="D976" s="582"/>
      <c r="E976" s="583"/>
      <c r="F976" s="582"/>
      <c r="G976" s="582"/>
      <c r="H976" s="582"/>
      <c r="I976" s="582"/>
      <c r="J976" s="581"/>
    </row>
    <row r="977" spans="1:10" x14ac:dyDescent="0.2">
      <c r="A977" s="583"/>
      <c r="B977" s="583"/>
      <c r="C977" s="583"/>
      <c r="D977" s="582"/>
      <c r="E977" s="583"/>
      <c r="F977" s="582"/>
      <c r="G977" s="582"/>
      <c r="H977" s="582"/>
      <c r="I977" s="582"/>
      <c r="J977" s="581"/>
    </row>
    <row r="978" spans="1:10" x14ac:dyDescent="0.2">
      <c r="A978" s="583"/>
      <c r="B978" s="583"/>
      <c r="C978" s="583"/>
      <c r="D978" s="582"/>
      <c r="E978" s="583"/>
      <c r="F978" s="582"/>
      <c r="G978" s="582"/>
      <c r="H978" s="582"/>
      <c r="I978" s="582"/>
      <c r="J978" s="581"/>
    </row>
    <row r="979" spans="1:10" x14ac:dyDescent="0.2">
      <c r="A979" s="583"/>
      <c r="B979" s="583"/>
      <c r="C979" s="583"/>
      <c r="D979" s="582"/>
      <c r="E979" s="583"/>
      <c r="F979" s="582"/>
      <c r="G979" s="582"/>
      <c r="H979" s="582"/>
      <c r="I979" s="582"/>
      <c r="J979" s="581"/>
    </row>
    <row r="980" spans="1:10" x14ac:dyDescent="0.2">
      <c r="A980" s="583"/>
      <c r="B980" s="583"/>
      <c r="C980" s="583"/>
      <c r="D980" s="582"/>
      <c r="E980" s="583"/>
      <c r="F980" s="582"/>
      <c r="G980" s="582"/>
      <c r="H980" s="582"/>
      <c r="I980" s="582"/>
      <c r="J980" s="581"/>
    </row>
    <row r="981" spans="1:10" x14ac:dyDescent="0.2">
      <c r="A981" s="583"/>
      <c r="B981" s="583"/>
      <c r="C981" s="583"/>
      <c r="D981" s="582"/>
      <c r="E981" s="583"/>
      <c r="F981" s="582"/>
      <c r="G981" s="582"/>
      <c r="H981" s="582"/>
      <c r="I981" s="582"/>
      <c r="J981" s="581"/>
    </row>
    <row r="982" spans="1:10" x14ac:dyDescent="0.2">
      <c r="A982" s="583"/>
      <c r="B982" s="583"/>
      <c r="C982" s="583"/>
      <c r="D982" s="582"/>
      <c r="E982" s="583"/>
      <c r="F982" s="582"/>
      <c r="G982" s="582"/>
      <c r="H982" s="582"/>
      <c r="I982" s="582"/>
      <c r="J982" s="581"/>
    </row>
    <row r="983" spans="1:10" x14ac:dyDescent="0.2">
      <c r="A983" s="583"/>
      <c r="B983" s="583"/>
      <c r="C983" s="583"/>
      <c r="D983" s="582"/>
      <c r="E983" s="583"/>
      <c r="F983" s="582"/>
      <c r="G983" s="582"/>
      <c r="H983" s="582"/>
      <c r="I983" s="582"/>
      <c r="J983" s="581"/>
    </row>
    <row r="984" spans="1:10" x14ac:dyDescent="0.2">
      <c r="A984" s="583"/>
      <c r="B984" s="583"/>
      <c r="C984" s="583"/>
      <c r="D984" s="582"/>
      <c r="E984" s="583"/>
      <c r="F984" s="582"/>
      <c r="G984" s="582"/>
      <c r="H984" s="582"/>
      <c r="I984" s="582"/>
      <c r="J984" s="581"/>
    </row>
    <row r="985" spans="1:10" x14ac:dyDescent="0.2">
      <c r="A985" s="583"/>
      <c r="B985" s="583"/>
      <c r="C985" s="583"/>
      <c r="D985" s="582"/>
      <c r="E985" s="583"/>
      <c r="F985" s="582"/>
      <c r="G985" s="582"/>
      <c r="H985" s="582"/>
      <c r="I985" s="582"/>
      <c r="J985" s="581"/>
    </row>
    <row r="986" spans="1:10" x14ac:dyDescent="0.2">
      <c r="A986" s="583"/>
      <c r="B986" s="583"/>
      <c r="C986" s="583"/>
      <c r="D986" s="582"/>
      <c r="E986" s="583"/>
      <c r="F986" s="582"/>
      <c r="G986" s="582"/>
      <c r="H986" s="582"/>
      <c r="I986" s="582"/>
      <c r="J986" s="581"/>
    </row>
    <row r="987" spans="1:10" x14ac:dyDescent="0.2">
      <c r="A987" s="583"/>
      <c r="B987" s="583"/>
      <c r="C987" s="583"/>
      <c r="D987" s="582"/>
      <c r="E987" s="583"/>
      <c r="F987" s="582"/>
      <c r="G987" s="582"/>
      <c r="H987" s="582"/>
      <c r="I987" s="582"/>
      <c r="J987" s="581"/>
    </row>
    <row r="988" spans="1:10" x14ac:dyDescent="0.2">
      <c r="A988" s="583"/>
      <c r="B988" s="583"/>
      <c r="C988" s="583"/>
      <c r="D988" s="582"/>
      <c r="E988" s="583"/>
      <c r="F988" s="582"/>
      <c r="G988" s="582"/>
      <c r="H988" s="582"/>
      <c r="I988" s="582"/>
      <c r="J988" s="581"/>
    </row>
    <row r="989" spans="1:10" x14ac:dyDescent="0.2">
      <c r="A989" s="583"/>
      <c r="B989" s="583"/>
      <c r="C989" s="583"/>
      <c r="D989" s="582"/>
      <c r="E989" s="583"/>
      <c r="F989" s="582"/>
      <c r="G989" s="582"/>
      <c r="H989" s="582"/>
      <c r="I989" s="582"/>
      <c r="J989" s="581"/>
    </row>
    <row r="990" spans="1:10" x14ac:dyDescent="0.2">
      <c r="A990" s="583"/>
      <c r="B990" s="583"/>
      <c r="C990" s="583"/>
      <c r="D990" s="582"/>
      <c r="E990" s="583"/>
      <c r="F990" s="582"/>
      <c r="G990" s="582"/>
      <c r="H990" s="582"/>
      <c r="I990" s="582"/>
      <c r="J990" s="581"/>
    </row>
    <row r="991" spans="1:10" x14ac:dyDescent="0.2">
      <c r="A991" s="583"/>
      <c r="B991" s="583"/>
      <c r="C991" s="583"/>
      <c r="D991" s="582"/>
      <c r="E991" s="583"/>
      <c r="F991" s="582"/>
      <c r="G991" s="582"/>
      <c r="H991" s="582"/>
      <c r="I991" s="582"/>
      <c r="J991" s="581"/>
    </row>
    <row r="992" spans="1:10" x14ac:dyDescent="0.2">
      <c r="A992" s="583"/>
      <c r="B992" s="583"/>
      <c r="C992" s="583"/>
      <c r="D992" s="582"/>
      <c r="E992" s="583"/>
      <c r="F992" s="582"/>
      <c r="G992" s="582"/>
      <c r="H992" s="582"/>
      <c r="I992" s="582"/>
      <c r="J992" s="581"/>
    </row>
    <row r="993" spans="1:10" x14ac:dyDescent="0.2">
      <c r="A993" s="583"/>
      <c r="B993" s="583"/>
      <c r="C993" s="583"/>
      <c r="D993" s="582"/>
      <c r="E993" s="583"/>
      <c r="F993" s="582"/>
      <c r="G993" s="582"/>
      <c r="H993" s="582"/>
      <c r="I993" s="582"/>
      <c r="J993" s="581"/>
    </row>
    <row r="994" spans="1:10" x14ac:dyDescent="0.2">
      <c r="A994" s="583"/>
      <c r="B994" s="583"/>
      <c r="C994" s="583"/>
      <c r="D994" s="582"/>
      <c r="E994" s="583"/>
      <c r="F994" s="582"/>
      <c r="G994" s="582"/>
      <c r="H994" s="582"/>
      <c r="I994" s="582"/>
      <c r="J994" s="581"/>
    </row>
    <row r="995" spans="1:10" x14ac:dyDescent="0.2">
      <c r="A995" s="583"/>
      <c r="B995" s="583"/>
      <c r="C995" s="583"/>
      <c r="D995" s="582"/>
      <c r="E995" s="583"/>
      <c r="F995" s="582"/>
      <c r="G995" s="582"/>
      <c r="H995" s="582"/>
      <c r="I995" s="582"/>
      <c r="J995" s="581"/>
    </row>
    <row r="996" spans="1:10" x14ac:dyDescent="0.2">
      <c r="A996" s="583"/>
      <c r="B996" s="583"/>
      <c r="C996" s="583"/>
      <c r="D996" s="582"/>
      <c r="E996" s="583"/>
      <c r="F996" s="582"/>
      <c r="G996" s="582"/>
      <c r="H996" s="582"/>
      <c r="I996" s="582"/>
      <c r="J996" s="581"/>
    </row>
    <row r="997" spans="1:10" x14ac:dyDescent="0.2">
      <c r="A997" s="583"/>
      <c r="B997" s="583"/>
      <c r="C997" s="583"/>
      <c r="D997" s="582"/>
      <c r="E997" s="583"/>
      <c r="F997" s="582"/>
      <c r="G997" s="582"/>
      <c r="H997" s="582"/>
      <c r="I997" s="582"/>
      <c r="J997" s="581"/>
    </row>
    <row r="998" spans="1:10" x14ac:dyDescent="0.2">
      <c r="A998" s="583"/>
      <c r="B998" s="583"/>
      <c r="C998" s="583"/>
      <c r="D998" s="582"/>
      <c r="E998" s="583"/>
      <c r="F998" s="582"/>
      <c r="G998" s="582"/>
      <c r="H998" s="582"/>
      <c r="I998" s="582"/>
      <c r="J998" s="581"/>
    </row>
    <row r="999" spans="1:10" x14ac:dyDescent="0.2">
      <c r="A999" s="583"/>
      <c r="B999" s="583"/>
      <c r="C999" s="583"/>
      <c r="D999" s="582"/>
      <c r="E999" s="583"/>
      <c r="F999" s="582"/>
      <c r="G999" s="582"/>
      <c r="H999" s="582"/>
      <c r="I999" s="582"/>
      <c r="J999" s="581"/>
    </row>
    <row r="1000" spans="1:10" x14ac:dyDescent="0.2">
      <c r="A1000" s="583"/>
      <c r="B1000" s="583"/>
      <c r="C1000" s="583"/>
      <c r="D1000" s="582"/>
      <c r="E1000" s="583"/>
      <c r="F1000" s="582"/>
      <c r="G1000" s="582"/>
      <c r="H1000" s="582"/>
      <c r="I1000" s="582"/>
      <c r="J1000" s="581"/>
    </row>
    <row r="1001" spans="1:10" x14ac:dyDescent="0.2">
      <c r="A1001" s="583"/>
      <c r="B1001" s="583"/>
      <c r="C1001" s="583"/>
      <c r="D1001" s="582"/>
      <c r="E1001" s="583"/>
      <c r="F1001" s="582"/>
      <c r="G1001" s="582"/>
      <c r="H1001" s="582"/>
      <c r="I1001" s="582"/>
      <c r="J1001" s="581"/>
    </row>
    <row r="1002" spans="1:10" x14ac:dyDescent="0.2">
      <c r="A1002" s="583"/>
      <c r="B1002" s="583"/>
      <c r="C1002" s="583"/>
      <c r="D1002" s="582"/>
      <c r="E1002" s="583"/>
      <c r="F1002" s="582"/>
      <c r="G1002" s="582"/>
      <c r="H1002" s="582"/>
      <c r="I1002" s="582"/>
      <c r="J1002" s="581"/>
    </row>
    <row r="1003" spans="1:10" x14ac:dyDescent="0.2">
      <c r="A1003" s="583"/>
      <c r="B1003" s="583"/>
      <c r="C1003" s="583"/>
      <c r="D1003" s="582"/>
      <c r="E1003" s="583"/>
      <c r="F1003" s="582"/>
      <c r="G1003" s="582"/>
      <c r="H1003" s="582"/>
      <c r="I1003" s="582"/>
      <c r="J1003" s="581"/>
    </row>
    <row r="1004" spans="1:10" x14ac:dyDescent="0.2">
      <c r="A1004" s="583"/>
      <c r="B1004" s="583"/>
      <c r="C1004" s="583"/>
      <c r="D1004" s="582"/>
      <c r="E1004" s="583"/>
      <c r="F1004" s="582"/>
      <c r="G1004" s="582"/>
      <c r="H1004" s="582"/>
      <c r="I1004" s="582"/>
      <c r="J1004" s="581"/>
    </row>
    <row r="1005" spans="1:10" x14ac:dyDescent="0.2">
      <c r="A1005" s="583"/>
      <c r="B1005" s="583"/>
      <c r="C1005" s="583"/>
      <c r="D1005" s="582"/>
      <c r="E1005" s="583"/>
      <c r="F1005" s="582"/>
      <c r="G1005" s="582"/>
      <c r="H1005" s="582"/>
      <c r="I1005" s="582"/>
      <c r="J1005" s="581"/>
    </row>
    <row r="1006" spans="1:10" x14ac:dyDescent="0.2">
      <c r="A1006" s="583"/>
      <c r="B1006" s="583"/>
      <c r="C1006" s="583"/>
      <c r="D1006" s="582"/>
      <c r="E1006" s="583"/>
      <c r="F1006" s="582"/>
      <c r="G1006" s="582"/>
      <c r="H1006" s="582"/>
      <c r="I1006" s="582"/>
      <c r="J1006" s="581"/>
    </row>
    <row r="1007" spans="1:10" x14ac:dyDescent="0.2">
      <c r="A1007" s="583"/>
      <c r="B1007" s="583"/>
      <c r="C1007" s="583"/>
      <c r="D1007" s="582"/>
      <c r="E1007" s="583"/>
      <c r="F1007" s="582"/>
      <c r="G1007" s="582"/>
      <c r="H1007" s="582"/>
      <c r="I1007" s="582"/>
      <c r="J1007" s="581"/>
    </row>
    <row r="1008" spans="1:10" x14ac:dyDescent="0.2">
      <c r="A1008" s="583"/>
      <c r="B1008" s="583"/>
      <c r="C1008" s="583"/>
      <c r="D1008" s="582"/>
      <c r="E1008" s="583"/>
      <c r="F1008" s="582"/>
      <c r="G1008" s="582"/>
      <c r="H1008" s="582"/>
      <c r="I1008" s="582"/>
      <c r="J1008" s="581"/>
    </row>
    <row r="1009" spans="1:10" x14ac:dyDescent="0.2">
      <c r="A1009" s="583"/>
      <c r="B1009" s="583"/>
      <c r="C1009" s="583"/>
      <c r="D1009" s="582"/>
      <c r="E1009" s="583"/>
      <c r="F1009" s="582"/>
      <c r="G1009" s="582"/>
      <c r="H1009" s="582"/>
      <c r="I1009" s="582"/>
      <c r="J1009" s="581"/>
    </row>
    <row r="1010" spans="1:10" x14ac:dyDescent="0.2">
      <c r="A1010" s="583"/>
      <c r="B1010" s="583"/>
      <c r="C1010" s="583"/>
      <c r="D1010" s="582"/>
      <c r="E1010" s="583"/>
      <c r="F1010" s="582"/>
      <c r="G1010" s="582"/>
      <c r="H1010" s="582"/>
      <c r="I1010" s="582"/>
      <c r="J1010" s="581"/>
    </row>
    <row r="1011" spans="1:10" x14ac:dyDescent="0.2">
      <c r="A1011" s="583"/>
      <c r="B1011" s="583"/>
      <c r="C1011" s="583"/>
      <c r="D1011" s="582"/>
      <c r="E1011" s="583"/>
      <c r="F1011" s="582"/>
      <c r="G1011" s="582"/>
      <c r="H1011" s="582"/>
      <c r="I1011" s="582"/>
      <c r="J1011" s="581"/>
    </row>
    <row r="1012" spans="1:10" x14ac:dyDescent="0.2">
      <c r="A1012" s="583"/>
      <c r="B1012" s="583"/>
      <c r="C1012" s="583"/>
      <c r="D1012" s="582"/>
      <c r="E1012" s="583"/>
      <c r="F1012" s="582"/>
      <c r="G1012" s="582"/>
      <c r="H1012" s="582"/>
      <c r="I1012" s="582"/>
      <c r="J1012" s="581"/>
    </row>
    <row r="1013" spans="1:10" x14ac:dyDescent="0.2">
      <c r="A1013" s="583"/>
      <c r="B1013" s="583"/>
      <c r="C1013" s="583"/>
      <c r="D1013" s="582"/>
      <c r="E1013" s="583"/>
      <c r="F1013" s="582"/>
      <c r="G1013" s="582"/>
      <c r="H1013" s="582"/>
      <c r="I1013" s="582"/>
      <c r="J1013" s="581"/>
    </row>
    <row r="1014" spans="1:10" x14ac:dyDescent="0.2">
      <c r="A1014" s="583"/>
      <c r="B1014" s="583"/>
      <c r="C1014" s="583"/>
      <c r="D1014" s="582"/>
      <c r="E1014" s="583"/>
      <c r="F1014" s="582"/>
      <c r="G1014" s="582"/>
      <c r="H1014" s="582"/>
      <c r="I1014" s="582"/>
      <c r="J1014" s="581"/>
    </row>
    <row r="1015" spans="1:10" x14ac:dyDescent="0.2">
      <c r="A1015" s="583"/>
      <c r="B1015" s="583"/>
      <c r="C1015" s="583"/>
      <c r="D1015" s="582"/>
      <c r="E1015" s="583"/>
      <c r="F1015" s="582"/>
      <c r="G1015" s="582"/>
      <c r="H1015" s="582"/>
      <c r="I1015" s="582"/>
      <c r="J1015" s="581"/>
    </row>
    <row r="1016" spans="1:10" x14ac:dyDescent="0.2">
      <c r="A1016" s="583"/>
      <c r="B1016" s="583"/>
      <c r="C1016" s="583"/>
      <c r="D1016" s="582"/>
      <c r="E1016" s="583"/>
      <c r="F1016" s="582"/>
      <c r="G1016" s="582"/>
      <c r="H1016" s="582"/>
      <c r="I1016" s="582"/>
      <c r="J1016" s="581"/>
    </row>
    <row r="1017" spans="1:10" x14ac:dyDescent="0.2">
      <c r="A1017" s="583"/>
      <c r="B1017" s="583"/>
      <c r="C1017" s="583"/>
      <c r="D1017" s="582"/>
      <c r="E1017" s="583"/>
      <c r="F1017" s="582"/>
      <c r="G1017" s="582"/>
      <c r="H1017" s="582"/>
      <c r="I1017" s="582"/>
      <c r="J1017" s="581"/>
    </row>
    <row r="1018" spans="1:10" x14ac:dyDescent="0.2">
      <c r="A1018" s="583"/>
      <c r="B1018" s="583"/>
      <c r="C1018" s="583"/>
      <c r="D1018" s="582"/>
      <c r="E1018" s="583"/>
      <c r="F1018" s="582"/>
      <c r="G1018" s="582"/>
      <c r="H1018" s="582"/>
      <c r="I1018" s="582"/>
      <c r="J1018" s="581"/>
    </row>
    <row r="1019" spans="1:10" x14ac:dyDescent="0.2">
      <c r="A1019" s="583"/>
      <c r="B1019" s="583"/>
      <c r="C1019" s="583"/>
      <c r="D1019" s="582"/>
      <c r="E1019" s="583"/>
      <c r="F1019" s="582"/>
      <c r="G1019" s="582"/>
      <c r="H1019" s="582"/>
      <c r="I1019" s="582"/>
      <c r="J1019" s="581"/>
    </row>
    <row r="1020" spans="1:10" x14ac:dyDescent="0.2">
      <c r="A1020" s="583"/>
      <c r="B1020" s="583"/>
      <c r="C1020" s="583"/>
      <c r="D1020" s="582"/>
      <c r="E1020" s="583"/>
      <c r="F1020" s="582"/>
      <c r="G1020" s="582"/>
      <c r="H1020" s="582"/>
      <c r="I1020" s="582"/>
      <c r="J1020" s="581"/>
    </row>
    <row r="1021" spans="1:10" x14ac:dyDescent="0.2">
      <c r="A1021" s="583"/>
      <c r="B1021" s="583"/>
      <c r="C1021" s="583"/>
      <c r="D1021" s="582"/>
      <c r="E1021" s="583"/>
      <c r="F1021" s="582"/>
      <c r="G1021" s="582"/>
      <c r="H1021" s="582"/>
      <c r="I1021" s="582"/>
      <c r="J1021" s="581"/>
    </row>
    <row r="1022" spans="1:10" x14ac:dyDescent="0.2">
      <c r="A1022" s="583"/>
      <c r="B1022" s="583"/>
      <c r="C1022" s="583"/>
      <c r="D1022" s="582"/>
      <c r="E1022" s="583"/>
      <c r="F1022" s="582"/>
      <c r="G1022" s="582"/>
      <c r="H1022" s="582"/>
      <c r="I1022" s="582"/>
      <c r="J1022" s="581"/>
    </row>
    <row r="1023" spans="1:10" x14ac:dyDescent="0.2">
      <c r="A1023" s="583"/>
      <c r="B1023" s="583"/>
      <c r="C1023" s="583"/>
      <c r="D1023" s="582"/>
      <c r="E1023" s="583"/>
      <c r="F1023" s="582"/>
      <c r="G1023" s="582"/>
      <c r="H1023" s="582"/>
      <c r="I1023" s="582"/>
      <c r="J1023" s="581"/>
    </row>
    <row r="1024" spans="1:10" x14ac:dyDescent="0.2">
      <c r="A1024" s="583"/>
      <c r="B1024" s="583"/>
      <c r="C1024" s="583"/>
      <c r="D1024" s="582"/>
      <c r="E1024" s="583"/>
      <c r="F1024" s="582"/>
      <c r="G1024" s="582"/>
      <c r="H1024" s="582"/>
      <c r="I1024" s="582"/>
      <c r="J1024" s="581"/>
    </row>
    <row r="1025" spans="1:10" x14ac:dyDescent="0.2">
      <c r="A1025" s="583"/>
      <c r="B1025" s="583"/>
      <c r="C1025" s="583"/>
      <c r="D1025" s="582"/>
      <c r="E1025" s="583"/>
      <c r="F1025" s="582"/>
      <c r="G1025" s="582"/>
      <c r="H1025" s="582"/>
      <c r="I1025" s="582"/>
      <c r="J1025" s="581"/>
    </row>
    <row r="1026" spans="1:10" x14ac:dyDescent="0.2">
      <c r="A1026" s="583"/>
      <c r="B1026" s="583"/>
      <c r="C1026" s="583"/>
      <c r="D1026" s="582"/>
      <c r="E1026" s="583"/>
      <c r="F1026" s="582"/>
      <c r="G1026" s="582"/>
      <c r="H1026" s="582"/>
      <c r="I1026" s="582"/>
      <c r="J1026" s="581"/>
    </row>
    <row r="1027" spans="1:10" x14ac:dyDescent="0.2">
      <c r="A1027" s="583"/>
      <c r="B1027" s="583"/>
      <c r="C1027" s="583"/>
      <c r="D1027" s="582"/>
      <c r="E1027" s="583"/>
      <c r="F1027" s="582"/>
      <c r="G1027" s="582"/>
      <c r="H1027" s="582"/>
      <c r="I1027" s="582"/>
      <c r="J1027" s="581"/>
    </row>
    <row r="1028" spans="1:10" x14ac:dyDescent="0.2">
      <c r="A1028" s="583"/>
      <c r="B1028" s="583"/>
      <c r="C1028" s="583"/>
      <c r="D1028" s="582"/>
      <c r="E1028" s="583"/>
      <c r="F1028" s="582"/>
      <c r="G1028" s="582"/>
      <c r="H1028" s="582"/>
      <c r="I1028" s="582"/>
      <c r="J1028" s="581"/>
    </row>
    <row r="1029" spans="1:10" x14ac:dyDescent="0.2">
      <c r="A1029" s="583"/>
      <c r="B1029" s="583"/>
      <c r="C1029" s="583"/>
      <c r="D1029" s="582"/>
      <c r="E1029" s="583"/>
      <c r="F1029" s="582"/>
      <c r="G1029" s="582"/>
      <c r="H1029" s="582"/>
      <c r="I1029" s="582"/>
      <c r="J1029" s="581"/>
    </row>
    <row r="1030" spans="1:10" x14ac:dyDescent="0.2">
      <c r="A1030" s="583"/>
      <c r="B1030" s="583"/>
      <c r="C1030" s="583"/>
      <c r="D1030" s="582"/>
      <c r="E1030" s="583"/>
      <c r="F1030" s="582"/>
      <c r="G1030" s="582"/>
      <c r="H1030" s="582"/>
      <c r="I1030" s="582"/>
      <c r="J1030" s="581"/>
    </row>
    <row r="1031" spans="1:10" x14ac:dyDescent="0.2">
      <c r="A1031" s="583"/>
      <c r="B1031" s="583"/>
      <c r="C1031" s="583"/>
      <c r="D1031" s="582"/>
      <c r="E1031" s="583"/>
      <c r="F1031" s="582"/>
      <c r="G1031" s="582"/>
      <c r="H1031" s="582"/>
      <c r="I1031" s="582"/>
      <c r="J1031" s="581"/>
    </row>
    <row r="1032" spans="1:10" x14ac:dyDescent="0.2">
      <c r="A1032" s="583"/>
      <c r="B1032" s="583"/>
      <c r="C1032" s="583"/>
      <c r="D1032" s="582"/>
      <c r="E1032" s="583"/>
      <c r="F1032" s="582"/>
      <c r="G1032" s="582"/>
      <c r="H1032" s="582"/>
      <c r="I1032" s="582"/>
      <c r="J1032" s="581"/>
    </row>
    <row r="1033" spans="1:10" x14ac:dyDescent="0.2">
      <c r="A1033" s="583"/>
      <c r="B1033" s="583"/>
      <c r="C1033" s="583"/>
      <c r="D1033" s="582"/>
      <c r="E1033" s="583"/>
      <c r="F1033" s="582"/>
      <c r="G1033" s="582"/>
      <c r="H1033" s="582"/>
      <c r="I1033" s="582"/>
      <c r="J1033" s="581"/>
    </row>
    <row r="1034" spans="1:10" x14ac:dyDescent="0.2">
      <c r="A1034" s="583"/>
      <c r="B1034" s="583"/>
      <c r="C1034" s="583"/>
      <c r="D1034" s="582"/>
      <c r="E1034" s="583"/>
      <c r="F1034" s="582"/>
      <c r="G1034" s="582"/>
      <c r="H1034" s="582"/>
      <c r="I1034" s="582"/>
      <c r="J1034" s="581"/>
    </row>
    <row r="1035" spans="1:10" x14ac:dyDescent="0.2">
      <c r="A1035" s="583"/>
      <c r="B1035" s="583"/>
      <c r="C1035" s="583"/>
      <c r="D1035" s="582"/>
      <c r="E1035" s="583"/>
      <c r="F1035" s="582"/>
      <c r="G1035" s="582"/>
      <c r="H1035" s="582"/>
      <c r="I1035" s="582"/>
      <c r="J1035" s="581"/>
    </row>
    <row r="1036" spans="1:10" x14ac:dyDescent="0.2">
      <c r="A1036" s="583"/>
      <c r="B1036" s="583"/>
      <c r="C1036" s="583"/>
      <c r="D1036" s="582"/>
      <c r="E1036" s="583"/>
      <c r="F1036" s="582"/>
      <c r="G1036" s="582"/>
      <c r="H1036" s="582"/>
      <c r="I1036" s="582"/>
      <c r="J1036" s="581"/>
    </row>
    <row r="1037" spans="1:10" x14ac:dyDescent="0.2">
      <c r="A1037" s="583"/>
      <c r="B1037" s="583"/>
      <c r="C1037" s="583"/>
      <c r="D1037" s="582"/>
      <c r="E1037" s="583"/>
      <c r="F1037" s="582"/>
      <c r="G1037" s="582"/>
      <c r="H1037" s="582"/>
      <c r="I1037" s="582"/>
      <c r="J1037" s="581"/>
    </row>
    <row r="1038" spans="1:10" x14ac:dyDescent="0.2">
      <c r="A1038" s="583"/>
      <c r="B1038" s="583"/>
      <c r="C1038" s="583"/>
      <c r="D1038" s="582"/>
      <c r="E1038" s="583"/>
      <c r="F1038" s="582"/>
      <c r="G1038" s="582"/>
      <c r="H1038" s="582"/>
      <c r="I1038" s="582"/>
      <c r="J1038" s="581"/>
    </row>
    <row r="1039" spans="1:10" x14ac:dyDescent="0.2">
      <c r="A1039" s="583"/>
      <c r="B1039" s="583"/>
      <c r="C1039" s="583"/>
      <c r="D1039" s="582"/>
      <c r="E1039" s="583"/>
      <c r="F1039" s="582"/>
      <c r="G1039" s="582"/>
      <c r="H1039" s="582"/>
      <c r="I1039" s="582"/>
      <c r="J1039" s="581"/>
    </row>
    <row r="1040" spans="1:10" x14ac:dyDescent="0.2">
      <c r="A1040" s="583"/>
      <c r="B1040" s="583"/>
      <c r="C1040" s="583"/>
      <c r="D1040" s="582"/>
      <c r="E1040" s="583"/>
      <c r="F1040" s="582"/>
      <c r="G1040" s="582"/>
      <c r="H1040" s="582"/>
      <c r="I1040" s="582"/>
      <c r="J1040" s="581"/>
    </row>
    <row r="1041" spans="1:10" x14ac:dyDescent="0.2">
      <c r="A1041" s="583"/>
      <c r="B1041" s="583"/>
      <c r="C1041" s="583"/>
      <c r="D1041" s="582"/>
      <c r="E1041" s="583"/>
      <c r="F1041" s="582"/>
      <c r="G1041" s="582"/>
      <c r="H1041" s="582"/>
      <c r="I1041" s="582"/>
      <c r="J1041" s="581"/>
    </row>
    <row r="1042" spans="1:10" x14ac:dyDescent="0.2">
      <c r="A1042" s="583"/>
      <c r="B1042" s="583"/>
      <c r="C1042" s="583"/>
      <c r="D1042" s="582"/>
      <c r="E1042" s="583"/>
      <c r="F1042" s="582"/>
      <c r="G1042" s="582"/>
      <c r="H1042" s="582"/>
      <c r="I1042" s="582"/>
      <c r="J1042" s="581"/>
    </row>
    <row r="1043" spans="1:10" x14ac:dyDescent="0.2">
      <c r="A1043" s="583"/>
      <c r="B1043" s="583"/>
      <c r="C1043" s="583"/>
      <c r="D1043" s="582"/>
      <c r="E1043" s="583"/>
      <c r="F1043" s="582"/>
      <c r="G1043" s="582"/>
      <c r="H1043" s="582"/>
      <c r="I1043" s="582"/>
      <c r="J1043" s="581"/>
    </row>
    <row r="1044" spans="1:10" x14ac:dyDescent="0.2">
      <c r="A1044" s="583"/>
      <c r="B1044" s="583"/>
      <c r="C1044" s="583"/>
      <c r="D1044" s="582"/>
      <c r="E1044" s="583"/>
      <c r="F1044" s="582"/>
      <c r="G1044" s="582"/>
      <c r="H1044" s="582"/>
      <c r="I1044" s="582"/>
      <c r="J1044" s="581"/>
    </row>
    <row r="1045" spans="1:10" x14ac:dyDescent="0.2">
      <c r="A1045" s="583"/>
      <c r="B1045" s="583"/>
      <c r="C1045" s="583"/>
      <c r="D1045" s="582"/>
      <c r="E1045" s="583"/>
      <c r="F1045" s="582"/>
      <c r="G1045" s="582"/>
      <c r="H1045" s="582"/>
      <c r="I1045" s="582"/>
      <c r="J1045" s="581"/>
    </row>
    <row r="1046" spans="1:10" x14ac:dyDescent="0.2">
      <c r="A1046" s="583"/>
      <c r="B1046" s="583"/>
      <c r="C1046" s="583"/>
      <c r="D1046" s="582"/>
      <c r="E1046" s="583"/>
      <c r="F1046" s="582"/>
      <c r="G1046" s="582"/>
      <c r="H1046" s="582"/>
      <c r="I1046" s="582"/>
      <c r="J1046" s="581"/>
    </row>
    <row r="1047" spans="1:10" x14ac:dyDescent="0.2">
      <c r="A1047" s="583"/>
      <c r="B1047" s="583"/>
      <c r="C1047" s="583"/>
      <c r="D1047" s="582"/>
      <c r="E1047" s="583"/>
      <c r="F1047" s="582"/>
      <c r="G1047" s="582"/>
      <c r="H1047" s="582"/>
      <c r="I1047" s="582"/>
      <c r="J1047" s="581"/>
    </row>
    <row r="1048" spans="1:10" x14ac:dyDescent="0.2">
      <c r="A1048" s="583"/>
      <c r="B1048" s="583"/>
      <c r="C1048" s="583"/>
      <c r="D1048" s="582"/>
      <c r="E1048" s="583"/>
      <c r="F1048" s="582"/>
      <c r="G1048" s="582"/>
      <c r="H1048" s="582"/>
      <c r="I1048" s="582"/>
      <c r="J1048" s="581"/>
    </row>
    <row r="1049" spans="1:10" x14ac:dyDescent="0.2">
      <c r="A1049" s="583"/>
      <c r="B1049" s="583"/>
      <c r="C1049" s="583"/>
      <c r="D1049" s="582"/>
      <c r="E1049" s="583"/>
      <c r="F1049" s="582"/>
      <c r="G1049" s="582"/>
      <c r="H1049" s="582"/>
      <c r="I1049" s="582"/>
      <c r="J1049" s="581"/>
    </row>
    <row r="1050" spans="1:10" x14ac:dyDescent="0.2">
      <c r="A1050" s="583"/>
      <c r="B1050" s="583"/>
      <c r="C1050" s="583"/>
      <c r="D1050" s="582"/>
      <c r="E1050" s="583"/>
      <c r="F1050" s="582"/>
      <c r="G1050" s="582"/>
      <c r="H1050" s="582"/>
      <c r="I1050" s="582"/>
      <c r="J1050" s="581"/>
    </row>
    <row r="1051" spans="1:10" x14ac:dyDescent="0.2">
      <c r="A1051" s="583"/>
      <c r="B1051" s="583"/>
      <c r="C1051" s="583"/>
      <c r="D1051" s="582"/>
      <c r="E1051" s="583"/>
      <c r="F1051" s="582"/>
      <c r="G1051" s="582"/>
      <c r="H1051" s="582"/>
      <c r="I1051" s="582"/>
      <c r="J1051" s="581"/>
    </row>
    <row r="1052" spans="1:10" x14ac:dyDescent="0.2">
      <c r="A1052" s="583"/>
      <c r="B1052" s="583"/>
      <c r="C1052" s="583"/>
      <c r="D1052" s="582"/>
      <c r="E1052" s="583"/>
      <c r="F1052" s="582"/>
      <c r="G1052" s="582"/>
      <c r="H1052" s="582"/>
      <c r="I1052" s="582"/>
      <c r="J1052" s="581"/>
    </row>
    <row r="1053" spans="1:10" x14ac:dyDescent="0.2">
      <c r="A1053" s="583"/>
      <c r="B1053" s="583"/>
      <c r="C1053" s="583"/>
      <c r="D1053" s="582"/>
      <c r="E1053" s="583"/>
      <c r="F1053" s="582"/>
      <c r="G1053" s="582"/>
      <c r="H1053" s="582"/>
      <c r="I1053" s="582"/>
      <c r="J1053" s="581"/>
    </row>
    <row r="1054" spans="1:10" x14ac:dyDescent="0.2">
      <c r="A1054" s="583"/>
      <c r="B1054" s="583"/>
      <c r="C1054" s="583"/>
      <c r="D1054" s="582"/>
      <c r="E1054" s="583"/>
      <c r="F1054" s="582"/>
      <c r="G1054" s="582"/>
      <c r="H1054" s="582"/>
      <c r="I1054" s="582"/>
      <c r="J1054" s="581"/>
    </row>
    <row r="1055" spans="1:10" x14ac:dyDescent="0.2">
      <c r="A1055" s="583"/>
      <c r="B1055" s="583"/>
      <c r="C1055" s="583"/>
      <c r="D1055" s="582"/>
      <c r="E1055" s="583"/>
      <c r="F1055" s="582"/>
      <c r="G1055" s="582"/>
      <c r="H1055" s="582"/>
      <c r="I1055" s="582"/>
      <c r="J1055" s="581"/>
    </row>
    <row r="1056" spans="1:10" x14ac:dyDescent="0.2">
      <c r="A1056" s="583"/>
      <c r="B1056" s="583"/>
      <c r="C1056" s="583"/>
      <c r="D1056" s="582"/>
      <c r="E1056" s="583"/>
      <c r="F1056" s="582"/>
      <c r="G1056" s="582"/>
      <c r="H1056" s="582"/>
      <c r="I1056" s="582"/>
      <c r="J1056" s="581"/>
    </row>
    <row r="1057" spans="1:10" x14ac:dyDescent="0.2">
      <c r="A1057" s="583"/>
      <c r="B1057" s="583"/>
      <c r="C1057" s="583"/>
      <c r="D1057" s="582"/>
      <c r="E1057" s="583"/>
      <c r="F1057" s="582"/>
      <c r="G1057" s="582"/>
      <c r="H1057" s="582"/>
      <c r="I1057" s="582"/>
      <c r="J1057" s="581"/>
    </row>
    <row r="1058" spans="1:10" x14ac:dyDescent="0.2">
      <c r="A1058" s="583"/>
      <c r="B1058" s="583"/>
      <c r="C1058" s="583"/>
      <c r="D1058" s="582"/>
      <c r="E1058" s="583"/>
      <c r="F1058" s="582"/>
      <c r="G1058" s="582"/>
      <c r="H1058" s="582"/>
      <c r="I1058" s="582"/>
      <c r="J1058" s="581"/>
    </row>
    <row r="1059" spans="1:10" x14ac:dyDescent="0.2">
      <c r="A1059" s="583"/>
      <c r="B1059" s="583"/>
      <c r="C1059" s="583"/>
      <c r="D1059" s="582"/>
      <c r="E1059" s="583"/>
      <c r="F1059" s="582"/>
      <c r="G1059" s="582"/>
      <c r="H1059" s="582"/>
      <c r="I1059" s="582"/>
      <c r="J1059" s="581"/>
    </row>
    <row r="1060" spans="1:10" x14ac:dyDescent="0.2">
      <c r="A1060" s="583"/>
      <c r="B1060" s="583"/>
      <c r="C1060" s="583"/>
      <c r="D1060" s="582"/>
      <c r="E1060" s="583"/>
      <c r="F1060" s="582"/>
      <c r="G1060" s="582"/>
      <c r="H1060" s="582"/>
      <c r="I1060" s="582"/>
      <c r="J1060" s="581"/>
    </row>
    <row r="1061" spans="1:10" x14ac:dyDescent="0.2">
      <c r="A1061" s="583"/>
      <c r="B1061" s="583"/>
      <c r="C1061" s="583"/>
      <c r="D1061" s="582"/>
      <c r="E1061" s="583"/>
      <c r="F1061" s="582"/>
      <c r="G1061" s="582"/>
      <c r="H1061" s="582"/>
      <c r="I1061" s="582"/>
      <c r="J1061" s="581"/>
    </row>
    <row r="1062" spans="1:10" x14ac:dyDescent="0.2">
      <c r="A1062" s="583"/>
      <c r="B1062" s="583"/>
      <c r="C1062" s="583"/>
      <c r="D1062" s="582"/>
      <c r="E1062" s="583"/>
      <c r="F1062" s="582"/>
      <c r="G1062" s="582"/>
      <c r="H1062" s="582"/>
      <c r="I1062" s="582"/>
      <c r="J1062" s="581"/>
    </row>
    <row r="1063" spans="1:10" x14ac:dyDescent="0.2">
      <c r="A1063" s="583"/>
      <c r="B1063" s="583"/>
      <c r="C1063" s="583"/>
      <c r="D1063" s="582"/>
      <c r="E1063" s="583"/>
      <c r="F1063" s="582"/>
      <c r="G1063" s="582"/>
      <c r="H1063" s="582"/>
      <c r="I1063" s="582"/>
      <c r="J1063" s="581"/>
    </row>
    <row r="1064" spans="1:10" x14ac:dyDescent="0.2">
      <c r="A1064" s="583"/>
      <c r="B1064" s="583"/>
      <c r="C1064" s="583"/>
      <c r="D1064" s="582"/>
      <c r="E1064" s="583"/>
      <c r="F1064" s="582"/>
      <c r="G1064" s="582"/>
      <c r="H1064" s="582"/>
      <c r="I1064" s="582"/>
      <c r="J1064" s="581"/>
    </row>
    <row r="1065" spans="1:10" x14ac:dyDescent="0.2">
      <c r="A1065" s="583"/>
      <c r="B1065" s="583"/>
      <c r="C1065" s="583"/>
      <c r="D1065" s="582"/>
      <c r="E1065" s="583"/>
      <c r="F1065" s="582"/>
      <c r="G1065" s="582"/>
      <c r="H1065" s="582"/>
      <c r="I1065" s="582"/>
      <c r="J1065" s="581"/>
    </row>
    <row r="1066" spans="1:10" x14ac:dyDescent="0.2">
      <c r="A1066" s="583"/>
      <c r="B1066" s="583"/>
      <c r="C1066" s="583"/>
      <c r="D1066" s="582"/>
      <c r="E1066" s="583"/>
      <c r="F1066" s="582"/>
      <c r="G1066" s="582"/>
      <c r="H1066" s="582"/>
      <c r="I1066" s="582"/>
      <c r="J1066" s="581"/>
    </row>
    <row r="1067" spans="1:10" x14ac:dyDescent="0.2">
      <c r="A1067" s="583"/>
      <c r="B1067" s="583"/>
      <c r="C1067" s="583"/>
      <c r="D1067" s="582"/>
      <c r="E1067" s="583"/>
      <c r="F1067" s="582"/>
      <c r="G1067" s="582"/>
      <c r="H1067" s="582"/>
      <c r="I1067" s="582"/>
      <c r="J1067" s="581"/>
    </row>
    <row r="1068" spans="1:10" x14ac:dyDescent="0.2">
      <c r="A1068" s="583"/>
      <c r="B1068" s="583"/>
      <c r="C1068" s="583"/>
      <c r="D1068" s="582"/>
      <c r="E1068" s="583"/>
      <c r="F1068" s="582"/>
      <c r="G1068" s="582"/>
      <c r="H1068" s="582"/>
      <c r="I1068" s="582"/>
      <c r="J1068" s="581"/>
    </row>
    <row r="1069" spans="1:10" x14ac:dyDescent="0.2">
      <c r="A1069" s="583"/>
      <c r="B1069" s="583"/>
      <c r="C1069" s="583"/>
      <c r="D1069" s="582"/>
      <c r="E1069" s="583"/>
      <c r="F1069" s="582"/>
      <c r="G1069" s="582"/>
      <c r="H1069" s="582"/>
      <c r="I1069" s="582"/>
      <c r="J1069" s="581"/>
    </row>
    <row r="1070" spans="1:10" x14ac:dyDescent="0.2">
      <c r="A1070" s="583"/>
      <c r="B1070" s="583"/>
      <c r="C1070" s="583"/>
      <c r="D1070" s="582"/>
      <c r="E1070" s="583"/>
      <c r="F1070" s="582"/>
      <c r="G1070" s="582"/>
      <c r="H1070" s="582"/>
      <c r="I1070" s="582"/>
      <c r="J1070" s="581"/>
    </row>
    <row r="1071" spans="1:10" x14ac:dyDescent="0.2">
      <c r="A1071" s="583"/>
      <c r="B1071" s="583"/>
      <c r="C1071" s="583"/>
      <c r="D1071" s="582"/>
      <c r="E1071" s="583"/>
      <c r="F1071" s="582"/>
      <c r="G1071" s="582"/>
      <c r="H1071" s="582"/>
      <c r="I1071" s="582"/>
      <c r="J1071" s="581"/>
    </row>
    <row r="1072" spans="1:10" x14ac:dyDescent="0.2">
      <c r="A1072" s="583"/>
      <c r="B1072" s="583"/>
      <c r="C1072" s="583"/>
      <c r="D1072" s="582"/>
      <c r="E1072" s="583"/>
      <c r="F1072" s="582"/>
      <c r="G1072" s="582"/>
      <c r="H1072" s="582"/>
      <c r="I1072" s="582"/>
      <c r="J1072" s="581"/>
    </row>
    <row r="1073" spans="1:10" x14ac:dyDescent="0.2">
      <c r="A1073" s="583"/>
      <c r="B1073" s="583"/>
      <c r="C1073" s="583"/>
      <c r="D1073" s="582"/>
      <c r="E1073" s="583"/>
      <c r="F1073" s="582"/>
      <c r="G1073" s="582"/>
      <c r="H1073" s="582"/>
      <c r="I1073" s="582"/>
      <c r="J1073" s="581"/>
    </row>
    <row r="1074" spans="1:10" x14ac:dyDescent="0.2">
      <c r="A1074" s="583"/>
      <c r="B1074" s="583"/>
      <c r="C1074" s="583"/>
      <c r="D1074" s="582"/>
      <c r="E1074" s="583"/>
      <c r="F1074" s="582"/>
      <c r="G1074" s="582"/>
      <c r="H1074" s="582"/>
      <c r="I1074" s="582"/>
      <c r="J1074" s="581"/>
    </row>
    <row r="1075" spans="1:10" x14ac:dyDescent="0.2">
      <c r="A1075" s="583"/>
      <c r="B1075" s="583"/>
      <c r="C1075" s="583"/>
      <c r="D1075" s="582"/>
      <c r="E1075" s="583"/>
      <c r="F1075" s="582"/>
      <c r="G1075" s="582"/>
      <c r="H1075" s="582"/>
      <c r="I1075" s="582"/>
      <c r="J1075" s="581"/>
    </row>
    <row r="1076" spans="1:10" x14ac:dyDescent="0.2">
      <c r="A1076" s="583"/>
      <c r="B1076" s="583"/>
      <c r="C1076" s="583"/>
      <c r="D1076" s="582"/>
      <c r="E1076" s="583"/>
      <c r="F1076" s="582"/>
      <c r="G1076" s="582"/>
      <c r="H1076" s="582"/>
      <c r="I1076" s="582"/>
      <c r="J1076" s="581"/>
    </row>
    <row r="1077" spans="1:10" x14ac:dyDescent="0.2">
      <c r="A1077" s="583"/>
      <c r="B1077" s="583"/>
      <c r="C1077" s="583"/>
      <c r="D1077" s="582"/>
      <c r="E1077" s="583"/>
      <c r="F1077" s="582"/>
      <c r="G1077" s="582"/>
      <c r="H1077" s="582"/>
      <c r="I1077" s="582"/>
      <c r="J1077" s="581"/>
    </row>
    <row r="1078" spans="1:10" x14ac:dyDescent="0.2">
      <c r="A1078" s="583"/>
      <c r="B1078" s="583"/>
      <c r="C1078" s="583"/>
      <c r="D1078" s="582"/>
      <c r="E1078" s="583"/>
      <c r="F1078" s="582"/>
      <c r="G1078" s="582"/>
      <c r="H1078" s="582"/>
      <c r="I1078" s="582"/>
      <c r="J1078" s="581"/>
    </row>
    <row r="1079" spans="1:10" x14ac:dyDescent="0.2">
      <c r="A1079" s="583"/>
      <c r="B1079" s="583"/>
      <c r="C1079" s="583"/>
      <c r="D1079" s="582"/>
      <c r="E1079" s="583"/>
      <c r="F1079" s="582"/>
      <c r="G1079" s="582"/>
      <c r="H1079" s="582"/>
      <c r="I1079" s="582"/>
      <c r="J1079" s="581"/>
    </row>
    <row r="1080" spans="1:10" x14ac:dyDescent="0.2">
      <c r="A1080" s="583"/>
      <c r="B1080" s="583"/>
      <c r="C1080" s="583"/>
      <c r="D1080" s="582"/>
      <c r="E1080" s="583"/>
      <c r="F1080" s="582"/>
      <c r="G1080" s="582"/>
      <c r="H1080" s="582"/>
      <c r="I1080" s="582"/>
      <c r="J1080" s="581"/>
    </row>
    <row r="1081" spans="1:10" x14ac:dyDescent="0.2">
      <c r="A1081" s="583"/>
      <c r="B1081" s="583"/>
      <c r="C1081" s="583"/>
      <c r="D1081" s="582"/>
      <c r="E1081" s="583"/>
      <c r="F1081" s="582"/>
      <c r="G1081" s="582"/>
      <c r="H1081" s="582"/>
      <c r="I1081" s="582"/>
      <c r="J1081" s="581"/>
    </row>
    <row r="1082" spans="1:10" x14ac:dyDescent="0.2">
      <c r="A1082" s="583"/>
      <c r="B1082" s="583"/>
      <c r="C1082" s="583"/>
      <c r="D1082" s="582"/>
      <c r="E1082" s="583"/>
      <c r="F1082" s="582"/>
      <c r="G1082" s="582"/>
      <c r="H1082" s="582"/>
      <c r="I1082" s="582"/>
      <c r="J1082" s="581"/>
    </row>
    <row r="1083" spans="1:10" x14ac:dyDescent="0.2">
      <c r="A1083" s="583"/>
      <c r="B1083" s="583"/>
      <c r="C1083" s="583"/>
      <c r="D1083" s="582"/>
      <c r="E1083" s="583"/>
      <c r="F1083" s="582"/>
      <c r="G1083" s="582"/>
      <c r="H1083" s="582"/>
      <c r="I1083" s="582"/>
      <c r="J1083" s="581"/>
    </row>
    <row r="1084" spans="1:10" x14ac:dyDescent="0.2">
      <c r="A1084" s="583"/>
      <c r="B1084" s="583"/>
      <c r="C1084" s="583"/>
      <c r="D1084" s="582"/>
      <c r="E1084" s="583"/>
      <c r="F1084" s="582"/>
      <c r="G1084" s="582"/>
      <c r="H1084" s="582"/>
      <c r="I1084" s="582"/>
      <c r="J1084" s="581"/>
    </row>
    <row r="1085" spans="1:10" x14ac:dyDescent="0.2">
      <c r="A1085" s="583"/>
      <c r="B1085" s="583"/>
      <c r="C1085" s="583"/>
      <c r="D1085" s="582"/>
      <c r="E1085" s="583"/>
      <c r="F1085" s="582"/>
      <c r="G1085" s="582"/>
      <c r="H1085" s="582"/>
      <c r="I1085" s="582"/>
      <c r="J1085" s="581"/>
    </row>
    <row r="1086" spans="1:10" x14ac:dyDescent="0.2">
      <c r="A1086" s="583"/>
      <c r="B1086" s="583"/>
      <c r="C1086" s="583"/>
      <c r="D1086" s="582"/>
      <c r="E1086" s="583"/>
      <c r="F1086" s="582"/>
      <c r="G1086" s="582"/>
      <c r="H1086" s="582"/>
      <c r="I1086" s="582"/>
      <c r="J1086" s="581"/>
    </row>
    <row r="1087" spans="1:10" x14ac:dyDescent="0.2">
      <c r="A1087" s="583"/>
      <c r="B1087" s="583"/>
      <c r="C1087" s="583"/>
      <c r="D1087" s="582"/>
      <c r="E1087" s="583"/>
      <c r="F1087" s="582"/>
      <c r="G1087" s="582"/>
      <c r="H1087" s="582"/>
      <c r="I1087" s="582"/>
      <c r="J1087" s="581"/>
    </row>
    <row r="1088" spans="1:10" x14ac:dyDescent="0.2">
      <c r="A1088" s="583"/>
      <c r="B1088" s="583"/>
      <c r="C1088" s="583"/>
      <c r="D1088" s="582"/>
      <c r="E1088" s="583"/>
      <c r="F1088" s="582"/>
      <c r="G1088" s="582"/>
      <c r="H1088" s="582"/>
      <c r="I1088" s="582"/>
      <c r="J1088" s="581"/>
    </row>
    <row r="1089" spans="1:10" x14ac:dyDescent="0.2">
      <c r="A1089" s="583"/>
      <c r="B1089" s="583"/>
      <c r="C1089" s="583"/>
      <c r="D1089" s="582"/>
      <c r="E1089" s="583"/>
      <c r="F1089" s="582"/>
      <c r="G1089" s="582"/>
      <c r="H1089" s="582"/>
      <c r="I1089" s="582"/>
      <c r="J1089" s="581"/>
    </row>
    <row r="1090" spans="1:10" x14ac:dyDescent="0.2">
      <c r="A1090" s="583"/>
      <c r="B1090" s="583"/>
      <c r="C1090" s="583"/>
      <c r="D1090" s="582"/>
      <c r="E1090" s="583"/>
      <c r="F1090" s="582"/>
      <c r="G1090" s="582"/>
      <c r="H1090" s="582"/>
      <c r="I1090" s="582"/>
      <c r="J1090" s="581"/>
    </row>
    <row r="1091" spans="1:10" x14ac:dyDescent="0.2">
      <c r="A1091" s="583"/>
      <c r="B1091" s="583"/>
      <c r="C1091" s="583"/>
      <c r="D1091" s="582"/>
      <c r="E1091" s="583"/>
      <c r="F1091" s="582"/>
      <c r="G1091" s="582"/>
      <c r="H1091" s="582"/>
      <c r="I1091" s="582"/>
      <c r="J1091" s="581"/>
    </row>
    <row r="1092" spans="1:10" x14ac:dyDescent="0.2">
      <c r="A1092" s="583"/>
      <c r="B1092" s="583"/>
      <c r="C1092" s="583"/>
      <c r="D1092" s="582"/>
      <c r="E1092" s="583"/>
      <c r="F1092" s="582"/>
      <c r="G1092" s="582"/>
      <c r="H1092" s="582"/>
      <c r="I1092" s="582"/>
      <c r="J1092" s="581"/>
    </row>
    <row r="1093" spans="1:10" x14ac:dyDescent="0.2">
      <c r="A1093" s="583"/>
      <c r="B1093" s="583"/>
      <c r="C1093" s="583"/>
      <c r="D1093" s="582"/>
      <c r="E1093" s="583"/>
      <c r="F1093" s="582"/>
      <c r="G1093" s="582"/>
      <c r="H1093" s="582"/>
      <c r="I1093" s="582"/>
      <c r="J1093" s="581"/>
    </row>
    <row r="1094" spans="1:10" x14ac:dyDescent="0.2">
      <c r="A1094" s="583"/>
      <c r="B1094" s="583"/>
      <c r="C1094" s="583"/>
      <c r="D1094" s="582"/>
      <c r="E1094" s="583"/>
      <c r="F1094" s="582"/>
      <c r="G1094" s="582"/>
      <c r="H1094" s="582"/>
      <c r="I1094" s="582"/>
      <c r="J1094" s="581"/>
    </row>
    <row r="1095" spans="1:10" x14ac:dyDescent="0.2">
      <c r="A1095" s="583"/>
      <c r="B1095" s="583"/>
      <c r="C1095" s="583"/>
      <c r="D1095" s="582"/>
      <c r="E1095" s="583"/>
      <c r="F1095" s="582"/>
      <c r="G1095" s="582"/>
      <c r="H1095" s="582"/>
      <c r="I1095" s="582"/>
      <c r="J1095" s="581"/>
    </row>
    <row r="1096" spans="1:10" x14ac:dyDescent="0.2">
      <c r="A1096" s="583"/>
      <c r="B1096" s="583"/>
      <c r="C1096" s="583"/>
      <c r="D1096" s="582"/>
      <c r="E1096" s="583"/>
      <c r="F1096" s="582"/>
      <c r="G1096" s="582"/>
      <c r="H1096" s="582"/>
      <c r="I1096" s="582"/>
      <c r="J1096" s="581"/>
    </row>
    <row r="1097" spans="1:10" x14ac:dyDescent="0.2">
      <c r="A1097" s="583"/>
      <c r="B1097" s="583"/>
      <c r="C1097" s="583"/>
      <c r="D1097" s="582"/>
      <c r="E1097" s="583"/>
      <c r="F1097" s="582"/>
      <c r="G1097" s="582"/>
      <c r="H1097" s="582"/>
      <c r="I1097" s="582"/>
      <c r="J1097" s="581"/>
    </row>
  </sheetData>
  <phoneticPr fontId="0" type="noConversion"/>
  <pageMargins left="0.55118110236220474" right="0.35433070866141736" top="0.39370078740157483" bottom="0.70866141732283472" header="0.27559055118110237" footer="0.19685039370078741"/>
  <pageSetup paperSize="9" scale="56" fitToHeight="4" orientation="landscape" r:id="rId1"/>
  <headerFooter alignWithMargins="0">
    <oddFooter>&amp;C&amp;A</oddFooter>
  </headerFooter>
  <rowBreaks count="2" manualBreakCount="2">
    <brk id="64" max="9" man="1"/>
    <brk id="122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2"/>
  <sheetViews>
    <sheetView showGridLines="0" zoomScaleNormal="100" workbookViewId="0">
      <selection activeCell="E31" sqref="E31"/>
    </sheetView>
  </sheetViews>
  <sheetFormatPr defaultRowHeight="13.5" x14ac:dyDescent="0.2"/>
  <cols>
    <col min="1" max="1" width="28.85546875" style="584" customWidth="1"/>
    <col min="2" max="2" width="27.28515625" style="608" customWidth="1"/>
    <col min="3" max="3" width="10.7109375" style="584" customWidth="1"/>
    <col min="4" max="4" width="45.42578125" style="584" customWidth="1"/>
    <col min="5" max="5" width="42" style="561" customWidth="1"/>
    <col min="6" max="6" width="12.28515625" style="585" customWidth="1"/>
    <col min="7" max="7" width="12.28515625" style="560" customWidth="1"/>
    <col min="8" max="10" width="12.28515625" style="581" customWidth="1"/>
    <col min="11" max="11" width="44" style="586" customWidth="1"/>
    <col min="12" max="16384" width="9.140625" style="582"/>
  </cols>
  <sheetData>
    <row r="1" spans="1:11" s="580" customFormat="1" x14ac:dyDescent="0.2">
      <c r="A1" s="578" t="s">
        <v>1371</v>
      </c>
      <c r="B1" s="603" t="s">
        <v>1839</v>
      </c>
      <c r="C1" s="603"/>
      <c r="D1" s="578"/>
      <c r="E1" s="578" t="s">
        <v>1315</v>
      </c>
      <c r="F1" s="578"/>
      <c r="G1" s="578"/>
      <c r="H1" s="578"/>
      <c r="I1" s="578"/>
      <c r="J1" s="578"/>
      <c r="K1" s="579"/>
    </row>
    <row r="2" spans="1:11" s="600" customFormat="1" ht="54" x14ac:dyDescent="0.2">
      <c r="A2" s="598" t="s">
        <v>1318</v>
      </c>
      <c r="B2" s="604" t="s">
        <v>1318</v>
      </c>
      <c r="C2" s="599" t="s">
        <v>924</v>
      </c>
      <c r="D2" s="598" t="s">
        <v>1209</v>
      </c>
      <c r="E2" s="598" t="s">
        <v>889</v>
      </c>
      <c r="F2" s="601" t="s">
        <v>1211</v>
      </c>
      <c r="G2" s="601" t="s">
        <v>1212</v>
      </c>
      <c r="H2" s="601" t="s">
        <v>1316</v>
      </c>
      <c r="I2" s="601" t="s">
        <v>609</v>
      </c>
      <c r="J2" s="601" t="s">
        <v>1314</v>
      </c>
      <c r="K2" s="598" t="s">
        <v>608</v>
      </c>
    </row>
    <row r="3" spans="1:11" x14ac:dyDescent="0.2">
      <c r="A3" s="587" t="s">
        <v>1700</v>
      </c>
      <c r="B3" s="605" t="s">
        <v>1372</v>
      </c>
      <c r="C3" s="588" t="s">
        <v>1701</v>
      </c>
      <c r="D3" s="587" t="s">
        <v>1702</v>
      </c>
      <c r="E3" s="587" t="s">
        <v>1703</v>
      </c>
      <c r="F3" s="589">
        <v>1</v>
      </c>
      <c r="G3" s="589">
        <v>0</v>
      </c>
      <c r="H3" s="589">
        <v>0</v>
      </c>
      <c r="I3" s="589"/>
      <c r="J3" s="589">
        <f t="shared" ref="J3" si="0">+H3+I3</f>
        <v>0</v>
      </c>
      <c r="K3" s="590"/>
    </row>
    <row r="4" spans="1:11" x14ac:dyDescent="0.2">
      <c r="A4" s="587" t="s">
        <v>1700</v>
      </c>
      <c r="B4" s="605" t="s">
        <v>1372</v>
      </c>
      <c r="C4" s="588" t="s">
        <v>1704</v>
      </c>
      <c r="D4" s="587" t="s">
        <v>1414</v>
      </c>
      <c r="E4" s="587" t="s">
        <v>1705</v>
      </c>
      <c r="F4" s="589">
        <v>95868</v>
      </c>
      <c r="G4" s="589">
        <v>95867</v>
      </c>
      <c r="H4" s="589">
        <v>95867</v>
      </c>
      <c r="I4" s="589"/>
      <c r="J4" s="589">
        <f>+H4+I4</f>
        <v>95867</v>
      </c>
      <c r="K4" s="590"/>
    </row>
    <row r="5" spans="1:11" x14ac:dyDescent="0.2">
      <c r="A5" s="587" t="s">
        <v>1700</v>
      </c>
      <c r="B5" s="605" t="s">
        <v>1372</v>
      </c>
      <c r="C5" s="588" t="s">
        <v>1413</v>
      </c>
      <c r="D5" s="587" t="s">
        <v>1414</v>
      </c>
      <c r="E5" s="587" t="s">
        <v>1706</v>
      </c>
      <c r="F5" s="589">
        <v>57779</v>
      </c>
      <c r="G5" s="589">
        <v>0</v>
      </c>
      <c r="H5" s="589">
        <v>0</v>
      </c>
      <c r="I5" s="589"/>
      <c r="J5" s="589">
        <f>+H5+I5</f>
        <v>0</v>
      </c>
      <c r="K5" s="590"/>
    </row>
    <row r="6" spans="1:11" x14ac:dyDescent="0.2">
      <c r="A6" s="591" t="s">
        <v>1811</v>
      </c>
      <c r="B6" s="606"/>
      <c r="C6" s="591"/>
      <c r="D6" s="591"/>
      <c r="E6" s="591"/>
      <c r="F6" s="593">
        <f>SUM(F3:F5)</f>
        <v>153648</v>
      </c>
      <c r="G6" s="593">
        <f t="shared" ref="G6:J6" si="1">SUM(G3:G5)</f>
        <v>95867</v>
      </c>
      <c r="H6" s="593">
        <f t="shared" si="1"/>
        <v>95867</v>
      </c>
      <c r="I6" s="593">
        <f t="shared" si="1"/>
        <v>0</v>
      </c>
      <c r="J6" s="593">
        <f t="shared" si="1"/>
        <v>95867</v>
      </c>
      <c r="K6" s="594"/>
    </row>
    <row r="7" spans="1:11" x14ac:dyDescent="0.2">
      <c r="A7" s="587" t="s">
        <v>1700</v>
      </c>
      <c r="B7" s="605" t="s">
        <v>1423</v>
      </c>
      <c r="C7" s="588" t="s">
        <v>1707</v>
      </c>
      <c r="D7" s="587" t="s">
        <v>984</v>
      </c>
      <c r="E7" s="587" t="s">
        <v>1708</v>
      </c>
      <c r="F7" s="589">
        <v>456923.22000000009</v>
      </c>
      <c r="G7" s="589">
        <v>484200</v>
      </c>
      <c r="H7" s="589">
        <v>484200</v>
      </c>
      <c r="I7" s="589"/>
      <c r="J7" s="589">
        <f t="shared" ref="J7:J13" si="2">+H7+I7</f>
        <v>484200</v>
      </c>
      <c r="K7" s="590"/>
    </row>
    <row r="8" spans="1:11" x14ac:dyDescent="0.2">
      <c r="A8" s="587" t="s">
        <v>1700</v>
      </c>
      <c r="B8" s="605" t="s">
        <v>1423</v>
      </c>
      <c r="C8" s="588" t="s">
        <v>1709</v>
      </c>
      <c r="D8" s="587" t="s">
        <v>984</v>
      </c>
      <c r="E8" s="587" t="s">
        <v>1710</v>
      </c>
      <c r="F8" s="589">
        <v>300</v>
      </c>
      <c r="G8" s="589">
        <v>400</v>
      </c>
      <c r="H8" s="589">
        <v>0</v>
      </c>
      <c r="I8" s="589"/>
      <c r="J8" s="589">
        <f t="shared" si="2"/>
        <v>0</v>
      </c>
      <c r="K8" s="590"/>
    </row>
    <row r="9" spans="1:11" x14ac:dyDescent="0.2">
      <c r="A9" s="587" t="s">
        <v>1700</v>
      </c>
      <c r="B9" s="605" t="s">
        <v>1423</v>
      </c>
      <c r="C9" s="588" t="s">
        <v>1711</v>
      </c>
      <c r="D9" s="587" t="s">
        <v>1034</v>
      </c>
      <c r="E9" s="587" t="s">
        <v>1712</v>
      </c>
      <c r="F9" s="589">
        <v>234391.11000000002</v>
      </c>
      <c r="G9" s="589">
        <v>270100</v>
      </c>
      <c r="H9" s="589">
        <v>270100</v>
      </c>
      <c r="I9" s="589"/>
      <c r="J9" s="589">
        <f t="shared" si="2"/>
        <v>270100</v>
      </c>
      <c r="K9" s="590"/>
    </row>
    <row r="10" spans="1:11" x14ac:dyDescent="0.2">
      <c r="A10" s="587" t="s">
        <v>1700</v>
      </c>
      <c r="B10" s="605" t="s">
        <v>1423</v>
      </c>
      <c r="C10" s="588" t="s">
        <v>1713</v>
      </c>
      <c r="D10" s="587" t="s">
        <v>1034</v>
      </c>
      <c r="E10" s="587" t="s">
        <v>1714</v>
      </c>
      <c r="F10" s="589">
        <v>4</v>
      </c>
      <c r="G10" s="589">
        <v>200</v>
      </c>
      <c r="H10" s="589">
        <v>200</v>
      </c>
      <c r="I10" s="589"/>
      <c r="J10" s="589">
        <f t="shared" si="2"/>
        <v>200</v>
      </c>
      <c r="K10" s="590"/>
    </row>
    <row r="11" spans="1:11" x14ac:dyDescent="0.2">
      <c r="A11" s="587" t="s">
        <v>1700</v>
      </c>
      <c r="B11" s="605" t="s">
        <v>1423</v>
      </c>
      <c r="C11" s="588" t="s">
        <v>1715</v>
      </c>
      <c r="D11" s="587" t="s">
        <v>895</v>
      </c>
      <c r="E11" s="587" t="s">
        <v>1716</v>
      </c>
      <c r="F11" s="589">
        <v>748.35</v>
      </c>
      <c r="G11" s="589">
        <v>4060</v>
      </c>
      <c r="H11" s="589">
        <v>4060</v>
      </c>
      <c r="I11" s="589"/>
      <c r="J11" s="589">
        <f t="shared" si="2"/>
        <v>4060</v>
      </c>
      <c r="K11" s="590"/>
    </row>
    <row r="12" spans="1:11" x14ac:dyDescent="0.2">
      <c r="A12" s="587" t="s">
        <v>1700</v>
      </c>
      <c r="B12" s="605" t="s">
        <v>1423</v>
      </c>
      <c r="C12" s="588" t="s">
        <v>1717</v>
      </c>
      <c r="D12" s="587" t="s">
        <v>1686</v>
      </c>
      <c r="E12" s="587" t="s">
        <v>1718</v>
      </c>
      <c r="F12" s="589">
        <v>87078.259999999951</v>
      </c>
      <c r="G12" s="589">
        <v>96700</v>
      </c>
      <c r="H12" s="589">
        <v>96700</v>
      </c>
      <c r="I12" s="589"/>
      <c r="J12" s="589">
        <f t="shared" si="2"/>
        <v>96700</v>
      </c>
      <c r="K12" s="590"/>
    </row>
    <row r="13" spans="1:11" x14ac:dyDescent="0.2">
      <c r="A13" s="587" t="s">
        <v>1700</v>
      </c>
      <c r="B13" s="605" t="s">
        <v>1423</v>
      </c>
      <c r="C13" s="588" t="s">
        <v>1719</v>
      </c>
      <c r="D13" s="587" t="s">
        <v>1720</v>
      </c>
      <c r="E13" s="587" t="s">
        <v>1721</v>
      </c>
      <c r="F13" s="589">
        <v>1115</v>
      </c>
      <c r="G13" s="589">
        <v>1300</v>
      </c>
      <c r="H13" s="589">
        <v>1300</v>
      </c>
      <c r="I13" s="589"/>
      <c r="J13" s="589">
        <f t="shared" si="2"/>
        <v>1300</v>
      </c>
      <c r="K13" s="590"/>
    </row>
    <row r="14" spans="1:11" x14ac:dyDescent="0.2">
      <c r="A14" s="587" t="s">
        <v>1700</v>
      </c>
      <c r="B14" s="605" t="s">
        <v>1423</v>
      </c>
      <c r="C14" s="588" t="s">
        <v>1722</v>
      </c>
      <c r="D14" s="587" t="s">
        <v>1100</v>
      </c>
      <c r="E14" s="587" t="s">
        <v>1723</v>
      </c>
      <c r="F14" s="589">
        <v>507.22</v>
      </c>
      <c r="G14" s="589">
        <v>452</v>
      </c>
      <c r="H14" s="589">
        <v>452</v>
      </c>
      <c r="I14" s="589"/>
      <c r="J14" s="589">
        <f t="shared" ref="J14:J29" si="3">+H14+I14</f>
        <v>452</v>
      </c>
      <c r="K14" s="590"/>
    </row>
    <row r="15" spans="1:11" x14ac:dyDescent="0.2">
      <c r="A15" s="587" t="s">
        <v>1700</v>
      </c>
      <c r="B15" s="605" t="s">
        <v>1423</v>
      </c>
      <c r="C15" s="588" t="s">
        <v>1724</v>
      </c>
      <c r="D15" s="587" t="s">
        <v>896</v>
      </c>
      <c r="E15" s="587" t="s">
        <v>1725</v>
      </c>
      <c r="F15" s="589">
        <v>3030.9400000000005</v>
      </c>
      <c r="G15" s="589">
        <v>2600</v>
      </c>
      <c r="H15" s="589">
        <v>2600</v>
      </c>
      <c r="I15" s="589"/>
      <c r="J15" s="589">
        <f t="shared" si="3"/>
        <v>2600</v>
      </c>
      <c r="K15" s="590"/>
    </row>
    <row r="16" spans="1:11" x14ac:dyDescent="0.2">
      <c r="A16" s="587" t="s">
        <v>1700</v>
      </c>
      <c r="B16" s="605" t="s">
        <v>1423</v>
      </c>
      <c r="C16" s="588" t="s">
        <v>1726</v>
      </c>
      <c r="D16" s="587" t="s">
        <v>899</v>
      </c>
      <c r="E16" s="587" t="s">
        <v>1727</v>
      </c>
      <c r="F16" s="589">
        <v>2340.6400000000003</v>
      </c>
      <c r="G16" s="589">
        <v>1526</v>
      </c>
      <c r="H16" s="589">
        <v>1526</v>
      </c>
      <c r="I16" s="589"/>
      <c r="J16" s="589">
        <f t="shared" si="3"/>
        <v>1526</v>
      </c>
      <c r="K16" s="590"/>
    </row>
    <row r="17" spans="1:11" x14ac:dyDescent="0.2">
      <c r="A17" s="587" t="s">
        <v>1700</v>
      </c>
      <c r="B17" s="605" t="s">
        <v>1423</v>
      </c>
      <c r="C17" s="588" t="s">
        <v>1726</v>
      </c>
      <c r="D17" s="587" t="s">
        <v>902</v>
      </c>
      <c r="E17" s="587" t="s">
        <v>1728</v>
      </c>
      <c r="F17" s="589">
        <v>1489.5300000000002</v>
      </c>
      <c r="G17" s="589">
        <v>986</v>
      </c>
      <c r="H17" s="589">
        <v>986</v>
      </c>
      <c r="I17" s="589"/>
      <c r="J17" s="589">
        <f t="shared" si="3"/>
        <v>986</v>
      </c>
      <c r="K17" s="590"/>
    </row>
    <row r="18" spans="1:11" x14ac:dyDescent="0.2">
      <c r="A18" s="587" t="s">
        <v>1700</v>
      </c>
      <c r="B18" s="605" t="s">
        <v>1423</v>
      </c>
      <c r="C18" s="588" t="s">
        <v>1729</v>
      </c>
      <c r="D18" s="587" t="s">
        <v>929</v>
      </c>
      <c r="E18" s="587" t="s">
        <v>1689</v>
      </c>
      <c r="F18" s="589">
        <v>254660.81000000003</v>
      </c>
      <c r="G18" s="589">
        <v>282888</v>
      </c>
      <c r="H18" s="589">
        <v>282888</v>
      </c>
      <c r="I18" s="589"/>
      <c r="J18" s="589">
        <f t="shared" si="3"/>
        <v>282888</v>
      </c>
      <c r="K18" s="590"/>
    </row>
    <row r="19" spans="1:11" x14ac:dyDescent="0.2">
      <c r="A19" s="587" t="s">
        <v>1700</v>
      </c>
      <c r="B19" s="605" t="s">
        <v>1423</v>
      </c>
      <c r="C19" s="588" t="s">
        <v>1730</v>
      </c>
      <c r="D19" s="587" t="s">
        <v>931</v>
      </c>
      <c r="E19" s="587" t="s">
        <v>1731</v>
      </c>
      <c r="F19" s="589">
        <v>7643.41</v>
      </c>
      <c r="G19" s="589">
        <v>7009</v>
      </c>
      <c r="H19" s="589">
        <v>6500</v>
      </c>
      <c r="I19" s="589"/>
      <c r="J19" s="589">
        <f t="shared" si="3"/>
        <v>6500</v>
      </c>
      <c r="K19" s="590"/>
    </row>
    <row r="20" spans="1:11" x14ac:dyDescent="0.2">
      <c r="A20" s="587" t="s">
        <v>1700</v>
      </c>
      <c r="B20" s="605" t="s">
        <v>1732</v>
      </c>
      <c r="C20" s="588" t="s">
        <v>1733</v>
      </c>
      <c r="D20" s="587" t="s">
        <v>905</v>
      </c>
      <c r="E20" s="587" t="s">
        <v>1734</v>
      </c>
      <c r="F20" s="589">
        <v>985.2</v>
      </c>
      <c r="G20" s="589">
        <v>945</v>
      </c>
      <c r="H20" s="589">
        <v>945</v>
      </c>
      <c r="I20" s="589"/>
      <c r="J20" s="589">
        <f t="shared" si="3"/>
        <v>945</v>
      </c>
      <c r="K20" s="590"/>
    </row>
    <row r="21" spans="1:11" x14ac:dyDescent="0.2">
      <c r="A21" s="587" t="s">
        <v>1700</v>
      </c>
      <c r="B21" s="605" t="s">
        <v>1732</v>
      </c>
      <c r="C21" s="588" t="s">
        <v>1735</v>
      </c>
      <c r="D21" s="587" t="s">
        <v>934</v>
      </c>
      <c r="E21" s="587" t="s">
        <v>1734</v>
      </c>
      <c r="F21" s="589">
        <v>158</v>
      </c>
      <c r="G21" s="589">
        <v>822</v>
      </c>
      <c r="H21" s="589">
        <v>822</v>
      </c>
      <c r="I21" s="589"/>
      <c r="J21" s="589">
        <f t="shared" si="3"/>
        <v>822</v>
      </c>
      <c r="K21" s="590"/>
    </row>
    <row r="22" spans="1:11" x14ac:dyDescent="0.2">
      <c r="A22" s="587" t="s">
        <v>1700</v>
      </c>
      <c r="B22" s="605" t="s">
        <v>1732</v>
      </c>
      <c r="C22" s="588" t="s">
        <v>1736</v>
      </c>
      <c r="D22" s="587" t="s">
        <v>933</v>
      </c>
      <c r="E22" s="587" t="s">
        <v>1734</v>
      </c>
      <c r="F22" s="589">
        <v>0</v>
      </c>
      <c r="G22" s="589">
        <v>153</v>
      </c>
      <c r="H22" s="589">
        <v>153</v>
      </c>
      <c r="I22" s="589"/>
      <c r="J22" s="589">
        <f t="shared" si="3"/>
        <v>153</v>
      </c>
      <c r="K22" s="590"/>
    </row>
    <row r="23" spans="1:11" x14ac:dyDescent="0.2">
      <c r="A23" s="587" t="s">
        <v>1700</v>
      </c>
      <c r="B23" s="605" t="s">
        <v>1732</v>
      </c>
      <c r="C23" s="588" t="s">
        <v>1737</v>
      </c>
      <c r="D23" s="587" t="s">
        <v>1738</v>
      </c>
      <c r="E23" s="587" t="s">
        <v>1739</v>
      </c>
      <c r="F23" s="589">
        <v>21281</v>
      </c>
      <c r="G23" s="589">
        <v>21280</v>
      </c>
      <c r="H23" s="589">
        <v>21280</v>
      </c>
      <c r="I23" s="589"/>
      <c r="J23" s="589">
        <f t="shared" si="3"/>
        <v>21280</v>
      </c>
      <c r="K23" s="590"/>
    </row>
    <row r="24" spans="1:11" x14ac:dyDescent="0.2">
      <c r="A24" s="587" t="s">
        <v>1700</v>
      </c>
      <c r="B24" s="605" t="s">
        <v>1732</v>
      </c>
      <c r="C24" s="588" t="s">
        <v>1740</v>
      </c>
      <c r="D24" s="587" t="s">
        <v>1131</v>
      </c>
      <c r="E24" s="587" t="s">
        <v>1741</v>
      </c>
      <c r="F24" s="589">
        <v>9905.3700000000008</v>
      </c>
      <c r="G24" s="589">
        <v>9560</v>
      </c>
      <c r="H24" s="589">
        <v>9560</v>
      </c>
      <c r="I24" s="589"/>
      <c r="J24" s="589">
        <f t="shared" si="3"/>
        <v>9560</v>
      </c>
      <c r="K24" s="590"/>
    </row>
    <row r="25" spans="1:11" x14ac:dyDescent="0.2">
      <c r="A25" s="587" t="s">
        <v>1700</v>
      </c>
      <c r="B25" s="605" t="s">
        <v>1732</v>
      </c>
      <c r="C25" s="588" t="s">
        <v>1742</v>
      </c>
      <c r="D25" s="587" t="s">
        <v>1127</v>
      </c>
      <c r="E25" s="587" t="s">
        <v>1743</v>
      </c>
      <c r="F25" s="589">
        <v>0</v>
      </c>
      <c r="G25" s="589">
        <v>631</v>
      </c>
      <c r="H25" s="589">
        <v>631</v>
      </c>
      <c r="I25" s="589"/>
      <c r="J25" s="589">
        <f t="shared" si="3"/>
        <v>631</v>
      </c>
      <c r="K25" s="590"/>
    </row>
    <row r="26" spans="1:11" x14ac:dyDescent="0.2">
      <c r="A26" s="587" t="s">
        <v>1700</v>
      </c>
      <c r="B26" s="605" t="s">
        <v>1732</v>
      </c>
      <c r="C26" s="588" t="s">
        <v>1744</v>
      </c>
      <c r="D26" s="587" t="s">
        <v>1738</v>
      </c>
      <c r="E26" s="587" t="s">
        <v>1745</v>
      </c>
      <c r="F26" s="589">
        <v>24412</v>
      </c>
      <c r="G26" s="589">
        <v>25519</v>
      </c>
      <c r="H26" s="589">
        <v>25519</v>
      </c>
      <c r="I26" s="589"/>
      <c r="J26" s="589">
        <f t="shared" si="3"/>
        <v>25519</v>
      </c>
      <c r="K26" s="590"/>
    </row>
    <row r="27" spans="1:11" x14ac:dyDescent="0.2">
      <c r="A27" s="587" t="s">
        <v>1700</v>
      </c>
      <c r="B27" s="605" t="s">
        <v>1746</v>
      </c>
      <c r="C27" s="588" t="s">
        <v>1747</v>
      </c>
      <c r="D27" s="587" t="s">
        <v>1748</v>
      </c>
      <c r="E27" s="587" t="s">
        <v>1749</v>
      </c>
      <c r="F27" s="589">
        <v>232161.6</v>
      </c>
      <c r="G27" s="589">
        <v>0</v>
      </c>
      <c r="H27" s="589">
        <v>0</v>
      </c>
      <c r="I27" s="589"/>
      <c r="J27" s="589">
        <f t="shared" si="3"/>
        <v>0</v>
      </c>
      <c r="K27" s="590"/>
    </row>
    <row r="28" spans="1:11" x14ac:dyDescent="0.2">
      <c r="A28" s="587" t="s">
        <v>1700</v>
      </c>
      <c r="B28" s="605" t="s">
        <v>1461</v>
      </c>
      <c r="C28" s="588" t="s">
        <v>1750</v>
      </c>
      <c r="D28" s="587" t="s">
        <v>935</v>
      </c>
      <c r="E28" s="587" t="s">
        <v>1751</v>
      </c>
      <c r="F28" s="589">
        <v>0</v>
      </c>
      <c r="G28" s="589">
        <v>20000</v>
      </c>
      <c r="H28" s="589">
        <v>20000</v>
      </c>
      <c r="I28" s="589"/>
      <c r="J28" s="589">
        <f t="shared" si="3"/>
        <v>20000</v>
      </c>
      <c r="K28" s="590"/>
    </row>
    <row r="29" spans="1:11" x14ac:dyDescent="0.2">
      <c r="A29" s="587" t="s">
        <v>1700</v>
      </c>
      <c r="B29" s="605" t="s">
        <v>1840</v>
      </c>
      <c r="C29" s="588" t="s">
        <v>1841</v>
      </c>
      <c r="D29" s="587" t="s">
        <v>1842</v>
      </c>
      <c r="E29" s="587" t="s">
        <v>1843</v>
      </c>
      <c r="F29" s="589">
        <v>0</v>
      </c>
      <c r="G29" s="589">
        <v>59997</v>
      </c>
      <c r="H29" s="589">
        <v>212000</v>
      </c>
      <c r="I29" s="589"/>
      <c r="J29" s="589">
        <f t="shared" si="3"/>
        <v>212000</v>
      </c>
      <c r="K29" s="590"/>
    </row>
    <row r="30" spans="1:11" x14ac:dyDescent="0.2">
      <c r="A30" s="591" t="s">
        <v>1810</v>
      </c>
      <c r="B30" s="606"/>
      <c r="C30" s="591"/>
      <c r="D30" s="591"/>
      <c r="E30" s="591"/>
      <c r="F30" s="593">
        <f>SUM(F7:F29)</f>
        <v>1339135.6600000001</v>
      </c>
      <c r="G30" s="593">
        <f t="shared" ref="G30:J30" si="4">SUM(G7:G29)</f>
        <v>1291328</v>
      </c>
      <c r="H30" s="593">
        <f t="shared" si="4"/>
        <v>1442422</v>
      </c>
      <c r="I30" s="593">
        <f t="shared" si="4"/>
        <v>0</v>
      </c>
      <c r="J30" s="593">
        <f t="shared" si="4"/>
        <v>1442422</v>
      </c>
      <c r="K30" s="594"/>
    </row>
    <row r="31" spans="1:11" ht="47.25" customHeight="1" x14ac:dyDescent="0.2">
      <c r="A31" s="582"/>
      <c r="B31" s="582"/>
      <c r="C31" s="582"/>
      <c r="D31" s="582"/>
      <c r="E31" s="582"/>
      <c r="F31" s="582"/>
      <c r="G31" s="582"/>
      <c r="H31" s="582"/>
      <c r="I31" s="582"/>
      <c r="J31" s="582"/>
      <c r="K31" s="582"/>
    </row>
    <row r="32" spans="1:11" x14ac:dyDescent="0.2">
      <c r="A32" s="587" t="s">
        <v>1752</v>
      </c>
      <c r="B32" s="605" t="s">
        <v>1372</v>
      </c>
      <c r="C32" s="588" t="s">
        <v>1520</v>
      </c>
      <c r="D32" s="587" t="s">
        <v>914</v>
      </c>
      <c r="E32" s="587" t="s">
        <v>1531</v>
      </c>
      <c r="F32" s="589">
        <v>0</v>
      </c>
      <c r="G32" s="589">
        <v>6000</v>
      </c>
      <c r="H32" s="589">
        <v>6000</v>
      </c>
      <c r="I32" s="589"/>
      <c r="J32" s="589">
        <f>+H32+I32</f>
        <v>6000</v>
      </c>
      <c r="K32" s="590"/>
    </row>
    <row r="33" spans="1:11" x14ac:dyDescent="0.2">
      <c r="A33" s="591" t="s">
        <v>1816</v>
      </c>
      <c r="B33" s="606"/>
      <c r="C33" s="591"/>
      <c r="D33" s="591"/>
      <c r="E33" s="591"/>
      <c r="F33" s="593">
        <f>SUM(F32)</f>
        <v>0</v>
      </c>
      <c r="G33" s="593">
        <f t="shared" ref="G33:J33" si="5">SUM(G32)</f>
        <v>6000</v>
      </c>
      <c r="H33" s="593">
        <f t="shared" si="5"/>
        <v>6000</v>
      </c>
      <c r="I33" s="593">
        <f t="shared" si="5"/>
        <v>0</v>
      </c>
      <c r="J33" s="593">
        <f t="shared" si="5"/>
        <v>6000</v>
      </c>
      <c r="K33" s="594"/>
    </row>
    <row r="34" spans="1:11" x14ac:dyDescent="0.2">
      <c r="A34" s="587" t="s">
        <v>1752</v>
      </c>
      <c r="B34" s="605" t="s">
        <v>1753</v>
      </c>
      <c r="C34" s="588" t="s">
        <v>1754</v>
      </c>
      <c r="D34" s="587" t="s">
        <v>907</v>
      </c>
      <c r="E34" s="587" t="s">
        <v>1755</v>
      </c>
      <c r="F34" s="589">
        <v>997</v>
      </c>
      <c r="G34" s="589">
        <v>2000</v>
      </c>
      <c r="H34" s="589">
        <v>2000</v>
      </c>
      <c r="I34" s="589"/>
      <c r="J34" s="589">
        <f t="shared" ref="J34:J55" si="6">+H34+I34</f>
        <v>2000</v>
      </c>
      <c r="K34" s="590"/>
    </row>
    <row r="35" spans="1:11" x14ac:dyDescent="0.2">
      <c r="A35" s="587" t="s">
        <v>1752</v>
      </c>
      <c r="B35" s="605" t="s">
        <v>1753</v>
      </c>
      <c r="C35" s="588" t="s">
        <v>1756</v>
      </c>
      <c r="D35" s="587" t="s">
        <v>893</v>
      </c>
      <c r="E35" s="587" t="s">
        <v>1757</v>
      </c>
      <c r="F35" s="589">
        <v>1983.6599999999999</v>
      </c>
      <c r="G35" s="589">
        <v>6000</v>
      </c>
      <c r="H35" s="589">
        <v>6000</v>
      </c>
      <c r="I35" s="589"/>
      <c r="J35" s="589">
        <f t="shared" si="6"/>
        <v>6000</v>
      </c>
      <c r="K35" s="590"/>
    </row>
    <row r="36" spans="1:11" x14ac:dyDescent="0.2">
      <c r="A36" s="587" t="s">
        <v>1752</v>
      </c>
      <c r="B36" s="605" t="s">
        <v>1461</v>
      </c>
      <c r="C36" s="588" t="s">
        <v>1530</v>
      </c>
      <c r="D36" s="587" t="s">
        <v>984</v>
      </c>
      <c r="E36" s="587" t="s">
        <v>1531</v>
      </c>
      <c r="F36" s="589">
        <v>0</v>
      </c>
      <c r="G36" s="589">
        <v>2587</v>
      </c>
      <c r="H36" s="589">
        <v>4400</v>
      </c>
      <c r="I36" s="589"/>
      <c r="J36" s="589">
        <f t="shared" si="6"/>
        <v>4400</v>
      </c>
      <c r="K36" s="590"/>
    </row>
    <row r="37" spans="1:11" x14ac:dyDescent="0.2">
      <c r="A37" s="587" t="s">
        <v>1752</v>
      </c>
      <c r="B37" s="605" t="s">
        <v>1461</v>
      </c>
      <c r="C37" s="588" t="s">
        <v>1530</v>
      </c>
      <c r="D37" s="587" t="s">
        <v>929</v>
      </c>
      <c r="E37" s="587" t="s">
        <v>1531</v>
      </c>
      <c r="F37" s="589">
        <v>0</v>
      </c>
      <c r="G37" s="589">
        <v>1500</v>
      </c>
      <c r="H37" s="589">
        <v>1450</v>
      </c>
      <c r="I37" s="589"/>
      <c r="J37" s="589">
        <f t="shared" si="6"/>
        <v>1450</v>
      </c>
      <c r="K37" s="590"/>
    </row>
    <row r="38" spans="1:11" x14ac:dyDescent="0.2">
      <c r="A38" s="587" t="s">
        <v>1752</v>
      </c>
      <c r="B38" s="605" t="s">
        <v>1461</v>
      </c>
      <c r="C38" s="588" t="s">
        <v>1530</v>
      </c>
      <c r="D38" s="587" t="s">
        <v>931</v>
      </c>
      <c r="E38" s="587" t="s">
        <v>1531</v>
      </c>
      <c r="F38" s="589">
        <v>0</v>
      </c>
      <c r="G38" s="589">
        <v>33</v>
      </c>
      <c r="H38" s="589">
        <v>50</v>
      </c>
      <c r="I38" s="589"/>
      <c r="J38" s="589">
        <f t="shared" si="6"/>
        <v>50</v>
      </c>
      <c r="K38" s="590"/>
    </row>
    <row r="39" spans="1:11" x14ac:dyDescent="0.2">
      <c r="A39" s="587" t="s">
        <v>1752</v>
      </c>
      <c r="B39" s="605" t="s">
        <v>1461</v>
      </c>
      <c r="C39" s="588" t="s">
        <v>1530</v>
      </c>
      <c r="D39" s="587" t="s">
        <v>905</v>
      </c>
      <c r="E39" s="587" t="s">
        <v>1531</v>
      </c>
      <c r="F39" s="589">
        <v>0</v>
      </c>
      <c r="G39" s="589">
        <v>100</v>
      </c>
      <c r="H39" s="589">
        <v>100</v>
      </c>
      <c r="I39" s="589"/>
      <c r="J39" s="589">
        <f t="shared" si="6"/>
        <v>100</v>
      </c>
      <c r="K39" s="590"/>
    </row>
    <row r="40" spans="1:11" x14ac:dyDescent="0.2">
      <c r="A40" s="587" t="s">
        <v>1752</v>
      </c>
      <c r="B40" s="605" t="s">
        <v>1461</v>
      </c>
      <c r="C40" s="588" t="s">
        <v>1530</v>
      </c>
      <c r="D40" s="587" t="s">
        <v>1002</v>
      </c>
      <c r="E40" s="587" t="s">
        <v>1531</v>
      </c>
      <c r="F40" s="589">
        <v>0</v>
      </c>
      <c r="G40" s="589">
        <v>480</v>
      </c>
      <c r="H40" s="589">
        <v>0</v>
      </c>
      <c r="I40" s="589"/>
      <c r="J40" s="589">
        <f t="shared" si="6"/>
        <v>0</v>
      </c>
      <c r="K40" s="590"/>
    </row>
    <row r="41" spans="1:11" x14ac:dyDescent="0.2">
      <c r="A41" s="587" t="s">
        <v>1752</v>
      </c>
      <c r="B41" s="605" t="s">
        <v>1480</v>
      </c>
      <c r="C41" s="588" t="s">
        <v>1758</v>
      </c>
      <c r="D41" s="587" t="s">
        <v>893</v>
      </c>
      <c r="E41" s="587" t="s">
        <v>1759</v>
      </c>
      <c r="F41" s="589">
        <v>0</v>
      </c>
      <c r="G41" s="589">
        <v>7766</v>
      </c>
      <c r="H41" s="589">
        <v>0</v>
      </c>
      <c r="I41" s="589"/>
      <c r="J41" s="589">
        <f t="shared" si="6"/>
        <v>0</v>
      </c>
      <c r="K41" s="590"/>
    </row>
    <row r="42" spans="1:11" x14ac:dyDescent="0.2">
      <c r="A42" s="587" t="s">
        <v>1752</v>
      </c>
      <c r="B42" s="605" t="s">
        <v>1480</v>
      </c>
      <c r="C42" s="588" t="s">
        <v>1758</v>
      </c>
      <c r="D42" s="587" t="s">
        <v>893</v>
      </c>
      <c r="E42" s="587" t="s">
        <v>1760</v>
      </c>
      <c r="F42" s="589">
        <v>0</v>
      </c>
      <c r="G42" s="589">
        <v>0</v>
      </c>
      <c r="H42" s="589">
        <v>7766</v>
      </c>
      <c r="I42" s="589"/>
      <c r="J42" s="589">
        <f t="shared" si="6"/>
        <v>7766</v>
      </c>
      <c r="K42" s="590"/>
    </row>
    <row r="43" spans="1:11" x14ac:dyDescent="0.2">
      <c r="A43" s="591" t="s">
        <v>1815</v>
      </c>
      <c r="B43" s="606"/>
      <c r="C43" s="591"/>
      <c r="D43" s="591"/>
      <c r="E43" s="591"/>
      <c r="F43" s="593">
        <f>SUM(F34:F42)</f>
        <v>2980.66</v>
      </c>
      <c r="G43" s="593">
        <f t="shared" ref="G43:J43" si="7">SUM(G34:G42)</f>
        <v>20466</v>
      </c>
      <c r="H43" s="593">
        <f t="shared" si="7"/>
        <v>21766</v>
      </c>
      <c r="I43" s="593">
        <f t="shared" si="7"/>
        <v>0</v>
      </c>
      <c r="J43" s="593">
        <f t="shared" si="7"/>
        <v>21766</v>
      </c>
      <c r="K43" s="594"/>
    </row>
    <row r="44" spans="1:11" x14ac:dyDescent="0.2">
      <c r="A44" s="582"/>
      <c r="B44" s="582"/>
      <c r="C44" s="582"/>
      <c r="D44" s="582"/>
      <c r="E44" s="582"/>
      <c r="F44" s="582"/>
      <c r="G44" s="582"/>
      <c r="H44" s="582"/>
      <c r="I44" s="582"/>
      <c r="J44" s="582"/>
      <c r="K44" s="582"/>
    </row>
    <row r="45" spans="1:11" x14ac:dyDescent="0.2">
      <c r="A45" s="587" t="s">
        <v>1761</v>
      </c>
      <c r="B45" s="605" t="s">
        <v>1423</v>
      </c>
      <c r="C45" s="588" t="s">
        <v>1762</v>
      </c>
      <c r="D45" s="587" t="s">
        <v>905</v>
      </c>
      <c r="E45" s="587" t="s">
        <v>1763</v>
      </c>
      <c r="F45" s="589">
        <v>6249.2700000000013</v>
      </c>
      <c r="G45" s="589">
        <v>6000</v>
      </c>
      <c r="H45" s="589">
        <v>6000</v>
      </c>
      <c r="I45" s="589"/>
      <c r="J45" s="589">
        <f t="shared" si="6"/>
        <v>6000</v>
      </c>
      <c r="K45" s="590"/>
    </row>
    <row r="46" spans="1:11" x14ac:dyDescent="0.2">
      <c r="A46" s="591" t="s">
        <v>1814</v>
      </c>
      <c r="B46" s="606"/>
      <c r="C46" s="591"/>
      <c r="D46" s="591"/>
      <c r="E46" s="591"/>
      <c r="F46" s="593">
        <f>SUM(F45)</f>
        <v>6249.2700000000013</v>
      </c>
      <c r="G46" s="593">
        <f t="shared" ref="G46:J46" si="8">SUM(G45)</f>
        <v>6000</v>
      </c>
      <c r="H46" s="593">
        <f t="shared" si="8"/>
        <v>6000</v>
      </c>
      <c r="I46" s="593">
        <f t="shared" si="8"/>
        <v>0</v>
      </c>
      <c r="J46" s="593">
        <f t="shared" si="8"/>
        <v>6000</v>
      </c>
      <c r="K46" s="594"/>
    </row>
    <row r="47" spans="1:11" x14ac:dyDescent="0.2">
      <c r="A47" s="582"/>
      <c r="B47" s="582"/>
      <c r="C47" s="582"/>
      <c r="D47" s="582"/>
      <c r="E47" s="582"/>
      <c r="F47" s="582"/>
      <c r="G47" s="582"/>
      <c r="H47" s="582"/>
      <c r="I47" s="582"/>
      <c r="J47" s="582"/>
      <c r="K47" s="582"/>
    </row>
    <row r="48" spans="1:11" x14ac:dyDescent="0.2">
      <c r="A48" s="587" t="s">
        <v>1764</v>
      </c>
      <c r="B48" s="605" t="s">
        <v>1372</v>
      </c>
      <c r="C48" s="588" t="s">
        <v>1765</v>
      </c>
      <c r="D48" s="587" t="s">
        <v>1766</v>
      </c>
      <c r="E48" s="587" t="s">
        <v>1767</v>
      </c>
      <c r="F48" s="589">
        <v>1100000</v>
      </c>
      <c r="G48" s="589">
        <v>999999.614512</v>
      </c>
      <c r="H48" s="589">
        <v>900000</v>
      </c>
      <c r="I48" s="589"/>
      <c r="J48" s="589">
        <f t="shared" si="6"/>
        <v>900000</v>
      </c>
      <c r="K48" s="590"/>
    </row>
    <row r="49" spans="1:11" x14ac:dyDescent="0.2">
      <c r="A49" s="587" t="s">
        <v>1764</v>
      </c>
      <c r="B49" s="605" t="s">
        <v>1372</v>
      </c>
      <c r="C49" s="588" t="s">
        <v>1765</v>
      </c>
      <c r="D49" s="587" t="s">
        <v>1766</v>
      </c>
      <c r="E49" s="587" t="s">
        <v>1768</v>
      </c>
      <c r="F49" s="589">
        <v>3930364</v>
      </c>
      <c r="G49" s="589">
        <v>0</v>
      </c>
      <c r="H49" s="589">
        <v>0</v>
      </c>
      <c r="I49" s="589"/>
      <c r="J49" s="589">
        <f t="shared" si="6"/>
        <v>0</v>
      </c>
      <c r="K49" s="590"/>
    </row>
    <row r="50" spans="1:11" x14ac:dyDescent="0.2">
      <c r="A50" s="587" t="s">
        <v>1764</v>
      </c>
      <c r="B50" s="605" t="s">
        <v>1372</v>
      </c>
      <c r="C50" s="588" t="s">
        <v>1769</v>
      </c>
      <c r="D50" s="587" t="s">
        <v>1770</v>
      </c>
      <c r="E50" s="587" t="s">
        <v>1771</v>
      </c>
      <c r="F50" s="589">
        <v>9533975</v>
      </c>
      <c r="G50" s="589">
        <v>10009420</v>
      </c>
      <c r="H50" s="589">
        <v>10530000</v>
      </c>
      <c r="I50" s="589"/>
      <c r="J50" s="589">
        <f t="shared" si="6"/>
        <v>10530000</v>
      </c>
      <c r="K50" s="590"/>
    </row>
    <row r="51" spans="1:11" x14ac:dyDescent="0.2">
      <c r="A51" s="587" t="s">
        <v>1764</v>
      </c>
      <c r="B51" s="605" t="s">
        <v>1372</v>
      </c>
      <c r="C51" s="588" t="s">
        <v>1772</v>
      </c>
      <c r="D51" s="587" t="s">
        <v>1773</v>
      </c>
      <c r="E51" s="587" t="s">
        <v>1774</v>
      </c>
      <c r="F51" s="589">
        <v>129800</v>
      </c>
      <c r="G51" s="589">
        <v>130000</v>
      </c>
      <c r="H51" s="589">
        <v>130000</v>
      </c>
      <c r="I51" s="589"/>
      <c r="J51" s="589">
        <f t="shared" si="6"/>
        <v>130000</v>
      </c>
      <c r="K51" s="590"/>
    </row>
    <row r="52" spans="1:11" x14ac:dyDescent="0.2">
      <c r="A52" s="587" t="s">
        <v>1764</v>
      </c>
      <c r="B52" s="605" t="s">
        <v>1372</v>
      </c>
      <c r="C52" s="588" t="s">
        <v>1775</v>
      </c>
      <c r="D52" s="587" t="s">
        <v>966</v>
      </c>
      <c r="E52" s="587" t="s">
        <v>1776</v>
      </c>
      <c r="F52" s="589">
        <v>1670382</v>
      </c>
      <c r="G52" s="589">
        <v>1764534</v>
      </c>
      <c r="H52" s="589">
        <v>1764534</v>
      </c>
      <c r="I52" s="589"/>
      <c r="J52" s="589">
        <f t="shared" si="6"/>
        <v>1764534</v>
      </c>
      <c r="K52" s="590"/>
    </row>
    <row r="53" spans="1:11" x14ac:dyDescent="0.2">
      <c r="A53" s="587" t="s">
        <v>1764</v>
      </c>
      <c r="B53" s="605" t="s">
        <v>1372</v>
      </c>
      <c r="C53" s="588" t="s">
        <v>1777</v>
      </c>
      <c r="D53" s="587" t="s">
        <v>914</v>
      </c>
      <c r="E53" s="587" t="s">
        <v>1778</v>
      </c>
      <c r="F53" s="589">
        <v>23600.03</v>
      </c>
      <c r="G53" s="589">
        <v>14206</v>
      </c>
      <c r="H53" s="589">
        <v>8628</v>
      </c>
      <c r="I53" s="589"/>
      <c r="J53" s="589">
        <f t="shared" si="6"/>
        <v>8628</v>
      </c>
      <c r="K53" s="590"/>
    </row>
    <row r="54" spans="1:11" x14ac:dyDescent="0.2">
      <c r="A54" s="587" t="s">
        <v>1764</v>
      </c>
      <c r="B54" s="605" t="s">
        <v>1372</v>
      </c>
      <c r="C54" s="588" t="s">
        <v>1779</v>
      </c>
      <c r="D54" s="587" t="s">
        <v>1780</v>
      </c>
      <c r="E54" s="587" t="s">
        <v>1781</v>
      </c>
      <c r="F54" s="589">
        <v>594.41000000000008</v>
      </c>
      <c r="G54" s="589">
        <v>600</v>
      </c>
      <c r="H54" s="589">
        <v>600</v>
      </c>
      <c r="I54" s="589"/>
      <c r="J54" s="589">
        <f t="shared" si="6"/>
        <v>600</v>
      </c>
      <c r="K54" s="590"/>
    </row>
    <row r="55" spans="1:11" x14ac:dyDescent="0.2">
      <c r="A55" s="587" t="s">
        <v>1764</v>
      </c>
      <c r="B55" s="605" t="s">
        <v>1372</v>
      </c>
      <c r="C55" s="588" t="s">
        <v>1782</v>
      </c>
      <c r="D55" s="587" t="s">
        <v>1780</v>
      </c>
      <c r="E55" s="587" t="s">
        <v>1783</v>
      </c>
      <c r="F55" s="589">
        <v>9.0500000000000007</v>
      </c>
      <c r="G55" s="589">
        <v>0</v>
      </c>
      <c r="H55" s="589">
        <v>0</v>
      </c>
      <c r="I55" s="589"/>
      <c r="J55" s="589">
        <f t="shared" si="6"/>
        <v>0</v>
      </c>
      <c r="K55" s="590"/>
    </row>
    <row r="56" spans="1:11" x14ac:dyDescent="0.2">
      <c r="A56" s="591" t="s">
        <v>1813</v>
      </c>
      <c r="B56" s="606"/>
      <c r="C56" s="591"/>
      <c r="D56" s="591"/>
      <c r="E56" s="591"/>
      <c r="F56" s="593">
        <f>SUM(F48:F55)</f>
        <v>16388724.49</v>
      </c>
      <c r="G56" s="593">
        <f t="shared" ref="G56:J56" si="9">SUM(G48:G55)</f>
        <v>12918759.614512</v>
      </c>
      <c r="H56" s="593">
        <f>SUM(H48:H55)</f>
        <v>13333762</v>
      </c>
      <c r="I56" s="593">
        <f t="shared" si="9"/>
        <v>0</v>
      </c>
      <c r="J56" s="593">
        <f t="shared" si="9"/>
        <v>13333762</v>
      </c>
      <c r="K56" s="594"/>
    </row>
    <row r="57" spans="1:11" x14ac:dyDescent="0.2">
      <c r="A57" s="587" t="s">
        <v>1764</v>
      </c>
      <c r="B57" s="605" t="s">
        <v>1423</v>
      </c>
      <c r="C57" s="588" t="s">
        <v>1784</v>
      </c>
      <c r="D57" s="587" t="s">
        <v>1785</v>
      </c>
      <c r="E57" s="587" t="s">
        <v>1786</v>
      </c>
      <c r="F57" s="589">
        <v>0</v>
      </c>
      <c r="G57" s="589">
        <v>1383603</v>
      </c>
      <c r="H57" s="589">
        <v>700000</v>
      </c>
      <c r="I57" s="589"/>
      <c r="J57" s="589">
        <f>+H57+I57</f>
        <v>700000</v>
      </c>
      <c r="K57" s="590"/>
    </row>
    <row r="58" spans="1:11" x14ac:dyDescent="0.2">
      <c r="A58" s="587" t="s">
        <v>1764</v>
      </c>
      <c r="B58" s="605" t="s">
        <v>1423</v>
      </c>
      <c r="C58" s="588" t="s">
        <v>1787</v>
      </c>
      <c r="D58" s="587" t="s">
        <v>1132</v>
      </c>
      <c r="E58" s="587" t="s">
        <v>200</v>
      </c>
      <c r="F58" s="589">
        <v>216.88</v>
      </c>
      <c r="G58" s="589">
        <v>164</v>
      </c>
      <c r="H58" s="589">
        <v>172</v>
      </c>
      <c r="I58" s="589"/>
      <c r="J58" s="589">
        <f t="shared" ref="J58:J72" si="10">+H58+I58</f>
        <v>172</v>
      </c>
      <c r="K58" s="590"/>
    </row>
    <row r="59" spans="1:11" x14ac:dyDescent="0.2">
      <c r="A59" s="587" t="s">
        <v>1764</v>
      </c>
      <c r="B59" s="605" t="s">
        <v>1423</v>
      </c>
      <c r="C59" s="588" t="s">
        <v>1788</v>
      </c>
      <c r="D59" s="587" t="s">
        <v>899</v>
      </c>
      <c r="E59" s="587" t="s">
        <v>1789</v>
      </c>
      <c r="F59" s="589">
        <v>115.10000000000001</v>
      </c>
      <c r="G59" s="589">
        <v>68</v>
      </c>
      <c r="H59" s="589">
        <v>71</v>
      </c>
      <c r="I59" s="589"/>
      <c r="J59" s="589">
        <f t="shared" si="10"/>
        <v>71</v>
      </c>
      <c r="K59" s="590"/>
    </row>
    <row r="60" spans="1:11" x14ac:dyDescent="0.2">
      <c r="A60" s="587" t="s">
        <v>1764</v>
      </c>
      <c r="B60" s="605" t="s">
        <v>1423</v>
      </c>
      <c r="C60" s="588" t="s">
        <v>1788</v>
      </c>
      <c r="D60" s="587" t="s">
        <v>902</v>
      </c>
      <c r="E60" s="587" t="s">
        <v>1790</v>
      </c>
      <c r="F60" s="589">
        <v>73.240000000000009</v>
      </c>
      <c r="G60" s="589">
        <v>41</v>
      </c>
      <c r="H60" s="589">
        <v>43</v>
      </c>
      <c r="I60" s="589"/>
      <c r="J60" s="589">
        <f t="shared" si="10"/>
        <v>43</v>
      </c>
      <c r="K60" s="590"/>
    </row>
    <row r="61" spans="1:11" x14ac:dyDescent="0.2">
      <c r="A61" s="587" t="s">
        <v>1764</v>
      </c>
      <c r="B61" s="605" t="s">
        <v>1791</v>
      </c>
      <c r="C61" s="588" t="s">
        <v>1792</v>
      </c>
      <c r="D61" s="587" t="s">
        <v>1766</v>
      </c>
      <c r="E61" s="587" t="s">
        <v>1793</v>
      </c>
      <c r="F61" s="589">
        <v>0</v>
      </c>
      <c r="G61" s="589">
        <v>708391</v>
      </c>
      <c r="H61" s="589">
        <v>708391</v>
      </c>
      <c r="I61" s="589"/>
      <c r="J61" s="589">
        <f t="shared" si="10"/>
        <v>708391</v>
      </c>
      <c r="K61" s="590"/>
    </row>
    <row r="62" spans="1:11" x14ac:dyDescent="0.2">
      <c r="A62" s="587" t="s">
        <v>1764</v>
      </c>
      <c r="B62" s="605" t="s">
        <v>1791</v>
      </c>
      <c r="C62" s="588" t="s">
        <v>1792</v>
      </c>
      <c r="D62" s="587" t="s">
        <v>1766</v>
      </c>
      <c r="E62" s="587" t="s">
        <v>1794</v>
      </c>
      <c r="F62" s="589">
        <v>1163190</v>
      </c>
      <c r="G62" s="589">
        <v>0</v>
      </c>
      <c r="H62" s="589">
        <v>0</v>
      </c>
      <c r="I62" s="589"/>
      <c r="J62" s="589">
        <f t="shared" si="10"/>
        <v>0</v>
      </c>
      <c r="K62" s="590"/>
    </row>
    <row r="63" spans="1:11" x14ac:dyDescent="0.2">
      <c r="A63" s="587" t="s">
        <v>1764</v>
      </c>
      <c r="B63" s="605" t="s">
        <v>1791</v>
      </c>
      <c r="C63" s="588" t="s">
        <v>1792</v>
      </c>
      <c r="D63" s="587" t="s">
        <v>1766</v>
      </c>
      <c r="E63" s="587" t="s">
        <v>1795</v>
      </c>
      <c r="F63" s="589">
        <v>1469967.92</v>
      </c>
      <c r="G63" s="589">
        <v>0</v>
      </c>
      <c r="H63" s="589">
        <v>0</v>
      </c>
      <c r="I63" s="589"/>
      <c r="J63" s="589">
        <f t="shared" si="10"/>
        <v>0</v>
      </c>
      <c r="K63" s="590"/>
    </row>
    <row r="64" spans="1:11" x14ac:dyDescent="0.2">
      <c r="A64" s="587" t="s">
        <v>1764</v>
      </c>
      <c r="B64" s="605" t="s">
        <v>1791</v>
      </c>
      <c r="C64" s="588" t="s">
        <v>1792</v>
      </c>
      <c r="D64" s="587" t="s">
        <v>1766</v>
      </c>
      <c r="E64" s="587" t="s">
        <v>1796</v>
      </c>
      <c r="F64" s="589">
        <v>1494000</v>
      </c>
      <c r="G64" s="589">
        <v>0</v>
      </c>
      <c r="H64" s="589">
        <v>0</v>
      </c>
      <c r="I64" s="589"/>
      <c r="J64" s="589">
        <f t="shared" si="10"/>
        <v>0</v>
      </c>
      <c r="K64" s="590"/>
    </row>
    <row r="65" spans="1:11" x14ac:dyDescent="0.2">
      <c r="A65" s="587" t="s">
        <v>1764</v>
      </c>
      <c r="B65" s="605" t="s">
        <v>1791</v>
      </c>
      <c r="C65" s="588" t="s">
        <v>1792</v>
      </c>
      <c r="D65" s="587" t="s">
        <v>1766</v>
      </c>
      <c r="E65" s="587" t="s">
        <v>1797</v>
      </c>
      <c r="F65" s="589">
        <v>388407.2</v>
      </c>
      <c r="G65" s="589">
        <v>0</v>
      </c>
      <c r="H65" s="589">
        <v>0</v>
      </c>
      <c r="I65" s="589"/>
      <c r="J65" s="589">
        <f t="shared" si="10"/>
        <v>0</v>
      </c>
      <c r="K65" s="590"/>
    </row>
    <row r="66" spans="1:11" x14ac:dyDescent="0.2">
      <c r="A66" s="587" t="s">
        <v>1764</v>
      </c>
      <c r="B66" s="605" t="s">
        <v>1791</v>
      </c>
      <c r="C66" s="588" t="s">
        <v>1798</v>
      </c>
      <c r="D66" s="587" t="s">
        <v>1799</v>
      </c>
      <c r="E66" s="587" t="s">
        <v>1800</v>
      </c>
      <c r="F66" s="589">
        <v>0</v>
      </c>
      <c r="G66" s="589">
        <v>28150</v>
      </c>
      <c r="H66" s="589">
        <v>27000</v>
      </c>
      <c r="I66" s="589"/>
      <c r="J66" s="589">
        <f t="shared" si="10"/>
        <v>27000</v>
      </c>
      <c r="K66" s="590"/>
    </row>
    <row r="67" spans="1:11" x14ac:dyDescent="0.2">
      <c r="A67" s="587" t="s">
        <v>1764</v>
      </c>
      <c r="B67" s="605" t="s">
        <v>1791</v>
      </c>
      <c r="C67" s="588" t="s">
        <v>1798</v>
      </c>
      <c r="D67" s="587" t="s">
        <v>1799</v>
      </c>
      <c r="E67" s="587" t="s">
        <v>1801</v>
      </c>
      <c r="F67" s="589">
        <v>20940.150000000001</v>
      </c>
      <c r="G67" s="589">
        <v>0</v>
      </c>
      <c r="H67" s="589">
        <v>0</v>
      </c>
      <c r="I67" s="589"/>
      <c r="J67" s="589">
        <f t="shared" si="10"/>
        <v>0</v>
      </c>
      <c r="K67" s="590"/>
    </row>
    <row r="68" spans="1:11" x14ac:dyDescent="0.2">
      <c r="A68" s="587" t="s">
        <v>1764</v>
      </c>
      <c r="B68" s="605" t="s">
        <v>1791</v>
      </c>
      <c r="C68" s="588" t="s">
        <v>1802</v>
      </c>
      <c r="D68" s="587" t="s">
        <v>1799</v>
      </c>
      <c r="E68" s="587" t="s">
        <v>1803</v>
      </c>
      <c r="F68" s="589">
        <v>13025.82</v>
      </c>
      <c r="G68" s="589">
        <v>0</v>
      </c>
      <c r="H68" s="589">
        <v>0</v>
      </c>
      <c r="I68" s="589"/>
      <c r="J68" s="589">
        <f t="shared" si="10"/>
        <v>0</v>
      </c>
      <c r="K68" s="590"/>
    </row>
    <row r="69" spans="1:11" x14ac:dyDescent="0.2">
      <c r="A69" s="587" t="s">
        <v>1764</v>
      </c>
      <c r="B69" s="605" t="s">
        <v>1791</v>
      </c>
      <c r="C69" s="588" t="s">
        <v>1804</v>
      </c>
      <c r="D69" s="587" t="s">
        <v>1799</v>
      </c>
      <c r="E69" s="587" t="s">
        <v>1805</v>
      </c>
      <c r="F69" s="589">
        <v>21613.16</v>
      </c>
      <c r="G69" s="589">
        <v>16000</v>
      </c>
      <c r="H69" s="589">
        <v>24000</v>
      </c>
      <c r="I69" s="589"/>
      <c r="J69" s="589">
        <f t="shared" si="10"/>
        <v>24000</v>
      </c>
      <c r="K69" s="590"/>
    </row>
    <row r="70" spans="1:11" x14ac:dyDescent="0.2">
      <c r="A70" s="587" t="s">
        <v>1764</v>
      </c>
      <c r="B70" s="605" t="s">
        <v>1791</v>
      </c>
      <c r="C70" s="588" t="s">
        <v>1804</v>
      </c>
      <c r="D70" s="587" t="s">
        <v>1799</v>
      </c>
      <c r="E70" s="587" t="s">
        <v>1806</v>
      </c>
      <c r="F70" s="589">
        <v>19641.11</v>
      </c>
      <c r="G70" s="589">
        <v>0</v>
      </c>
      <c r="H70" s="589">
        <v>0</v>
      </c>
      <c r="I70" s="589"/>
      <c r="J70" s="589">
        <f t="shared" si="10"/>
        <v>0</v>
      </c>
      <c r="K70" s="590"/>
    </row>
    <row r="71" spans="1:11" x14ac:dyDescent="0.2">
      <c r="A71" s="587" t="s">
        <v>1764</v>
      </c>
      <c r="B71" s="605" t="s">
        <v>1791</v>
      </c>
      <c r="C71" s="588" t="s">
        <v>1804</v>
      </c>
      <c r="D71" s="587" t="s">
        <v>1799</v>
      </c>
      <c r="E71" s="587" t="s">
        <v>1807</v>
      </c>
      <c r="F71" s="589">
        <v>0</v>
      </c>
      <c r="G71" s="589">
        <v>0</v>
      </c>
      <c r="H71" s="589">
        <v>10000</v>
      </c>
      <c r="I71" s="589"/>
      <c r="J71" s="589">
        <f t="shared" si="10"/>
        <v>10000</v>
      </c>
      <c r="K71" s="590"/>
    </row>
    <row r="72" spans="1:11" x14ac:dyDescent="0.2">
      <c r="A72" s="587" t="s">
        <v>1764</v>
      </c>
      <c r="B72" s="605" t="s">
        <v>1791</v>
      </c>
      <c r="C72" s="588" t="s">
        <v>1808</v>
      </c>
      <c r="D72" s="587" t="s">
        <v>1799</v>
      </c>
      <c r="E72" s="587" t="s">
        <v>1809</v>
      </c>
      <c r="F72" s="589">
        <v>650</v>
      </c>
      <c r="G72" s="589">
        <v>0</v>
      </c>
      <c r="H72" s="589">
        <v>0</v>
      </c>
      <c r="I72" s="589"/>
      <c r="J72" s="589">
        <f t="shared" si="10"/>
        <v>0</v>
      </c>
      <c r="K72" s="590"/>
    </row>
    <row r="73" spans="1:11" x14ac:dyDescent="0.2">
      <c r="A73" s="591" t="s">
        <v>1812</v>
      </c>
      <c r="B73" s="606"/>
      <c r="C73" s="591"/>
      <c r="D73" s="591"/>
      <c r="E73" s="591"/>
      <c r="F73" s="593">
        <f>SUM(F57:F72)</f>
        <v>4591840.580000001</v>
      </c>
      <c r="G73" s="593">
        <f t="shared" ref="G73:J73" si="11">SUM(G57:G72)</f>
        <v>2136417</v>
      </c>
      <c r="H73" s="593">
        <f t="shared" si="11"/>
        <v>1469677</v>
      </c>
      <c r="I73" s="593">
        <f t="shared" si="11"/>
        <v>0</v>
      </c>
      <c r="J73" s="593">
        <f t="shared" si="11"/>
        <v>1469677</v>
      </c>
      <c r="K73" s="594"/>
    </row>
    <row r="74" spans="1:11" x14ac:dyDescent="0.2">
      <c r="A74" s="582"/>
      <c r="B74" s="582"/>
      <c r="C74" s="582"/>
      <c r="D74" s="582"/>
      <c r="E74" s="582"/>
      <c r="F74" s="582"/>
      <c r="G74" s="582"/>
      <c r="H74" s="582"/>
      <c r="I74" s="582"/>
      <c r="J74" s="582"/>
      <c r="K74" s="582"/>
    </row>
    <row r="75" spans="1:11" x14ac:dyDescent="0.2">
      <c r="A75" s="591" t="s">
        <v>1666</v>
      </c>
      <c r="B75" s="606"/>
      <c r="C75" s="591"/>
      <c r="D75" s="591"/>
      <c r="E75" s="591"/>
      <c r="F75" s="593">
        <f>+F73+F46+F43+F30</f>
        <v>5940206.1700000009</v>
      </c>
      <c r="G75" s="593">
        <f t="shared" ref="G75:J75" si="12">+G73+G46+G43+G30</f>
        <v>3454211</v>
      </c>
      <c r="H75" s="593">
        <f t="shared" si="12"/>
        <v>2939865</v>
      </c>
      <c r="I75" s="593">
        <f t="shared" si="12"/>
        <v>0</v>
      </c>
      <c r="J75" s="593">
        <f t="shared" si="12"/>
        <v>2939865</v>
      </c>
      <c r="K75" s="594"/>
    </row>
    <row r="76" spans="1:11" x14ac:dyDescent="0.2">
      <c r="A76" s="583"/>
      <c r="B76" s="607"/>
      <c r="C76" s="583"/>
      <c r="D76" s="583"/>
      <c r="E76" s="582"/>
      <c r="F76" s="583"/>
      <c r="G76" s="582"/>
      <c r="H76" s="582"/>
      <c r="I76" s="582"/>
      <c r="J76" s="582"/>
      <c r="K76" s="581"/>
    </row>
    <row r="77" spans="1:11" x14ac:dyDescent="0.2">
      <c r="A77" s="583"/>
      <c r="B77" s="607"/>
      <c r="C77" s="583"/>
      <c r="D77" s="583"/>
      <c r="E77" s="582"/>
      <c r="F77" s="583"/>
      <c r="G77" s="582"/>
      <c r="H77" s="582"/>
      <c r="I77" s="582"/>
      <c r="J77" s="582"/>
      <c r="K77" s="581"/>
    </row>
    <row r="78" spans="1:11" x14ac:dyDescent="0.2">
      <c r="A78" s="583"/>
      <c r="B78" s="607"/>
      <c r="C78" s="583"/>
      <c r="D78" s="583"/>
      <c r="E78" s="582"/>
      <c r="F78" s="583"/>
      <c r="G78" s="582"/>
      <c r="H78" s="582"/>
      <c r="I78" s="582"/>
      <c r="J78" s="582"/>
      <c r="K78" s="581"/>
    </row>
    <row r="79" spans="1:11" x14ac:dyDescent="0.2">
      <c r="A79" s="583"/>
      <c r="B79" s="607"/>
      <c r="C79" s="583"/>
      <c r="D79" s="583"/>
      <c r="E79" s="582"/>
      <c r="F79" s="583"/>
      <c r="G79" s="582"/>
      <c r="H79" s="582"/>
      <c r="I79" s="582"/>
      <c r="J79" s="582"/>
      <c r="K79" s="581"/>
    </row>
    <row r="80" spans="1:11" x14ac:dyDescent="0.2">
      <c r="A80" s="583"/>
      <c r="B80" s="607"/>
      <c r="C80" s="583"/>
      <c r="D80" s="583"/>
      <c r="E80" s="582"/>
      <c r="F80" s="583"/>
      <c r="G80" s="582"/>
      <c r="H80" s="582"/>
      <c r="I80" s="582"/>
      <c r="J80" s="582"/>
      <c r="K80" s="581"/>
    </row>
    <row r="81" spans="1:11" x14ac:dyDescent="0.2">
      <c r="A81" s="583"/>
      <c r="B81" s="607"/>
      <c r="C81" s="583"/>
      <c r="D81" s="583"/>
      <c r="E81" s="582"/>
      <c r="F81" s="583"/>
      <c r="G81" s="582"/>
      <c r="H81" s="582"/>
      <c r="I81" s="582"/>
      <c r="J81" s="582"/>
      <c r="K81" s="581"/>
    </row>
    <row r="82" spans="1:11" x14ac:dyDescent="0.2">
      <c r="A82" s="583"/>
      <c r="B82" s="607"/>
      <c r="C82" s="583"/>
      <c r="D82" s="583"/>
      <c r="E82" s="582"/>
      <c r="F82" s="583"/>
      <c r="G82" s="582"/>
      <c r="H82" s="582"/>
      <c r="I82" s="582"/>
      <c r="J82" s="582"/>
      <c r="K82" s="581"/>
    </row>
    <row r="83" spans="1:11" x14ac:dyDescent="0.2">
      <c r="A83" s="583"/>
      <c r="B83" s="607"/>
      <c r="C83" s="583"/>
      <c r="D83" s="583"/>
      <c r="E83" s="582"/>
      <c r="F83" s="583"/>
      <c r="G83" s="582"/>
      <c r="H83" s="582"/>
      <c r="I83" s="582"/>
      <c r="J83" s="582"/>
      <c r="K83" s="581"/>
    </row>
    <row r="84" spans="1:11" x14ac:dyDescent="0.2">
      <c r="A84" s="583"/>
      <c r="B84" s="607"/>
      <c r="C84" s="583"/>
      <c r="D84" s="583"/>
      <c r="E84" s="582"/>
      <c r="F84" s="583"/>
      <c r="G84" s="582"/>
      <c r="H84" s="582"/>
      <c r="I84" s="582"/>
      <c r="J84" s="582"/>
      <c r="K84" s="581"/>
    </row>
    <row r="85" spans="1:11" x14ac:dyDescent="0.2">
      <c r="A85" s="583"/>
      <c r="B85" s="607"/>
      <c r="C85" s="583"/>
      <c r="D85" s="583"/>
      <c r="E85" s="582"/>
      <c r="F85" s="583"/>
      <c r="G85" s="582"/>
      <c r="H85" s="582"/>
      <c r="I85" s="582"/>
      <c r="J85" s="582"/>
      <c r="K85" s="581"/>
    </row>
    <row r="86" spans="1:11" x14ac:dyDescent="0.2">
      <c r="A86" s="583"/>
      <c r="B86" s="607"/>
      <c r="C86" s="583"/>
      <c r="D86" s="583"/>
      <c r="E86" s="582"/>
      <c r="F86" s="583"/>
      <c r="G86" s="582"/>
      <c r="H86" s="582"/>
      <c r="I86" s="582"/>
      <c r="J86" s="582"/>
      <c r="K86" s="581"/>
    </row>
    <row r="87" spans="1:11" x14ac:dyDescent="0.2">
      <c r="A87" s="583"/>
      <c r="B87" s="607"/>
      <c r="C87" s="583"/>
      <c r="D87" s="583"/>
      <c r="E87" s="582"/>
      <c r="F87" s="583"/>
      <c r="G87" s="582"/>
      <c r="H87" s="582"/>
      <c r="I87" s="582"/>
      <c r="J87" s="582"/>
      <c r="K87" s="581"/>
    </row>
    <row r="88" spans="1:11" x14ac:dyDescent="0.2">
      <c r="A88" s="583"/>
      <c r="B88" s="607"/>
      <c r="C88" s="583"/>
      <c r="D88" s="583"/>
      <c r="E88" s="582"/>
      <c r="F88" s="583"/>
      <c r="G88" s="582"/>
      <c r="H88" s="582"/>
      <c r="I88" s="582"/>
      <c r="J88" s="582"/>
      <c r="K88" s="581"/>
    </row>
    <row r="89" spans="1:11" x14ac:dyDescent="0.2">
      <c r="A89" s="583"/>
      <c r="B89" s="607"/>
      <c r="C89" s="583"/>
      <c r="D89" s="583"/>
      <c r="E89" s="582"/>
      <c r="F89" s="583"/>
      <c r="G89" s="582"/>
      <c r="H89" s="582"/>
      <c r="I89" s="582"/>
      <c r="J89" s="582"/>
      <c r="K89" s="581"/>
    </row>
    <row r="90" spans="1:11" x14ac:dyDescent="0.2">
      <c r="A90" s="583"/>
      <c r="B90" s="607"/>
      <c r="C90" s="583"/>
      <c r="D90" s="583"/>
      <c r="E90" s="582"/>
      <c r="F90" s="583"/>
      <c r="G90" s="582"/>
      <c r="H90" s="582"/>
      <c r="I90" s="582"/>
      <c r="J90" s="582"/>
      <c r="K90" s="581"/>
    </row>
    <row r="91" spans="1:11" x14ac:dyDescent="0.2">
      <c r="A91" s="583"/>
      <c r="B91" s="607"/>
      <c r="C91" s="583"/>
      <c r="D91" s="583"/>
      <c r="E91" s="582"/>
      <c r="F91" s="583"/>
      <c r="G91" s="582"/>
      <c r="H91" s="582"/>
      <c r="I91" s="582"/>
      <c r="J91" s="582"/>
      <c r="K91" s="581"/>
    </row>
    <row r="92" spans="1:11" x14ac:dyDescent="0.2">
      <c r="A92" s="583"/>
      <c r="B92" s="607"/>
      <c r="C92" s="583"/>
      <c r="D92" s="583"/>
      <c r="E92" s="582"/>
      <c r="F92" s="583"/>
      <c r="G92" s="582"/>
      <c r="H92" s="582"/>
      <c r="I92" s="582"/>
      <c r="J92" s="582"/>
      <c r="K92" s="581"/>
    </row>
    <row r="93" spans="1:11" x14ac:dyDescent="0.2">
      <c r="A93" s="583"/>
      <c r="B93" s="607"/>
      <c r="C93" s="583"/>
      <c r="D93" s="583"/>
      <c r="E93" s="582"/>
      <c r="F93" s="583"/>
      <c r="G93" s="582"/>
      <c r="H93" s="582"/>
      <c r="I93" s="582"/>
      <c r="J93" s="582"/>
      <c r="K93" s="581"/>
    </row>
    <row r="94" spans="1:11" x14ac:dyDescent="0.2">
      <c r="A94" s="583"/>
      <c r="B94" s="607"/>
      <c r="C94" s="583"/>
      <c r="D94" s="583"/>
      <c r="E94" s="582"/>
      <c r="F94" s="583"/>
      <c r="G94" s="582"/>
      <c r="H94" s="582"/>
      <c r="I94" s="582"/>
      <c r="J94" s="582"/>
      <c r="K94" s="581"/>
    </row>
    <row r="95" spans="1:11" x14ac:dyDescent="0.2">
      <c r="A95" s="583"/>
      <c r="B95" s="607"/>
      <c r="C95" s="583"/>
      <c r="D95" s="583"/>
      <c r="E95" s="582"/>
      <c r="F95" s="583"/>
      <c r="G95" s="582"/>
      <c r="H95" s="582"/>
      <c r="I95" s="582"/>
      <c r="J95" s="582"/>
      <c r="K95" s="581"/>
    </row>
    <row r="96" spans="1:11" x14ac:dyDescent="0.2">
      <c r="A96" s="583"/>
      <c r="B96" s="607"/>
      <c r="C96" s="583"/>
      <c r="D96" s="583"/>
      <c r="E96" s="582"/>
      <c r="F96" s="583"/>
      <c r="G96" s="582"/>
      <c r="H96" s="582"/>
      <c r="I96" s="582"/>
      <c r="J96" s="582"/>
      <c r="K96" s="581"/>
    </row>
    <row r="97" spans="1:11" x14ac:dyDescent="0.2">
      <c r="A97" s="583"/>
      <c r="B97" s="607"/>
      <c r="C97" s="583"/>
      <c r="D97" s="583"/>
      <c r="E97" s="582"/>
      <c r="F97" s="583"/>
      <c r="G97" s="582"/>
      <c r="H97" s="582"/>
      <c r="I97" s="582"/>
      <c r="J97" s="582"/>
      <c r="K97" s="581"/>
    </row>
    <row r="98" spans="1:11" x14ac:dyDescent="0.2">
      <c r="A98" s="583"/>
      <c r="B98" s="607"/>
      <c r="C98" s="583"/>
      <c r="D98" s="583"/>
      <c r="E98" s="582"/>
      <c r="F98" s="583"/>
      <c r="G98" s="582"/>
      <c r="H98" s="582"/>
      <c r="I98" s="582"/>
      <c r="J98" s="582"/>
      <c r="K98" s="581"/>
    </row>
    <row r="99" spans="1:11" x14ac:dyDescent="0.2">
      <c r="A99" s="583"/>
      <c r="B99" s="607"/>
      <c r="C99" s="583"/>
      <c r="D99" s="583"/>
      <c r="E99" s="582"/>
      <c r="F99" s="583"/>
      <c r="G99" s="582"/>
      <c r="H99" s="582"/>
      <c r="I99" s="582"/>
      <c r="J99" s="582"/>
      <c r="K99" s="581"/>
    </row>
    <row r="100" spans="1:11" x14ac:dyDescent="0.2">
      <c r="A100" s="583"/>
      <c r="B100" s="607"/>
      <c r="C100" s="583"/>
      <c r="D100" s="583"/>
      <c r="E100" s="582"/>
      <c r="F100" s="583"/>
      <c r="G100" s="582"/>
      <c r="H100" s="582"/>
      <c r="I100" s="582"/>
      <c r="J100" s="582"/>
      <c r="K100" s="581"/>
    </row>
    <row r="101" spans="1:11" x14ac:dyDescent="0.2">
      <c r="A101" s="583"/>
      <c r="B101" s="607"/>
      <c r="C101" s="583"/>
      <c r="D101" s="583"/>
      <c r="E101" s="582"/>
      <c r="F101" s="583"/>
      <c r="G101" s="582"/>
      <c r="H101" s="582"/>
      <c r="I101" s="582"/>
      <c r="J101" s="582"/>
      <c r="K101" s="581"/>
    </row>
    <row r="102" spans="1:11" x14ac:dyDescent="0.2">
      <c r="A102" s="583"/>
      <c r="B102" s="607"/>
      <c r="C102" s="583"/>
      <c r="D102" s="583"/>
      <c r="E102" s="582"/>
      <c r="F102" s="583"/>
      <c r="G102" s="582"/>
      <c r="H102" s="582"/>
      <c r="I102" s="582"/>
      <c r="J102" s="582"/>
      <c r="K102" s="581"/>
    </row>
    <row r="103" spans="1:11" x14ac:dyDescent="0.2">
      <c r="A103" s="583"/>
      <c r="B103" s="607"/>
      <c r="C103" s="583"/>
      <c r="D103" s="583"/>
      <c r="E103" s="582"/>
      <c r="F103" s="583"/>
      <c r="G103" s="582"/>
      <c r="H103" s="582"/>
      <c r="I103" s="582"/>
      <c r="J103" s="582"/>
      <c r="K103" s="581"/>
    </row>
    <row r="104" spans="1:11" x14ac:dyDescent="0.2">
      <c r="A104" s="583"/>
      <c r="B104" s="607"/>
      <c r="C104" s="583"/>
      <c r="D104" s="583"/>
      <c r="E104" s="582"/>
      <c r="F104" s="583"/>
      <c r="G104" s="582"/>
      <c r="H104" s="582"/>
      <c r="I104" s="582"/>
      <c r="J104" s="582"/>
      <c r="K104" s="581"/>
    </row>
    <row r="105" spans="1:11" x14ac:dyDescent="0.2">
      <c r="A105" s="583"/>
      <c r="B105" s="607"/>
      <c r="C105" s="583"/>
      <c r="D105" s="583"/>
      <c r="E105" s="582"/>
      <c r="F105" s="583"/>
      <c r="G105" s="582"/>
      <c r="H105" s="582"/>
      <c r="I105" s="582"/>
      <c r="J105" s="582"/>
      <c r="K105" s="581"/>
    </row>
    <row r="106" spans="1:11" x14ac:dyDescent="0.2">
      <c r="A106" s="583"/>
      <c r="B106" s="607"/>
      <c r="C106" s="583"/>
      <c r="D106" s="583"/>
      <c r="E106" s="582"/>
      <c r="F106" s="583"/>
      <c r="G106" s="582"/>
      <c r="H106" s="582"/>
      <c r="I106" s="582"/>
      <c r="J106" s="582"/>
      <c r="K106" s="581"/>
    </row>
    <row r="107" spans="1:11" x14ac:dyDescent="0.2">
      <c r="A107" s="583"/>
      <c r="B107" s="607"/>
      <c r="C107" s="583"/>
      <c r="D107" s="583"/>
      <c r="E107" s="582"/>
      <c r="F107" s="583"/>
      <c r="G107" s="582"/>
      <c r="H107" s="582"/>
      <c r="I107" s="582"/>
      <c r="J107" s="582"/>
      <c r="K107" s="581"/>
    </row>
    <row r="108" spans="1:11" x14ac:dyDescent="0.2">
      <c r="A108" s="583"/>
      <c r="B108" s="607"/>
      <c r="C108" s="583"/>
      <c r="D108" s="583"/>
      <c r="E108" s="582"/>
      <c r="F108" s="583"/>
      <c r="G108" s="582"/>
      <c r="H108" s="582"/>
      <c r="I108" s="582"/>
      <c r="J108" s="582"/>
      <c r="K108" s="581"/>
    </row>
    <row r="109" spans="1:11" x14ac:dyDescent="0.2">
      <c r="A109" s="583"/>
      <c r="B109" s="607"/>
      <c r="C109" s="583"/>
      <c r="D109" s="583"/>
      <c r="E109" s="582"/>
      <c r="F109" s="583"/>
      <c r="G109" s="582"/>
      <c r="H109" s="582"/>
      <c r="I109" s="582"/>
      <c r="J109" s="582"/>
      <c r="K109" s="581"/>
    </row>
    <row r="110" spans="1:11" x14ac:dyDescent="0.2">
      <c r="A110" s="583"/>
      <c r="B110" s="607"/>
      <c r="C110" s="583"/>
      <c r="D110" s="583"/>
      <c r="E110" s="582"/>
      <c r="F110" s="583"/>
      <c r="G110" s="582"/>
      <c r="H110" s="582"/>
      <c r="I110" s="582"/>
      <c r="J110" s="582"/>
      <c r="K110" s="581"/>
    </row>
    <row r="111" spans="1:11" x14ac:dyDescent="0.2">
      <c r="A111" s="583"/>
      <c r="B111" s="607"/>
      <c r="C111" s="583"/>
      <c r="D111" s="583"/>
      <c r="E111" s="582"/>
      <c r="F111" s="583"/>
      <c r="G111" s="582"/>
      <c r="H111" s="582"/>
      <c r="I111" s="582"/>
      <c r="J111" s="582"/>
      <c r="K111" s="581"/>
    </row>
    <row r="112" spans="1:11" x14ac:dyDescent="0.2">
      <c r="A112" s="583"/>
      <c r="B112" s="607"/>
      <c r="C112" s="583"/>
      <c r="D112" s="583"/>
      <c r="E112" s="582"/>
      <c r="F112" s="583"/>
      <c r="G112" s="582"/>
      <c r="H112" s="582"/>
      <c r="I112" s="582"/>
      <c r="J112" s="582"/>
      <c r="K112" s="581"/>
    </row>
    <row r="113" spans="1:11" x14ac:dyDescent="0.2">
      <c r="A113" s="583"/>
      <c r="B113" s="607"/>
      <c r="C113" s="583"/>
      <c r="D113" s="583"/>
      <c r="E113" s="582"/>
      <c r="F113" s="583"/>
      <c r="G113" s="582"/>
      <c r="H113" s="582"/>
      <c r="I113" s="582"/>
      <c r="J113" s="582"/>
      <c r="K113" s="581"/>
    </row>
    <row r="114" spans="1:11" x14ac:dyDescent="0.2">
      <c r="A114" s="583"/>
      <c r="B114" s="607"/>
      <c r="C114" s="583"/>
      <c r="D114" s="583"/>
      <c r="E114" s="582"/>
      <c r="F114" s="583"/>
      <c r="G114" s="582"/>
      <c r="H114" s="582"/>
      <c r="I114" s="582"/>
      <c r="J114" s="582"/>
      <c r="K114" s="581"/>
    </row>
    <row r="115" spans="1:11" x14ac:dyDescent="0.2">
      <c r="A115" s="583"/>
      <c r="B115" s="607"/>
      <c r="C115" s="583"/>
      <c r="D115" s="583"/>
      <c r="E115" s="582"/>
      <c r="F115" s="583"/>
      <c r="G115" s="582"/>
      <c r="H115" s="582"/>
      <c r="I115" s="582"/>
      <c r="J115" s="582"/>
      <c r="K115" s="581"/>
    </row>
    <row r="116" spans="1:11" x14ac:dyDescent="0.2">
      <c r="A116" s="583"/>
      <c r="B116" s="607"/>
      <c r="C116" s="583"/>
      <c r="D116" s="583"/>
      <c r="E116" s="582"/>
      <c r="F116" s="583"/>
      <c r="G116" s="582"/>
      <c r="H116" s="582"/>
      <c r="I116" s="582"/>
      <c r="J116" s="582"/>
      <c r="K116" s="581"/>
    </row>
    <row r="117" spans="1:11" x14ac:dyDescent="0.2">
      <c r="A117" s="583"/>
      <c r="B117" s="607"/>
      <c r="C117" s="583"/>
      <c r="D117" s="583"/>
      <c r="E117" s="582"/>
      <c r="F117" s="583"/>
      <c r="G117" s="582"/>
      <c r="H117" s="582"/>
      <c r="I117" s="582"/>
      <c r="J117" s="582"/>
      <c r="K117" s="581"/>
    </row>
    <row r="118" spans="1:11" x14ac:dyDescent="0.2">
      <c r="A118" s="583"/>
      <c r="B118" s="607"/>
      <c r="C118" s="583"/>
      <c r="D118" s="583"/>
      <c r="E118" s="582"/>
      <c r="F118" s="583"/>
      <c r="G118" s="582"/>
      <c r="H118" s="582"/>
      <c r="I118" s="582"/>
      <c r="J118" s="582"/>
      <c r="K118" s="581"/>
    </row>
    <row r="119" spans="1:11" x14ac:dyDescent="0.2">
      <c r="A119" s="583"/>
      <c r="B119" s="607"/>
      <c r="C119" s="583"/>
      <c r="D119" s="583"/>
      <c r="E119" s="582"/>
      <c r="F119" s="583"/>
      <c r="G119" s="582"/>
      <c r="H119" s="582"/>
      <c r="I119" s="582"/>
      <c r="J119" s="582"/>
      <c r="K119" s="581"/>
    </row>
    <row r="120" spans="1:11" x14ac:dyDescent="0.2">
      <c r="A120" s="583"/>
      <c r="B120" s="607"/>
      <c r="C120" s="583"/>
      <c r="D120" s="583"/>
      <c r="E120" s="582"/>
      <c r="F120" s="583"/>
      <c r="G120" s="582"/>
      <c r="H120" s="582"/>
      <c r="I120" s="582"/>
      <c r="J120" s="582"/>
      <c r="K120" s="581"/>
    </row>
    <row r="121" spans="1:11" x14ac:dyDescent="0.2">
      <c r="A121" s="583"/>
      <c r="B121" s="607"/>
      <c r="C121" s="583"/>
      <c r="D121" s="583"/>
      <c r="E121" s="582"/>
      <c r="F121" s="583"/>
      <c r="G121" s="582"/>
      <c r="H121" s="582"/>
      <c r="I121" s="582"/>
      <c r="J121" s="582"/>
      <c r="K121" s="581"/>
    </row>
    <row r="122" spans="1:11" x14ac:dyDescent="0.2">
      <c r="A122" s="583"/>
      <c r="B122" s="607"/>
      <c r="C122" s="583"/>
      <c r="D122" s="583"/>
      <c r="E122" s="582"/>
      <c r="F122" s="583"/>
      <c r="G122" s="582"/>
      <c r="H122" s="582"/>
      <c r="I122" s="582"/>
      <c r="J122" s="582"/>
      <c r="K122" s="581"/>
    </row>
    <row r="123" spans="1:11" x14ac:dyDescent="0.2">
      <c r="A123" s="583"/>
      <c r="B123" s="607"/>
      <c r="C123" s="583"/>
      <c r="D123" s="583"/>
      <c r="E123" s="582"/>
      <c r="F123" s="583"/>
      <c r="G123" s="582"/>
      <c r="H123" s="582"/>
      <c r="I123" s="582"/>
      <c r="J123" s="582"/>
      <c r="K123" s="581"/>
    </row>
    <row r="124" spans="1:11" x14ac:dyDescent="0.2">
      <c r="A124" s="583"/>
      <c r="B124" s="607"/>
      <c r="C124" s="583"/>
      <c r="D124" s="583"/>
      <c r="E124" s="582"/>
      <c r="F124" s="583"/>
      <c r="G124" s="582"/>
      <c r="H124" s="582"/>
      <c r="I124" s="582"/>
      <c r="J124" s="582"/>
      <c r="K124" s="581"/>
    </row>
    <row r="125" spans="1:11" x14ac:dyDescent="0.2">
      <c r="A125" s="583"/>
      <c r="B125" s="607"/>
      <c r="C125" s="583"/>
      <c r="D125" s="583"/>
      <c r="E125" s="582"/>
      <c r="F125" s="583"/>
      <c r="G125" s="582"/>
      <c r="H125" s="582"/>
      <c r="I125" s="582"/>
      <c r="J125" s="582"/>
      <c r="K125" s="581"/>
    </row>
    <row r="126" spans="1:11" x14ac:dyDescent="0.2">
      <c r="A126" s="583"/>
      <c r="B126" s="607"/>
      <c r="C126" s="583"/>
      <c r="D126" s="583"/>
      <c r="E126" s="582"/>
      <c r="F126" s="583"/>
      <c r="G126" s="582"/>
      <c r="H126" s="582"/>
      <c r="I126" s="582"/>
      <c r="J126" s="582"/>
      <c r="K126" s="581"/>
    </row>
    <row r="127" spans="1:11" x14ac:dyDescent="0.2">
      <c r="A127" s="583"/>
      <c r="B127" s="607"/>
      <c r="C127" s="583"/>
      <c r="D127" s="583"/>
      <c r="E127" s="582"/>
      <c r="F127" s="583"/>
      <c r="G127" s="582"/>
      <c r="H127" s="582"/>
      <c r="I127" s="582"/>
      <c r="J127" s="582"/>
      <c r="K127" s="581"/>
    </row>
    <row r="128" spans="1:11" x14ac:dyDescent="0.2">
      <c r="A128" s="583"/>
      <c r="B128" s="607"/>
      <c r="C128" s="583"/>
      <c r="D128" s="583"/>
      <c r="E128" s="582"/>
      <c r="F128" s="583"/>
      <c r="G128" s="582"/>
      <c r="H128" s="582"/>
      <c r="I128" s="582"/>
      <c r="J128" s="582"/>
      <c r="K128" s="581"/>
    </row>
    <row r="129" spans="1:11" x14ac:dyDescent="0.2">
      <c r="A129" s="583"/>
      <c r="B129" s="607"/>
      <c r="C129" s="583"/>
      <c r="D129" s="583"/>
      <c r="E129" s="582"/>
      <c r="F129" s="583"/>
      <c r="G129" s="582"/>
      <c r="H129" s="582"/>
      <c r="I129" s="582"/>
      <c r="J129" s="582"/>
      <c r="K129" s="581"/>
    </row>
    <row r="130" spans="1:11" x14ac:dyDescent="0.2">
      <c r="A130" s="583"/>
      <c r="B130" s="607"/>
      <c r="C130" s="583"/>
      <c r="D130" s="583"/>
      <c r="E130" s="582"/>
      <c r="F130" s="583"/>
      <c r="G130" s="582"/>
      <c r="H130" s="582"/>
      <c r="I130" s="582"/>
      <c r="J130" s="582"/>
      <c r="K130" s="581"/>
    </row>
    <row r="131" spans="1:11" x14ac:dyDescent="0.2">
      <c r="A131" s="583"/>
      <c r="B131" s="607"/>
      <c r="C131" s="583"/>
      <c r="D131" s="583"/>
      <c r="E131" s="582"/>
      <c r="F131" s="583"/>
      <c r="G131" s="582"/>
      <c r="H131" s="582"/>
      <c r="I131" s="582"/>
      <c r="J131" s="582"/>
      <c r="K131" s="581"/>
    </row>
    <row r="132" spans="1:11" x14ac:dyDescent="0.2">
      <c r="A132" s="583"/>
      <c r="B132" s="607"/>
      <c r="C132" s="583"/>
      <c r="D132" s="583"/>
      <c r="E132" s="582"/>
      <c r="F132" s="583"/>
      <c r="G132" s="582"/>
      <c r="H132" s="582"/>
      <c r="I132" s="582"/>
      <c r="J132" s="582"/>
      <c r="K132" s="581"/>
    </row>
    <row r="133" spans="1:11" x14ac:dyDescent="0.2">
      <c r="A133" s="583"/>
      <c r="B133" s="607"/>
      <c r="C133" s="583"/>
      <c r="D133" s="583"/>
      <c r="E133" s="582"/>
      <c r="F133" s="583"/>
      <c r="G133" s="582"/>
      <c r="H133" s="582"/>
      <c r="I133" s="582"/>
      <c r="J133" s="582"/>
      <c r="K133" s="581"/>
    </row>
    <row r="134" spans="1:11" x14ac:dyDescent="0.2">
      <c r="A134" s="583"/>
      <c r="B134" s="607"/>
      <c r="C134" s="583"/>
      <c r="D134" s="583"/>
      <c r="E134" s="582"/>
      <c r="F134" s="583"/>
      <c r="G134" s="582"/>
      <c r="H134" s="582"/>
      <c r="I134" s="582"/>
      <c r="J134" s="582"/>
      <c r="K134" s="581"/>
    </row>
    <row r="135" spans="1:11" x14ac:dyDescent="0.2">
      <c r="A135" s="583"/>
      <c r="B135" s="607"/>
      <c r="C135" s="583"/>
      <c r="D135" s="583"/>
      <c r="E135" s="582"/>
      <c r="F135" s="583"/>
      <c r="G135" s="582"/>
      <c r="H135" s="582"/>
      <c r="I135" s="582"/>
      <c r="J135" s="582"/>
      <c r="K135" s="581"/>
    </row>
    <row r="136" spans="1:11" x14ac:dyDescent="0.2">
      <c r="A136" s="583"/>
      <c r="B136" s="607"/>
      <c r="C136" s="583"/>
      <c r="D136" s="583"/>
      <c r="E136" s="582"/>
      <c r="F136" s="583"/>
      <c r="G136" s="582"/>
      <c r="H136" s="582"/>
      <c r="I136" s="582"/>
      <c r="J136" s="582"/>
      <c r="K136" s="581"/>
    </row>
    <row r="137" spans="1:11" x14ac:dyDescent="0.2">
      <c r="A137" s="583"/>
      <c r="B137" s="607"/>
      <c r="C137" s="583"/>
      <c r="D137" s="583"/>
      <c r="E137" s="582"/>
      <c r="F137" s="583"/>
      <c r="G137" s="582"/>
      <c r="H137" s="582"/>
      <c r="I137" s="582"/>
      <c r="J137" s="582"/>
      <c r="K137" s="581"/>
    </row>
    <row r="138" spans="1:11" x14ac:dyDescent="0.2">
      <c r="A138" s="583"/>
      <c r="B138" s="607"/>
      <c r="C138" s="583"/>
      <c r="D138" s="583"/>
      <c r="E138" s="582"/>
      <c r="F138" s="583"/>
      <c r="G138" s="582"/>
      <c r="H138" s="582"/>
      <c r="I138" s="582"/>
      <c r="J138" s="582"/>
      <c r="K138" s="581"/>
    </row>
    <row r="139" spans="1:11" x14ac:dyDescent="0.2">
      <c r="A139" s="583"/>
      <c r="B139" s="607"/>
      <c r="C139" s="583"/>
      <c r="D139" s="583"/>
      <c r="E139" s="582"/>
      <c r="F139" s="583"/>
      <c r="G139" s="582"/>
      <c r="H139" s="582"/>
      <c r="I139" s="582"/>
      <c r="J139" s="582"/>
      <c r="K139" s="581"/>
    </row>
    <row r="140" spans="1:11" x14ac:dyDescent="0.2">
      <c r="A140" s="583"/>
      <c r="B140" s="607"/>
      <c r="C140" s="583"/>
      <c r="D140" s="583"/>
      <c r="E140" s="582"/>
      <c r="F140" s="583"/>
      <c r="G140" s="582"/>
      <c r="H140" s="582"/>
      <c r="I140" s="582"/>
      <c r="J140" s="582"/>
      <c r="K140" s="581"/>
    </row>
    <row r="141" spans="1:11" x14ac:dyDescent="0.2">
      <c r="A141" s="583"/>
      <c r="B141" s="607"/>
      <c r="C141" s="583"/>
      <c r="D141" s="583"/>
      <c r="E141" s="582"/>
      <c r="F141" s="583"/>
      <c r="G141" s="582"/>
      <c r="H141" s="582"/>
      <c r="I141" s="582"/>
      <c r="J141" s="582"/>
      <c r="K141" s="581"/>
    </row>
    <row r="142" spans="1:11" x14ac:dyDescent="0.2">
      <c r="A142" s="583"/>
      <c r="B142" s="607"/>
      <c r="C142" s="583"/>
      <c r="D142" s="583"/>
      <c r="E142" s="582"/>
      <c r="F142" s="583"/>
      <c r="G142" s="582"/>
      <c r="H142" s="582"/>
      <c r="I142" s="582"/>
      <c r="J142" s="582"/>
      <c r="K142" s="581"/>
    </row>
    <row r="143" spans="1:11" x14ac:dyDescent="0.2">
      <c r="A143" s="583"/>
      <c r="B143" s="607"/>
      <c r="C143" s="583"/>
      <c r="D143" s="583"/>
      <c r="E143" s="582"/>
      <c r="F143" s="583"/>
      <c r="G143" s="582"/>
      <c r="H143" s="582"/>
      <c r="I143" s="582"/>
      <c r="J143" s="582"/>
      <c r="K143" s="581"/>
    </row>
    <row r="144" spans="1:11" x14ac:dyDescent="0.2">
      <c r="A144" s="583"/>
      <c r="B144" s="607"/>
      <c r="C144" s="583"/>
      <c r="D144" s="583"/>
      <c r="E144" s="582"/>
      <c r="F144" s="583"/>
      <c r="G144" s="582"/>
      <c r="H144" s="582"/>
      <c r="I144" s="582"/>
      <c r="J144" s="582"/>
      <c r="K144" s="581"/>
    </row>
    <row r="145" spans="1:11" x14ac:dyDescent="0.2">
      <c r="A145" s="583"/>
      <c r="B145" s="607"/>
      <c r="C145" s="583"/>
      <c r="D145" s="583"/>
      <c r="E145" s="582"/>
      <c r="F145" s="583"/>
      <c r="G145" s="582"/>
      <c r="H145" s="582"/>
      <c r="I145" s="582"/>
      <c r="J145" s="582"/>
      <c r="K145" s="581"/>
    </row>
    <row r="146" spans="1:11" x14ac:dyDescent="0.2">
      <c r="A146" s="583"/>
      <c r="B146" s="607"/>
      <c r="C146" s="583"/>
      <c r="D146" s="583"/>
      <c r="E146" s="582"/>
      <c r="F146" s="583"/>
      <c r="G146" s="582"/>
      <c r="H146" s="582"/>
      <c r="I146" s="582"/>
      <c r="J146" s="582"/>
      <c r="K146" s="581"/>
    </row>
    <row r="147" spans="1:11" x14ac:dyDescent="0.2">
      <c r="A147" s="583"/>
      <c r="B147" s="607"/>
      <c r="C147" s="583"/>
      <c r="D147" s="583"/>
      <c r="E147" s="582"/>
      <c r="F147" s="583"/>
      <c r="G147" s="582"/>
      <c r="H147" s="582"/>
      <c r="I147" s="582"/>
      <c r="J147" s="582"/>
      <c r="K147" s="581"/>
    </row>
    <row r="148" spans="1:11" x14ac:dyDescent="0.2">
      <c r="A148" s="583"/>
      <c r="B148" s="607"/>
      <c r="C148" s="583"/>
      <c r="D148" s="583"/>
      <c r="E148" s="582"/>
      <c r="F148" s="583"/>
      <c r="G148" s="582"/>
      <c r="H148" s="582"/>
      <c r="I148" s="582"/>
      <c r="J148" s="582"/>
      <c r="K148" s="581"/>
    </row>
    <row r="149" spans="1:11" x14ac:dyDescent="0.2">
      <c r="A149" s="583"/>
      <c r="B149" s="607"/>
      <c r="C149" s="583"/>
      <c r="D149" s="583"/>
      <c r="E149" s="582"/>
      <c r="F149" s="583"/>
      <c r="G149" s="582"/>
      <c r="H149" s="582"/>
      <c r="I149" s="582"/>
      <c r="J149" s="582"/>
      <c r="K149" s="581"/>
    </row>
    <row r="150" spans="1:11" x14ac:dyDescent="0.2">
      <c r="A150" s="583"/>
      <c r="B150" s="607"/>
      <c r="C150" s="583"/>
      <c r="D150" s="583"/>
      <c r="E150" s="582"/>
      <c r="F150" s="583"/>
      <c r="G150" s="582"/>
      <c r="H150" s="582"/>
      <c r="I150" s="582"/>
      <c r="J150" s="582"/>
      <c r="K150" s="581"/>
    </row>
    <row r="151" spans="1:11" x14ac:dyDescent="0.2">
      <c r="A151" s="583"/>
      <c r="B151" s="607"/>
      <c r="C151" s="583"/>
      <c r="D151" s="583"/>
      <c r="E151" s="582"/>
      <c r="F151" s="583"/>
      <c r="G151" s="582"/>
      <c r="H151" s="582"/>
      <c r="I151" s="582"/>
      <c r="J151" s="582"/>
      <c r="K151" s="581"/>
    </row>
    <row r="152" spans="1:11" x14ac:dyDescent="0.2">
      <c r="A152" s="583"/>
      <c r="B152" s="607"/>
      <c r="C152" s="583"/>
      <c r="D152" s="583"/>
      <c r="E152" s="582"/>
      <c r="F152" s="583"/>
      <c r="G152" s="582"/>
      <c r="H152" s="582"/>
      <c r="I152" s="582"/>
      <c r="J152" s="582"/>
      <c r="K152" s="581"/>
    </row>
    <row r="153" spans="1:11" x14ac:dyDescent="0.2">
      <c r="A153" s="583"/>
      <c r="B153" s="607"/>
      <c r="C153" s="583"/>
      <c r="D153" s="583"/>
      <c r="E153" s="582"/>
      <c r="F153" s="583"/>
      <c r="G153" s="582"/>
      <c r="H153" s="582"/>
      <c r="I153" s="582"/>
      <c r="J153" s="582"/>
      <c r="K153" s="581"/>
    </row>
    <row r="154" spans="1:11" x14ac:dyDescent="0.2">
      <c r="A154" s="583"/>
      <c r="B154" s="607"/>
      <c r="C154" s="583"/>
      <c r="D154" s="583"/>
      <c r="E154" s="582"/>
      <c r="F154" s="583"/>
      <c r="G154" s="582"/>
      <c r="H154" s="582"/>
      <c r="I154" s="582"/>
      <c r="J154" s="582"/>
      <c r="K154" s="581"/>
    </row>
    <row r="155" spans="1:11" x14ac:dyDescent="0.2">
      <c r="A155" s="583"/>
      <c r="B155" s="607"/>
      <c r="C155" s="583"/>
      <c r="D155" s="583"/>
      <c r="E155" s="582"/>
      <c r="F155" s="583"/>
      <c r="G155" s="582"/>
      <c r="H155" s="582"/>
      <c r="I155" s="582"/>
      <c r="J155" s="582"/>
      <c r="K155" s="581"/>
    </row>
    <row r="156" spans="1:11" x14ac:dyDescent="0.2">
      <c r="A156" s="583"/>
      <c r="B156" s="607"/>
      <c r="C156" s="583"/>
      <c r="D156" s="583"/>
      <c r="E156" s="582"/>
      <c r="F156" s="583"/>
      <c r="G156" s="582"/>
      <c r="H156" s="582"/>
      <c r="I156" s="582"/>
      <c r="J156" s="582"/>
      <c r="K156" s="581"/>
    </row>
    <row r="157" spans="1:11" x14ac:dyDescent="0.2">
      <c r="A157" s="583"/>
      <c r="B157" s="607"/>
      <c r="C157" s="583"/>
      <c r="D157" s="583"/>
      <c r="E157" s="582"/>
      <c r="F157" s="583"/>
      <c r="G157" s="582"/>
      <c r="H157" s="582"/>
      <c r="I157" s="582"/>
      <c r="J157" s="582"/>
      <c r="K157" s="581"/>
    </row>
    <row r="158" spans="1:11" x14ac:dyDescent="0.2">
      <c r="A158" s="583"/>
      <c r="B158" s="607"/>
      <c r="C158" s="583"/>
      <c r="D158" s="583"/>
      <c r="E158" s="582"/>
      <c r="F158" s="583"/>
      <c r="G158" s="582"/>
      <c r="H158" s="582"/>
      <c r="I158" s="582"/>
      <c r="J158" s="582"/>
      <c r="K158" s="581"/>
    </row>
    <row r="159" spans="1:11" x14ac:dyDescent="0.2">
      <c r="A159" s="583"/>
      <c r="B159" s="607"/>
      <c r="C159" s="583"/>
      <c r="D159" s="583"/>
      <c r="E159" s="582"/>
      <c r="F159" s="583"/>
      <c r="G159" s="582"/>
      <c r="H159" s="582"/>
      <c r="I159" s="582"/>
      <c r="J159" s="582"/>
      <c r="K159" s="581"/>
    </row>
    <row r="160" spans="1:11" x14ac:dyDescent="0.2">
      <c r="A160" s="583"/>
      <c r="B160" s="607"/>
      <c r="C160" s="583"/>
      <c r="D160" s="583"/>
      <c r="E160" s="582"/>
      <c r="F160" s="583"/>
      <c r="G160" s="582"/>
      <c r="H160" s="582"/>
      <c r="I160" s="582"/>
      <c r="J160" s="582"/>
      <c r="K160" s="581"/>
    </row>
    <row r="161" spans="1:11" x14ac:dyDescent="0.2">
      <c r="A161" s="583"/>
      <c r="B161" s="607"/>
      <c r="C161" s="583"/>
      <c r="D161" s="583"/>
      <c r="E161" s="582"/>
      <c r="F161" s="583"/>
      <c r="G161" s="582"/>
      <c r="H161" s="582"/>
      <c r="I161" s="582"/>
      <c r="J161" s="582"/>
      <c r="K161" s="581"/>
    </row>
    <row r="162" spans="1:11" x14ac:dyDescent="0.2">
      <c r="A162" s="583"/>
      <c r="B162" s="607"/>
      <c r="C162" s="583"/>
      <c r="D162" s="583"/>
      <c r="E162" s="582"/>
      <c r="F162" s="583"/>
      <c r="G162" s="582"/>
      <c r="H162" s="582"/>
      <c r="I162" s="582"/>
      <c r="J162" s="582"/>
      <c r="K162" s="581"/>
    </row>
    <row r="163" spans="1:11" x14ac:dyDescent="0.2">
      <c r="A163" s="583"/>
      <c r="B163" s="607"/>
      <c r="C163" s="583"/>
      <c r="D163" s="583"/>
      <c r="E163" s="582"/>
      <c r="F163" s="583"/>
      <c r="G163" s="582"/>
      <c r="H163" s="582"/>
      <c r="I163" s="582"/>
      <c r="J163" s="582"/>
      <c r="K163" s="581"/>
    </row>
    <row r="164" spans="1:11" x14ac:dyDescent="0.2">
      <c r="A164" s="583"/>
      <c r="B164" s="607"/>
      <c r="C164" s="583"/>
      <c r="D164" s="583"/>
      <c r="E164" s="582"/>
      <c r="F164" s="583"/>
      <c r="G164" s="582"/>
      <c r="H164" s="582"/>
      <c r="I164" s="582"/>
      <c r="J164" s="582"/>
      <c r="K164" s="581"/>
    </row>
    <row r="165" spans="1:11" x14ac:dyDescent="0.2">
      <c r="A165" s="583"/>
      <c r="B165" s="607"/>
      <c r="C165" s="583"/>
      <c r="D165" s="583"/>
      <c r="E165" s="582"/>
      <c r="F165" s="583"/>
      <c r="G165" s="582"/>
      <c r="H165" s="582"/>
      <c r="I165" s="582"/>
      <c r="J165" s="582"/>
      <c r="K165" s="581"/>
    </row>
    <row r="166" spans="1:11" x14ac:dyDescent="0.2">
      <c r="A166" s="583"/>
      <c r="B166" s="607"/>
      <c r="C166" s="583"/>
      <c r="D166" s="583"/>
      <c r="E166" s="582"/>
      <c r="F166" s="583"/>
      <c r="G166" s="582"/>
      <c r="H166" s="582"/>
      <c r="I166" s="582"/>
      <c r="J166" s="582"/>
      <c r="K166" s="581"/>
    </row>
    <row r="167" spans="1:11" x14ac:dyDescent="0.2">
      <c r="A167" s="583"/>
      <c r="B167" s="607"/>
      <c r="C167" s="583"/>
      <c r="D167" s="583"/>
      <c r="E167" s="582"/>
      <c r="F167" s="583"/>
      <c r="G167" s="582"/>
      <c r="H167" s="582"/>
      <c r="I167" s="582"/>
      <c r="J167" s="582"/>
      <c r="K167" s="581"/>
    </row>
    <row r="168" spans="1:11" x14ac:dyDescent="0.2">
      <c r="A168" s="583"/>
      <c r="B168" s="607"/>
      <c r="C168" s="583"/>
      <c r="D168" s="583"/>
      <c r="E168" s="582"/>
      <c r="F168" s="583"/>
      <c r="G168" s="582"/>
      <c r="H168" s="582"/>
      <c r="I168" s="582"/>
      <c r="J168" s="582"/>
      <c r="K168" s="581"/>
    </row>
    <row r="169" spans="1:11" x14ac:dyDescent="0.2">
      <c r="A169" s="583"/>
      <c r="B169" s="607"/>
      <c r="C169" s="583"/>
      <c r="D169" s="583"/>
      <c r="E169" s="582"/>
      <c r="F169" s="583"/>
      <c r="G169" s="582"/>
      <c r="H169" s="582"/>
      <c r="I169" s="582"/>
      <c r="J169" s="582"/>
      <c r="K169" s="581"/>
    </row>
    <row r="170" spans="1:11" x14ac:dyDescent="0.2">
      <c r="A170" s="583"/>
      <c r="B170" s="607"/>
      <c r="C170" s="583"/>
      <c r="D170" s="583"/>
      <c r="E170" s="582"/>
      <c r="F170" s="583"/>
      <c r="G170" s="582"/>
      <c r="H170" s="582"/>
      <c r="I170" s="582"/>
      <c r="J170" s="582"/>
      <c r="K170" s="581"/>
    </row>
    <row r="171" spans="1:11" x14ac:dyDescent="0.2">
      <c r="A171" s="583"/>
      <c r="B171" s="607"/>
      <c r="C171" s="583"/>
      <c r="D171" s="583"/>
      <c r="E171" s="582"/>
      <c r="F171" s="583"/>
      <c r="G171" s="582"/>
      <c r="H171" s="582"/>
      <c r="I171" s="582"/>
      <c r="J171" s="582"/>
      <c r="K171" s="581"/>
    </row>
    <row r="172" spans="1:11" x14ac:dyDescent="0.2">
      <c r="A172" s="583"/>
      <c r="B172" s="607"/>
      <c r="C172" s="583"/>
      <c r="D172" s="583"/>
      <c r="E172" s="582"/>
      <c r="F172" s="583"/>
      <c r="G172" s="582"/>
      <c r="H172" s="582"/>
      <c r="I172" s="582"/>
      <c r="J172" s="582"/>
      <c r="K172" s="581"/>
    </row>
    <row r="173" spans="1:11" x14ac:dyDescent="0.2">
      <c r="A173" s="583"/>
      <c r="B173" s="607"/>
      <c r="C173" s="583"/>
      <c r="D173" s="583"/>
      <c r="E173" s="582"/>
      <c r="F173" s="583"/>
      <c r="G173" s="582"/>
      <c r="H173" s="582"/>
      <c r="I173" s="582"/>
      <c r="J173" s="582"/>
      <c r="K173" s="581"/>
    </row>
    <row r="174" spans="1:11" x14ac:dyDescent="0.2">
      <c r="A174" s="583"/>
      <c r="B174" s="607"/>
      <c r="C174" s="583"/>
      <c r="D174" s="583"/>
      <c r="E174" s="582"/>
      <c r="F174" s="583"/>
      <c r="G174" s="582"/>
      <c r="H174" s="582"/>
      <c r="I174" s="582"/>
      <c r="J174" s="582"/>
      <c r="K174" s="581"/>
    </row>
    <row r="175" spans="1:11" x14ac:dyDescent="0.2">
      <c r="A175" s="583"/>
      <c r="B175" s="607"/>
      <c r="C175" s="583"/>
      <c r="D175" s="583"/>
      <c r="E175" s="582"/>
      <c r="F175" s="583"/>
      <c r="G175" s="582"/>
      <c r="H175" s="582"/>
      <c r="I175" s="582"/>
      <c r="J175" s="582"/>
      <c r="K175" s="581"/>
    </row>
    <row r="176" spans="1:11" x14ac:dyDescent="0.2">
      <c r="A176" s="583"/>
      <c r="B176" s="607"/>
      <c r="C176" s="583"/>
      <c r="D176" s="583"/>
      <c r="E176" s="582"/>
      <c r="F176" s="583"/>
      <c r="G176" s="582"/>
      <c r="H176" s="582"/>
      <c r="I176" s="582"/>
      <c r="J176" s="582"/>
      <c r="K176" s="581"/>
    </row>
    <row r="177" spans="1:11" x14ac:dyDescent="0.2">
      <c r="A177" s="583"/>
      <c r="B177" s="607"/>
      <c r="C177" s="583"/>
      <c r="D177" s="583"/>
      <c r="E177" s="582"/>
      <c r="F177" s="583"/>
      <c r="G177" s="582"/>
      <c r="H177" s="582"/>
      <c r="I177" s="582"/>
      <c r="J177" s="582"/>
      <c r="K177" s="581"/>
    </row>
    <row r="178" spans="1:11" x14ac:dyDescent="0.2">
      <c r="A178" s="583"/>
      <c r="B178" s="607"/>
      <c r="C178" s="583"/>
      <c r="D178" s="583"/>
      <c r="E178" s="582"/>
      <c r="F178" s="583"/>
      <c r="G178" s="582"/>
      <c r="H178" s="582"/>
      <c r="I178" s="582"/>
      <c r="J178" s="582"/>
      <c r="K178" s="581"/>
    </row>
    <row r="179" spans="1:11" x14ac:dyDescent="0.2">
      <c r="A179" s="583"/>
      <c r="B179" s="607"/>
      <c r="C179" s="583"/>
      <c r="D179" s="583"/>
      <c r="E179" s="582"/>
      <c r="F179" s="583"/>
      <c r="G179" s="582"/>
      <c r="H179" s="582"/>
      <c r="I179" s="582"/>
      <c r="J179" s="582"/>
      <c r="K179" s="581"/>
    </row>
    <row r="180" spans="1:11" x14ac:dyDescent="0.2">
      <c r="A180" s="583"/>
      <c r="B180" s="607"/>
      <c r="C180" s="583"/>
      <c r="D180" s="583"/>
      <c r="E180" s="582"/>
      <c r="F180" s="583"/>
      <c r="G180" s="582"/>
      <c r="H180" s="582"/>
      <c r="I180" s="582"/>
      <c r="J180" s="582"/>
      <c r="K180" s="581"/>
    </row>
    <row r="181" spans="1:11" x14ac:dyDescent="0.2">
      <c r="A181" s="583"/>
      <c r="B181" s="607"/>
      <c r="C181" s="583"/>
      <c r="D181" s="583"/>
      <c r="E181" s="582"/>
      <c r="F181" s="583"/>
      <c r="G181" s="582"/>
      <c r="H181" s="582"/>
      <c r="I181" s="582"/>
      <c r="J181" s="582"/>
      <c r="K181" s="581"/>
    </row>
    <row r="182" spans="1:11" x14ac:dyDescent="0.2">
      <c r="A182" s="583"/>
      <c r="B182" s="607"/>
      <c r="C182" s="583"/>
      <c r="D182" s="583"/>
      <c r="E182" s="582"/>
      <c r="F182" s="583"/>
      <c r="G182" s="582"/>
      <c r="H182" s="582"/>
      <c r="I182" s="582"/>
      <c r="J182" s="582"/>
      <c r="K182" s="581"/>
    </row>
    <row r="183" spans="1:11" x14ac:dyDescent="0.2">
      <c r="A183" s="583"/>
      <c r="B183" s="607"/>
      <c r="C183" s="583"/>
      <c r="D183" s="583"/>
      <c r="E183" s="582"/>
      <c r="F183" s="583"/>
      <c r="G183" s="582"/>
      <c r="H183" s="582"/>
      <c r="I183" s="582"/>
      <c r="J183" s="582"/>
      <c r="K183" s="581"/>
    </row>
    <row r="184" spans="1:11" x14ac:dyDescent="0.2">
      <c r="A184" s="583"/>
      <c r="B184" s="607"/>
      <c r="C184" s="583"/>
      <c r="D184" s="583"/>
      <c r="E184" s="582"/>
      <c r="F184" s="583"/>
      <c r="G184" s="582"/>
      <c r="H184" s="582"/>
      <c r="I184" s="582"/>
      <c r="J184" s="582"/>
      <c r="K184" s="581"/>
    </row>
    <row r="185" spans="1:11" x14ac:dyDescent="0.2">
      <c r="A185" s="583"/>
      <c r="B185" s="607"/>
      <c r="C185" s="583"/>
      <c r="D185" s="583"/>
      <c r="E185" s="582"/>
      <c r="F185" s="583"/>
      <c r="G185" s="582"/>
      <c r="H185" s="582"/>
      <c r="I185" s="582"/>
      <c r="J185" s="582"/>
      <c r="K185" s="581"/>
    </row>
    <row r="186" spans="1:11" x14ac:dyDescent="0.2">
      <c r="A186" s="583"/>
      <c r="B186" s="607"/>
      <c r="C186" s="583"/>
      <c r="D186" s="583"/>
      <c r="E186" s="582"/>
      <c r="F186" s="583"/>
      <c r="G186" s="582"/>
      <c r="H186" s="582"/>
      <c r="I186" s="582"/>
      <c r="J186" s="582"/>
      <c r="K186" s="581"/>
    </row>
    <row r="187" spans="1:11" x14ac:dyDescent="0.2">
      <c r="A187" s="583"/>
      <c r="B187" s="607"/>
      <c r="C187" s="583"/>
      <c r="D187" s="583"/>
      <c r="E187" s="582"/>
      <c r="F187" s="583"/>
      <c r="G187" s="582"/>
      <c r="H187" s="582"/>
      <c r="I187" s="582"/>
      <c r="J187" s="582"/>
      <c r="K187" s="581"/>
    </row>
    <row r="188" spans="1:11" x14ac:dyDescent="0.2">
      <c r="A188" s="583"/>
      <c r="B188" s="607"/>
      <c r="C188" s="583"/>
      <c r="D188" s="583"/>
      <c r="E188" s="582"/>
      <c r="F188" s="583"/>
      <c r="G188" s="582"/>
      <c r="H188" s="582"/>
      <c r="I188" s="582"/>
      <c r="J188" s="582"/>
      <c r="K188" s="581"/>
    </row>
    <row r="189" spans="1:11" x14ac:dyDescent="0.2">
      <c r="A189" s="583"/>
      <c r="B189" s="607"/>
      <c r="C189" s="583"/>
      <c r="D189" s="583"/>
      <c r="E189" s="582"/>
      <c r="F189" s="583"/>
      <c r="G189" s="582"/>
      <c r="H189" s="582"/>
      <c r="I189" s="582"/>
      <c r="J189" s="582"/>
      <c r="K189" s="581"/>
    </row>
    <row r="190" spans="1:11" x14ac:dyDescent="0.2">
      <c r="A190" s="583"/>
      <c r="B190" s="607"/>
      <c r="C190" s="583"/>
      <c r="D190" s="583"/>
      <c r="E190" s="582"/>
      <c r="F190" s="583"/>
      <c r="G190" s="582"/>
      <c r="H190" s="582"/>
      <c r="I190" s="582"/>
      <c r="J190" s="582"/>
      <c r="K190" s="581"/>
    </row>
    <row r="191" spans="1:11" x14ac:dyDescent="0.2">
      <c r="A191" s="583"/>
      <c r="B191" s="607"/>
      <c r="C191" s="583"/>
      <c r="D191" s="583"/>
      <c r="E191" s="582"/>
      <c r="F191" s="583"/>
      <c r="G191" s="582"/>
      <c r="H191" s="582"/>
      <c r="I191" s="582"/>
      <c r="J191" s="582"/>
      <c r="K191" s="581"/>
    </row>
    <row r="192" spans="1:11" x14ac:dyDescent="0.2">
      <c r="A192" s="583"/>
      <c r="B192" s="607"/>
      <c r="C192" s="583"/>
      <c r="D192" s="583"/>
      <c r="E192" s="582"/>
      <c r="F192" s="583"/>
      <c r="G192" s="582"/>
      <c r="H192" s="582"/>
      <c r="I192" s="582"/>
      <c r="J192" s="582"/>
      <c r="K192" s="581"/>
    </row>
    <row r="193" spans="1:11" x14ac:dyDescent="0.2">
      <c r="A193" s="583"/>
      <c r="B193" s="607"/>
      <c r="C193" s="583"/>
      <c r="D193" s="583"/>
      <c r="E193" s="582"/>
      <c r="F193" s="583"/>
      <c r="G193" s="582"/>
      <c r="H193" s="582"/>
      <c r="I193" s="582"/>
      <c r="J193" s="582"/>
      <c r="K193" s="581"/>
    </row>
    <row r="194" spans="1:11" x14ac:dyDescent="0.2">
      <c r="A194" s="583"/>
      <c r="B194" s="607"/>
      <c r="C194" s="583"/>
      <c r="D194" s="583"/>
      <c r="E194" s="582"/>
      <c r="F194" s="583"/>
      <c r="G194" s="582"/>
      <c r="H194" s="582"/>
      <c r="I194" s="582"/>
      <c r="J194" s="582"/>
      <c r="K194" s="581"/>
    </row>
    <row r="195" spans="1:11" x14ac:dyDescent="0.2">
      <c r="A195" s="583"/>
      <c r="B195" s="607"/>
      <c r="C195" s="583"/>
      <c r="D195" s="583"/>
      <c r="E195" s="582"/>
      <c r="F195" s="583"/>
      <c r="G195" s="582"/>
      <c r="H195" s="582"/>
      <c r="I195" s="582"/>
      <c r="J195" s="582"/>
      <c r="K195" s="581"/>
    </row>
    <row r="196" spans="1:11" x14ac:dyDescent="0.2">
      <c r="A196" s="583"/>
      <c r="B196" s="607"/>
      <c r="C196" s="583"/>
      <c r="D196" s="583"/>
      <c r="E196" s="582"/>
      <c r="F196" s="583"/>
      <c r="G196" s="582"/>
      <c r="H196" s="582"/>
      <c r="I196" s="582"/>
      <c r="J196" s="582"/>
      <c r="K196" s="581"/>
    </row>
    <row r="197" spans="1:11" x14ac:dyDescent="0.2">
      <c r="A197" s="583"/>
      <c r="B197" s="607"/>
      <c r="C197" s="583"/>
      <c r="D197" s="583"/>
      <c r="E197" s="582"/>
      <c r="F197" s="583"/>
      <c r="G197" s="582"/>
      <c r="H197" s="582"/>
      <c r="I197" s="582"/>
      <c r="J197" s="582"/>
      <c r="K197" s="581"/>
    </row>
    <row r="198" spans="1:11" x14ac:dyDescent="0.2">
      <c r="A198" s="583"/>
      <c r="B198" s="607"/>
      <c r="C198" s="583"/>
      <c r="D198" s="583"/>
      <c r="E198" s="582"/>
      <c r="F198" s="583"/>
      <c r="G198" s="582"/>
      <c r="H198" s="582"/>
      <c r="I198" s="582"/>
      <c r="J198" s="582"/>
      <c r="K198" s="581"/>
    </row>
    <row r="199" spans="1:11" x14ac:dyDescent="0.2">
      <c r="A199" s="583"/>
      <c r="B199" s="607"/>
      <c r="C199" s="583"/>
      <c r="D199" s="583"/>
      <c r="E199" s="582"/>
      <c r="F199" s="583"/>
      <c r="G199" s="582"/>
      <c r="H199" s="582"/>
      <c r="I199" s="582"/>
      <c r="J199" s="582"/>
      <c r="K199" s="581"/>
    </row>
    <row r="200" spans="1:11" x14ac:dyDescent="0.2">
      <c r="A200" s="583"/>
      <c r="B200" s="607"/>
      <c r="C200" s="583"/>
      <c r="D200" s="583"/>
      <c r="E200" s="582"/>
      <c r="F200" s="583"/>
      <c r="G200" s="582"/>
      <c r="H200" s="582"/>
      <c r="I200" s="582"/>
      <c r="J200" s="582"/>
      <c r="K200" s="581"/>
    </row>
    <row r="201" spans="1:11" x14ac:dyDescent="0.2">
      <c r="A201" s="583"/>
      <c r="B201" s="607"/>
      <c r="C201" s="583"/>
      <c r="D201" s="583"/>
      <c r="E201" s="582"/>
      <c r="F201" s="583"/>
      <c r="G201" s="582"/>
      <c r="H201" s="582"/>
      <c r="I201" s="582"/>
      <c r="J201" s="582"/>
      <c r="K201" s="581"/>
    </row>
    <row r="202" spans="1:11" x14ac:dyDescent="0.2">
      <c r="A202" s="583"/>
      <c r="B202" s="607"/>
      <c r="C202" s="583"/>
      <c r="D202" s="583"/>
      <c r="E202" s="582"/>
      <c r="F202" s="583"/>
      <c r="G202" s="582"/>
      <c r="H202" s="582"/>
      <c r="I202" s="582"/>
      <c r="J202" s="582"/>
      <c r="K202" s="581"/>
    </row>
    <row r="203" spans="1:11" x14ac:dyDescent="0.2">
      <c r="A203" s="583"/>
      <c r="B203" s="607"/>
      <c r="C203" s="583"/>
      <c r="D203" s="583"/>
      <c r="E203" s="582"/>
      <c r="F203" s="583"/>
      <c r="G203" s="582"/>
      <c r="H203" s="582"/>
      <c r="I203" s="582"/>
      <c r="J203" s="582"/>
      <c r="K203" s="581"/>
    </row>
    <row r="204" spans="1:11" x14ac:dyDescent="0.2">
      <c r="A204" s="583"/>
      <c r="B204" s="607"/>
      <c r="C204" s="583"/>
      <c r="D204" s="583"/>
      <c r="E204" s="582"/>
      <c r="F204" s="583"/>
      <c r="G204" s="582"/>
      <c r="H204" s="582"/>
      <c r="I204" s="582"/>
      <c r="J204" s="582"/>
      <c r="K204" s="581"/>
    </row>
    <row r="205" spans="1:11" x14ac:dyDescent="0.2">
      <c r="A205" s="583"/>
      <c r="B205" s="607"/>
      <c r="C205" s="583"/>
      <c r="D205" s="583"/>
      <c r="E205" s="582"/>
      <c r="F205" s="583"/>
      <c r="G205" s="582"/>
      <c r="H205" s="582"/>
      <c r="I205" s="582"/>
      <c r="J205" s="582"/>
      <c r="K205" s="581"/>
    </row>
    <row r="206" spans="1:11" x14ac:dyDescent="0.2">
      <c r="A206" s="583"/>
      <c r="B206" s="607"/>
      <c r="C206" s="583"/>
      <c r="D206" s="583"/>
      <c r="E206" s="582"/>
      <c r="F206" s="583"/>
      <c r="G206" s="582"/>
      <c r="H206" s="582"/>
      <c r="I206" s="582"/>
      <c r="J206" s="582"/>
      <c r="K206" s="581"/>
    </row>
    <row r="207" spans="1:11" x14ac:dyDescent="0.2">
      <c r="A207" s="583"/>
      <c r="B207" s="607"/>
      <c r="C207" s="583"/>
      <c r="D207" s="583"/>
      <c r="E207" s="582"/>
      <c r="F207" s="583"/>
      <c r="G207" s="582"/>
      <c r="H207" s="582"/>
      <c r="I207" s="582"/>
      <c r="J207" s="582"/>
      <c r="K207" s="581"/>
    </row>
    <row r="208" spans="1:11" x14ac:dyDescent="0.2">
      <c r="A208" s="583"/>
      <c r="B208" s="607"/>
      <c r="C208" s="583"/>
      <c r="D208" s="583"/>
      <c r="E208" s="582"/>
      <c r="F208" s="583"/>
      <c r="G208" s="582"/>
      <c r="H208" s="582"/>
      <c r="I208" s="582"/>
      <c r="J208" s="582"/>
      <c r="K208" s="581"/>
    </row>
    <row r="209" spans="1:11" x14ac:dyDescent="0.2">
      <c r="A209" s="583"/>
      <c r="B209" s="607"/>
      <c r="C209" s="583"/>
      <c r="D209" s="583"/>
      <c r="E209" s="582"/>
      <c r="F209" s="583"/>
      <c r="G209" s="582"/>
      <c r="H209" s="582"/>
      <c r="I209" s="582"/>
      <c r="J209" s="582"/>
      <c r="K209" s="581"/>
    </row>
    <row r="210" spans="1:11" x14ac:dyDescent="0.2">
      <c r="A210" s="583"/>
      <c r="B210" s="607"/>
      <c r="C210" s="583"/>
      <c r="D210" s="583"/>
      <c r="E210" s="582"/>
      <c r="F210" s="583"/>
      <c r="G210" s="582"/>
      <c r="H210" s="582"/>
      <c r="I210" s="582"/>
      <c r="J210" s="582"/>
      <c r="K210" s="581"/>
    </row>
    <row r="211" spans="1:11" x14ac:dyDescent="0.2">
      <c r="A211" s="583"/>
      <c r="B211" s="607"/>
      <c r="C211" s="583"/>
      <c r="D211" s="583"/>
      <c r="E211" s="582"/>
      <c r="F211" s="583"/>
      <c r="G211" s="582"/>
      <c r="H211" s="582"/>
      <c r="I211" s="582"/>
      <c r="J211" s="582"/>
      <c r="K211" s="581"/>
    </row>
    <row r="212" spans="1:11" x14ac:dyDescent="0.2">
      <c r="A212" s="583"/>
      <c r="B212" s="607"/>
      <c r="C212" s="583"/>
      <c r="D212" s="583"/>
      <c r="E212" s="582"/>
      <c r="F212" s="583"/>
      <c r="G212" s="582"/>
      <c r="H212" s="582"/>
      <c r="I212" s="582"/>
      <c r="J212" s="582"/>
      <c r="K212" s="581"/>
    </row>
    <row r="213" spans="1:11" x14ac:dyDescent="0.2">
      <c r="A213" s="583"/>
      <c r="B213" s="607"/>
      <c r="C213" s="583"/>
      <c r="D213" s="583"/>
      <c r="E213" s="582"/>
      <c r="F213" s="583"/>
      <c r="G213" s="582"/>
      <c r="H213" s="582"/>
      <c r="I213" s="582"/>
      <c r="J213" s="582"/>
      <c r="K213" s="581"/>
    </row>
    <row r="214" spans="1:11" x14ac:dyDescent="0.2">
      <c r="A214" s="583"/>
      <c r="B214" s="607"/>
      <c r="C214" s="583"/>
      <c r="D214" s="583"/>
      <c r="E214" s="582"/>
      <c r="F214" s="583"/>
      <c r="G214" s="582"/>
      <c r="H214" s="582"/>
      <c r="I214" s="582"/>
      <c r="J214" s="582"/>
      <c r="K214" s="581"/>
    </row>
    <row r="215" spans="1:11" x14ac:dyDescent="0.2">
      <c r="A215" s="583"/>
      <c r="B215" s="607"/>
      <c r="C215" s="583"/>
      <c r="D215" s="583"/>
      <c r="E215" s="582"/>
      <c r="F215" s="583"/>
      <c r="G215" s="582"/>
      <c r="H215" s="582"/>
      <c r="I215" s="582"/>
      <c r="J215" s="582"/>
      <c r="K215" s="581"/>
    </row>
    <row r="216" spans="1:11" x14ac:dyDescent="0.2">
      <c r="A216" s="583"/>
      <c r="B216" s="607"/>
      <c r="C216" s="583"/>
      <c r="D216" s="583"/>
      <c r="E216" s="582"/>
      <c r="F216" s="583"/>
      <c r="G216" s="582"/>
      <c r="H216" s="582"/>
      <c r="I216" s="582"/>
      <c r="J216" s="582"/>
      <c r="K216" s="581"/>
    </row>
    <row r="217" spans="1:11" x14ac:dyDescent="0.2">
      <c r="A217" s="583"/>
      <c r="B217" s="607"/>
      <c r="C217" s="583"/>
      <c r="D217" s="583"/>
      <c r="E217" s="582"/>
      <c r="F217" s="583"/>
      <c r="G217" s="582"/>
      <c r="H217" s="582"/>
      <c r="I217" s="582"/>
      <c r="J217" s="582"/>
      <c r="K217" s="581"/>
    </row>
    <row r="218" spans="1:11" x14ac:dyDescent="0.2">
      <c r="A218" s="583"/>
      <c r="B218" s="607"/>
      <c r="C218" s="583"/>
      <c r="D218" s="583"/>
      <c r="E218" s="582"/>
      <c r="F218" s="583"/>
      <c r="G218" s="582"/>
      <c r="H218" s="582"/>
      <c r="I218" s="582"/>
      <c r="J218" s="582"/>
      <c r="K218" s="581"/>
    </row>
    <row r="219" spans="1:11" x14ac:dyDescent="0.2">
      <c r="A219" s="583"/>
      <c r="B219" s="607"/>
      <c r="C219" s="583"/>
      <c r="D219" s="583"/>
      <c r="E219" s="582"/>
      <c r="F219" s="583"/>
      <c r="G219" s="582"/>
      <c r="H219" s="582"/>
      <c r="I219" s="582"/>
      <c r="J219" s="582"/>
      <c r="K219" s="581"/>
    </row>
    <row r="220" spans="1:11" x14ac:dyDescent="0.2">
      <c r="A220" s="583"/>
      <c r="B220" s="607"/>
      <c r="C220" s="583"/>
      <c r="D220" s="583"/>
      <c r="E220" s="582"/>
      <c r="F220" s="583"/>
      <c r="G220" s="582"/>
      <c r="H220" s="582"/>
      <c r="I220" s="582"/>
      <c r="J220" s="582"/>
      <c r="K220" s="581"/>
    </row>
    <row r="221" spans="1:11" x14ac:dyDescent="0.2">
      <c r="A221" s="583"/>
      <c r="B221" s="607"/>
      <c r="C221" s="583"/>
      <c r="D221" s="583"/>
      <c r="E221" s="582"/>
      <c r="F221" s="583"/>
      <c r="G221" s="582"/>
      <c r="H221" s="582"/>
      <c r="I221" s="582"/>
      <c r="J221" s="582"/>
      <c r="K221" s="581"/>
    </row>
    <row r="222" spans="1:11" x14ac:dyDescent="0.2">
      <c r="A222" s="583"/>
      <c r="B222" s="607"/>
      <c r="C222" s="583"/>
      <c r="D222" s="583"/>
      <c r="E222" s="582"/>
      <c r="F222" s="583"/>
      <c r="G222" s="582"/>
      <c r="H222" s="582"/>
      <c r="I222" s="582"/>
      <c r="J222" s="582"/>
      <c r="K222" s="581"/>
    </row>
    <row r="223" spans="1:11" x14ac:dyDescent="0.2">
      <c r="A223" s="583"/>
      <c r="B223" s="607"/>
      <c r="C223" s="583"/>
      <c r="D223" s="583"/>
      <c r="E223" s="582"/>
      <c r="F223" s="583"/>
      <c r="G223" s="582"/>
      <c r="H223" s="582"/>
      <c r="I223" s="582"/>
      <c r="J223" s="582"/>
      <c r="K223" s="581"/>
    </row>
    <row r="224" spans="1:11" x14ac:dyDescent="0.2">
      <c r="A224" s="583"/>
      <c r="B224" s="607"/>
      <c r="C224" s="583"/>
      <c r="D224" s="583"/>
      <c r="E224" s="582"/>
      <c r="F224" s="583"/>
      <c r="G224" s="582"/>
      <c r="H224" s="582"/>
      <c r="I224" s="582"/>
      <c r="J224" s="582"/>
      <c r="K224" s="581"/>
    </row>
    <row r="225" spans="1:11" x14ac:dyDescent="0.2">
      <c r="A225" s="583"/>
      <c r="B225" s="607"/>
      <c r="C225" s="583"/>
      <c r="D225" s="583"/>
      <c r="E225" s="582"/>
      <c r="F225" s="583"/>
      <c r="G225" s="582"/>
      <c r="H225" s="582"/>
      <c r="I225" s="582"/>
      <c r="J225" s="582"/>
      <c r="K225" s="581"/>
    </row>
    <row r="226" spans="1:11" x14ac:dyDescent="0.2">
      <c r="A226" s="583"/>
      <c r="B226" s="607"/>
      <c r="C226" s="583"/>
      <c r="D226" s="583"/>
      <c r="E226" s="582"/>
      <c r="F226" s="583"/>
      <c r="G226" s="582"/>
      <c r="H226" s="582"/>
      <c r="I226" s="582"/>
      <c r="J226" s="582"/>
      <c r="K226" s="581"/>
    </row>
    <row r="227" spans="1:11" x14ac:dyDescent="0.2">
      <c r="A227" s="583"/>
      <c r="B227" s="607"/>
      <c r="C227" s="583"/>
      <c r="D227" s="583"/>
      <c r="E227" s="582"/>
      <c r="F227" s="583"/>
      <c r="G227" s="582"/>
      <c r="H227" s="582"/>
      <c r="I227" s="582"/>
      <c r="J227" s="582"/>
      <c r="K227" s="581"/>
    </row>
    <row r="228" spans="1:11" x14ac:dyDescent="0.2">
      <c r="A228" s="583"/>
      <c r="B228" s="607"/>
      <c r="C228" s="583"/>
      <c r="D228" s="583"/>
      <c r="E228" s="582"/>
      <c r="F228" s="583"/>
      <c r="G228" s="582"/>
      <c r="H228" s="582"/>
      <c r="I228" s="582"/>
      <c r="J228" s="582"/>
      <c r="K228" s="581"/>
    </row>
    <row r="229" spans="1:11" x14ac:dyDescent="0.2">
      <c r="A229" s="583"/>
      <c r="B229" s="607"/>
      <c r="C229" s="583"/>
      <c r="D229" s="583"/>
      <c r="E229" s="582"/>
      <c r="F229" s="583"/>
      <c r="G229" s="582"/>
      <c r="H229" s="582"/>
      <c r="I229" s="582"/>
      <c r="J229" s="582"/>
      <c r="K229" s="581"/>
    </row>
    <row r="230" spans="1:11" x14ac:dyDescent="0.2">
      <c r="A230" s="583"/>
      <c r="B230" s="607"/>
      <c r="C230" s="583"/>
      <c r="D230" s="583"/>
      <c r="E230" s="582"/>
      <c r="F230" s="583"/>
      <c r="G230" s="582"/>
      <c r="H230" s="582"/>
      <c r="I230" s="582"/>
      <c r="J230" s="582"/>
      <c r="K230" s="581"/>
    </row>
    <row r="231" spans="1:11" x14ac:dyDescent="0.2">
      <c r="A231" s="583"/>
      <c r="B231" s="607"/>
      <c r="C231" s="583"/>
      <c r="D231" s="583"/>
      <c r="E231" s="582"/>
      <c r="F231" s="583"/>
      <c r="G231" s="582"/>
      <c r="H231" s="582"/>
      <c r="I231" s="582"/>
      <c r="J231" s="582"/>
      <c r="K231" s="581"/>
    </row>
    <row r="232" spans="1:11" x14ac:dyDescent="0.2">
      <c r="A232" s="583"/>
      <c r="B232" s="607"/>
      <c r="C232" s="583"/>
      <c r="D232" s="583"/>
      <c r="E232" s="582"/>
      <c r="F232" s="583"/>
      <c r="G232" s="582"/>
      <c r="H232" s="582"/>
      <c r="I232" s="582"/>
      <c r="J232" s="582"/>
      <c r="K232" s="581"/>
    </row>
    <row r="233" spans="1:11" x14ac:dyDescent="0.2">
      <c r="A233" s="583"/>
      <c r="B233" s="607"/>
      <c r="C233" s="583"/>
      <c r="D233" s="583"/>
      <c r="E233" s="582"/>
      <c r="F233" s="583"/>
      <c r="G233" s="582"/>
      <c r="H233" s="582"/>
      <c r="I233" s="582"/>
      <c r="J233" s="582"/>
      <c r="K233" s="581"/>
    </row>
    <row r="234" spans="1:11" x14ac:dyDescent="0.2">
      <c r="A234" s="583"/>
      <c r="B234" s="607"/>
      <c r="C234" s="583"/>
      <c r="D234" s="583"/>
      <c r="E234" s="582"/>
      <c r="F234" s="583"/>
      <c r="G234" s="582"/>
      <c r="H234" s="582"/>
      <c r="I234" s="582"/>
      <c r="J234" s="582"/>
      <c r="K234" s="581"/>
    </row>
    <row r="235" spans="1:11" x14ac:dyDescent="0.2">
      <c r="A235" s="583"/>
      <c r="B235" s="607"/>
      <c r="C235" s="583"/>
      <c r="D235" s="583"/>
      <c r="E235" s="582"/>
      <c r="F235" s="583"/>
      <c r="G235" s="582"/>
      <c r="H235" s="582"/>
      <c r="I235" s="582"/>
      <c r="J235" s="582"/>
      <c r="K235" s="581"/>
    </row>
    <row r="236" spans="1:11" x14ac:dyDescent="0.2">
      <c r="A236" s="583"/>
      <c r="B236" s="607"/>
      <c r="C236" s="583"/>
      <c r="D236" s="583"/>
      <c r="E236" s="582"/>
      <c r="F236" s="583"/>
      <c r="G236" s="582"/>
      <c r="H236" s="582"/>
      <c r="I236" s="582"/>
      <c r="J236" s="582"/>
      <c r="K236" s="581"/>
    </row>
    <row r="237" spans="1:11" x14ac:dyDescent="0.2">
      <c r="A237" s="583"/>
      <c r="B237" s="607"/>
      <c r="C237" s="583"/>
      <c r="D237" s="583"/>
      <c r="E237" s="582"/>
      <c r="F237" s="583"/>
      <c r="G237" s="582"/>
      <c r="H237" s="582"/>
      <c r="I237" s="582"/>
      <c r="J237" s="582"/>
      <c r="K237" s="581"/>
    </row>
    <row r="238" spans="1:11" x14ac:dyDescent="0.2">
      <c r="A238" s="583"/>
      <c r="B238" s="607"/>
      <c r="C238" s="583"/>
      <c r="D238" s="583"/>
      <c r="E238" s="582"/>
      <c r="F238" s="583"/>
      <c r="G238" s="582"/>
      <c r="H238" s="582"/>
      <c r="I238" s="582"/>
      <c r="J238" s="582"/>
      <c r="K238" s="581"/>
    </row>
    <row r="239" spans="1:11" x14ac:dyDescent="0.2">
      <c r="A239" s="583"/>
      <c r="B239" s="607"/>
      <c r="C239" s="583"/>
      <c r="D239" s="583"/>
      <c r="E239" s="582"/>
      <c r="F239" s="583"/>
      <c r="G239" s="582"/>
      <c r="H239" s="582"/>
      <c r="I239" s="582"/>
      <c r="J239" s="582"/>
      <c r="K239" s="581"/>
    </row>
    <row r="240" spans="1:11" x14ac:dyDescent="0.2">
      <c r="A240" s="583"/>
      <c r="B240" s="607"/>
      <c r="C240" s="583"/>
      <c r="D240" s="583"/>
      <c r="E240" s="582"/>
      <c r="F240" s="583"/>
      <c r="G240" s="582"/>
      <c r="H240" s="582"/>
      <c r="I240" s="582"/>
      <c r="J240" s="582"/>
      <c r="K240" s="581"/>
    </row>
    <row r="241" spans="1:11" x14ac:dyDescent="0.2">
      <c r="A241" s="583"/>
      <c r="B241" s="607"/>
      <c r="C241" s="583"/>
      <c r="D241" s="583"/>
      <c r="E241" s="582"/>
      <c r="F241" s="583"/>
      <c r="G241" s="582"/>
      <c r="H241" s="582"/>
      <c r="I241" s="582"/>
      <c r="J241" s="582"/>
      <c r="K241" s="581"/>
    </row>
    <row r="242" spans="1:11" x14ac:dyDescent="0.2">
      <c r="A242" s="583"/>
      <c r="B242" s="607"/>
      <c r="C242" s="583"/>
      <c r="D242" s="583"/>
      <c r="E242" s="582"/>
      <c r="F242" s="583"/>
      <c r="G242" s="582"/>
      <c r="H242" s="582"/>
      <c r="I242" s="582"/>
      <c r="J242" s="582"/>
      <c r="K242" s="581"/>
    </row>
    <row r="243" spans="1:11" x14ac:dyDescent="0.2">
      <c r="A243" s="583"/>
      <c r="B243" s="607"/>
      <c r="C243" s="583"/>
      <c r="D243" s="583"/>
      <c r="E243" s="582"/>
      <c r="F243" s="583"/>
      <c r="G243" s="582"/>
      <c r="H243" s="582"/>
      <c r="I243" s="582"/>
      <c r="J243" s="582"/>
      <c r="K243" s="581"/>
    </row>
    <row r="244" spans="1:11" x14ac:dyDescent="0.2">
      <c r="A244" s="583"/>
      <c r="B244" s="607"/>
      <c r="C244" s="583"/>
      <c r="D244" s="583"/>
      <c r="E244" s="582"/>
      <c r="F244" s="583"/>
      <c r="G244" s="582"/>
      <c r="H244" s="582"/>
      <c r="I244" s="582"/>
      <c r="J244" s="582"/>
      <c r="K244" s="581"/>
    </row>
    <row r="245" spans="1:11" x14ac:dyDescent="0.2">
      <c r="A245" s="583"/>
      <c r="B245" s="607"/>
      <c r="C245" s="583"/>
      <c r="D245" s="583"/>
      <c r="E245" s="582"/>
      <c r="F245" s="583"/>
      <c r="G245" s="582"/>
      <c r="H245" s="582"/>
      <c r="I245" s="582"/>
      <c r="J245" s="582"/>
      <c r="K245" s="581"/>
    </row>
    <row r="246" spans="1:11" x14ac:dyDescent="0.2">
      <c r="A246" s="583"/>
      <c r="B246" s="607"/>
      <c r="C246" s="583"/>
      <c r="D246" s="583"/>
      <c r="E246" s="582"/>
      <c r="F246" s="583"/>
      <c r="G246" s="582"/>
      <c r="H246" s="582"/>
      <c r="I246" s="582"/>
      <c r="J246" s="582"/>
      <c r="K246" s="581"/>
    </row>
    <row r="247" spans="1:11" x14ac:dyDescent="0.2">
      <c r="A247" s="583"/>
      <c r="B247" s="607"/>
      <c r="C247" s="583"/>
      <c r="D247" s="583"/>
      <c r="E247" s="582"/>
      <c r="F247" s="583"/>
      <c r="G247" s="582"/>
      <c r="H247" s="582"/>
      <c r="I247" s="582"/>
      <c r="J247" s="582"/>
      <c r="K247" s="581"/>
    </row>
    <row r="248" spans="1:11" x14ac:dyDescent="0.2">
      <c r="A248" s="583"/>
      <c r="B248" s="607"/>
      <c r="C248" s="583"/>
      <c r="D248" s="583"/>
      <c r="E248" s="582"/>
      <c r="F248" s="583"/>
      <c r="G248" s="582"/>
      <c r="H248" s="582"/>
      <c r="I248" s="582"/>
      <c r="J248" s="582"/>
      <c r="K248" s="581"/>
    </row>
    <row r="249" spans="1:11" x14ac:dyDescent="0.2">
      <c r="A249" s="583"/>
      <c r="B249" s="607"/>
      <c r="C249" s="583"/>
      <c r="D249" s="583"/>
      <c r="E249" s="582"/>
      <c r="F249" s="583"/>
      <c r="G249" s="582"/>
      <c r="H249" s="582"/>
      <c r="I249" s="582"/>
      <c r="J249" s="582"/>
      <c r="K249" s="581"/>
    </row>
    <row r="250" spans="1:11" x14ac:dyDescent="0.2">
      <c r="A250" s="583"/>
      <c r="B250" s="607"/>
      <c r="C250" s="583"/>
      <c r="D250" s="583"/>
      <c r="E250" s="582"/>
      <c r="F250" s="583"/>
      <c r="G250" s="582"/>
      <c r="H250" s="582"/>
      <c r="I250" s="582"/>
      <c r="J250" s="582"/>
      <c r="K250" s="581"/>
    </row>
    <row r="251" spans="1:11" x14ac:dyDescent="0.2">
      <c r="A251" s="583"/>
      <c r="B251" s="607"/>
      <c r="C251" s="583"/>
      <c r="D251" s="583"/>
      <c r="E251" s="582"/>
      <c r="F251" s="583"/>
      <c r="G251" s="582"/>
      <c r="H251" s="582"/>
      <c r="I251" s="582"/>
      <c r="J251" s="582"/>
      <c r="K251" s="581"/>
    </row>
    <row r="252" spans="1:11" x14ac:dyDescent="0.2">
      <c r="A252" s="583"/>
      <c r="B252" s="607"/>
      <c r="C252" s="583"/>
      <c r="D252" s="583"/>
      <c r="E252" s="582"/>
      <c r="F252" s="583"/>
      <c r="G252" s="582"/>
      <c r="H252" s="582"/>
      <c r="I252" s="582"/>
      <c r="J252" s="582"/>
      <c r="K252" s="581"/>
    </row>
    <row r="253" spans="1:11" x14ac:dyDescent="0.2">
      <c r="A253" s="583"/>
      <c r="B253" s="607"/>
      <c r="C253" s="583"/>
      <c r="D253" s="583"/>
      <c r="E253" s="582"/>
      <c r="F253" s="583"/>
      <c r="G253" s="582"/>
      <c r="H253" s="582"/>
      <c r="I253" s="582"/>
      <c r="J253" s="582"/>
      <c r="K253" s="581"/>
    </row>
    <row r="254" spans="1:11" x14ac:dyDescent="0.2">
      <c r="A254" s="583"/>
      <c r="B254" s="607"/>
      <c r="C254" s="583"/>
      <c r="D254" s="583"/>
      <c r="E254" s="582"/>
      <c r="F254" s="583"/>
      <c r="G254" s="582"/>
      <c r="H254" s="582"/>
      <c r="I254" s="582"/>
      <c r="J254" s="582"/>
      <c r="K254" s="581"/>
    </row>
    <row r="255" spans="1:11" x14ac:dyDescent="0.2">
      <c r="A255" s="583"/>
      <c r="B255" s="607"/>
      <c r="C255" s="583"/>
      <c r="D255" s="583"/>
      <c r="E255" s="582"/>
      <c r="F255" s="583"/>
      <c r="G255" s="582"/>
      <c r="H255" s="582"/>
      <c r="I255" s="582"/>
      <c r="J255" s="582"/>
      <c r="K255" s="581"/>
    </row>
    <row r="256" spans="1:11" x14ac:dyDescent="0.2">
      <c r="A256" s="583"/>
      <c r="B256" s="607"/>
      <c r="C256" s="583"/>
      <c r="D256" s="583"/>
      <c r="E256" s="582"/>
      <c r="F256" s="583"/>
      <c r="G256" s="582"/>
      <c r="H256" s="582"/>
      <c r="I256" s="582"/>
      <c r="J256" s="582"/>
      <c r="K256" s="581"/>
    </row>
    <row r="257" spans="1:11" x14ac:dyDescent="0.2">
      <c r="A257" s="583"/>
      <c r="B257" s="607"/>
      <c r="C257" s="583"/>
      <c r="D257" s="583"/>
      <c r="E257" s="582"/>
      <c r="F257" s="583"/>
      <c r="G257" s="582"/>
      <c r="H257" s="582"/>
      <c r="I257" s="582"/>
      <c r="J257" s="582"/>
      <c r="K257" s="581"/>
    </row>
    <row r="258" spans="1:11" x14ac:dyDescent="0.2">
      <c r="A258" s="583"/>
      <c r="B258" s="607"/>
      <c r="C258" s="583"/>
      <c r="D258" s="583"/>
      <c r="E258" s="582"/>
      <c r="F258" s="583"/>
      <c r="G258" s="582"/>
      <c r="H258" s="582"/>
      <c r="I258" s="582"/>
      <c r="J258" s="582"/>
      <c r="K258" s="581"/>
    </row>
    <row r="259" spans="1:11" x14ac:dyDescent="0.2">
      <c r="A259" s="583"/>
      <c r="B259" s="607"/>
      <c r="C259" s="583"/>
      <c r="D259" s="583"/>
      <c r="E259" s="582"/>
      <c r="F259" s="583"/>
      <c r="G259" s="582"/>
      <c r="H259" s="582"/>
      <c r="I259" s="582"/>
      <c r="J259" s="582"/>
      <c r="K259" s="581"/>
    </row>
    <row r="260" spans="1:11" x14ac:dyDescent="0.2">
      <c r="A260" s="583"/>
      <c r="B260" s="607"/>
      <c r="C260" s="583"/>
      <c r="D260" s="583"/>
      <c r="E260" s="582"/>
      <c r="F260" s="583"/>
      <c r="G260" s="582"/>
      <c r="H260" s="582"/>
      <c r="I260" s="582"/>
      <c r="J260" s="582"/>
      <c r="K260" s="581"/>
    </row>
    <row r="261" spans="1:11" x14ac:dyDescent="0.2">
      <c r="A261" s="583"/>
      <c r="B261" s="607"/>
      <c r="C261" s="583"/>
      <c r="D261" s="583"/>
      <c r="E261" s="582"/>
      <c r="F261" s="583"/>
      <c r="G261" s="582"/>
      <c r="H261" s="582"/>
      <c r="I261" s="582"/>
      <c r="J261" s="582"/>
      <c r="K261" s="581"/>
    </row>
    <row r="262" spans="1:11" x14ac:dyDescent="0.2">
      <c r="A262" s="583"/>
      <c r="B262" s="607"/>
      <c r="C262" s="583"/>
      <c r="D262" s="583"/>
      <c r="E262" s="582"/>
      <c r="F262" s="583"/>
      <c r="G262" s="582"/>
      <c r="H262" s="582"/>
      <c r="I262" s="582"/>
      <c r="J262" s="582"/>
      <c r="K262" s="581"/>
    </row>
    <row r="263" spans="1:11" x14ac:dyDescent="0.2">
      <c r="A263" s="583"/>
      <c r="B263" s="607"/>
      <c r="C263" s="583"/>
      <c r="D263" s="583"/>
      <c r="E263" s="582"/>
      <c r="F263" s="583"/>
      <c r="G263" s="582"/>
      <c r="H263" s="582"/>
      <c r="I263" s="582"/>
      <c r="J263" s="582"/>
      <c r="K263" s="581"/>
    </row>
    <row r="264" spans="1:11" x14ac:dyDescent="0.2">
      <c r="A264" s="583"/>
      <c r="B264" s="607"/>
      <c r="C264" s="583"/>
      <c r="D264" s="583"/>
      <c r="E264" s="582"/>
      <c r="F264" s="583"/>
      <c r="G264" s="582"/>
      <c r="H264" s="582"/>
      <c r="I264" s="582"/>
      <c r="J264" s="582"/>
      <c r="K264" s="581"/>
    </row>
    <row r="265" spans="1:11" x14ac:dyDescent="0.2">
      <c r="A265" s="583"/>
      <c r="B265" s="607"/>
      <c r="C265" s="583"/>
      <c r="D265" s="583"/>
      <c r="E265" s="582"/>
      <c r="F265" s="583"/>
      <c r="G265" s="582"/>
      <c r="H265" s="582"/>
      <c r="I265" s="582"/>
      <c r="J265" s="582"/>
      <c r="K265" s="581"/>
    </row>
    <row r="266" spans="1:11" x14ac:dyDescent="0.2">
      <c r="A266" s="583"/>
      <c r="B266" s="607"/>
      <c r="C266" s="583"/>
      <c r="D266" s="583"/>
      <c r="E266" s="582"/>
      <c r="F266" s="583"/>
      <c r="G266" s="582"/>
      <c r="H266" s="582"/>
      <c r="I266" s="582"/>
      <c r="J266" s="582"/>
      <c r="K266" s="581"/>
    </row>
    <row r="267" spans="1:11" x14ac:dyDescent="0.2">
      <c r="A267" s="583"/>
      <c r="B267" s="607"/>
      <c r="C267" s="583"/>
      <c r="D267" s="583"/>
      <c r="E267" s="582"/>
      <c r="F267" s="583"/>
      <c r="G267" s="582"/>
      <c r="H267" s="582"/>
      <c r="I267" s="582"/>
      <c r="J267" s="582"/>
      <c r="K267" s="581"/>
    </row>
    <row r="268" spans="1:11" x14ac:dyDescent="0.2">
      <c r="A268" s="583"/>
      <c r="B268" s="607"/>
      <c r="C268" s="583"/>
      <c r="D268" s="583"/>
      <c r="E268" s="582"/>
      <c r="F268" s="583"/>
      <c r="G268" s="582"/>
      <c r="H268" s="582"/>
      <c r="I268" s="582"/>
      <c r="J268" s="582"/>
      <c r="K268" s="581"/>
    </row>
    <row r="269" spans="1:11" x14ac:dyDescent="0.2">
      <c r="A269" s="583"/>
      <c r="B269" s="607"/>
      <c r="C269" s="583"/>
      <c r="D269" s="583"/>
      <c r="E269" s="582"/>
      <c r="F269" s="583"/>
      <c r="G269" s="582"/>
      <c r="H269" s="582"/>
      <c r="I269" s="582"/>
      <c r="J269" s="582"/>
      <c r="K269" s="581"/>
    </row>
    <row r="270" spans="1:11" x14ac:dyDescent="0.2">
      <c r="A270" s="583"/>
      <c r="B270" s="607"/>
      <c r="C270" s="583"/>
      <c r="D270" s="583"/>
      <c r="E270" s="582"/>
      <c r="F270" s="583"/>
      <c r="G270" s="582"/>
      <c r="H270" s="582"/>
      <c r="I270" s="582"/>
      <c r="J270" s="582"/>
      <c r="K270" s="581"/>
    </row>
    <row r="271" spans="1:11" x14ac:dyDescent="0.2">
      <c r="A271" s="583"/>
      <c r="B271" s="607"/>
      <c r="C271" s="583"/>
      <c r="D271" s="583"/>
      <c r="E271" s="582"/>
      <c r="F271" s="583"/>
      <c r="G271" s="582"/>
      <c r="H271" s="582"/>
      <c r="I271" s="582"/>
      <c r="J271" s="582"/>
      <c r="K271" s="581"/>
    </row>
    <row r="272" spans="1:11" x14ac:dyDescent="0.2">
      <c r="A272" s="583"/>
      <c r="B272" s="607"/>
      <c r="C272" s="583"/>
      <c r="D272" s="583"/>
      <c r="E272" s="582"/>
      <c r="F272" s="583"/>
      <c r="G272" s="582"/>
      <c r="H272" s="582"/>
      <c r="I272" s="582"/>
      <c r="J272" s="582"/>
      <c r="K272" s="581"/>
    </row>
    <row r="273" spans="1:11" x14ac:dyDescent="0.2">
      <c r="A273" s="583"/>
      <c r="B273" s="607"/>
      <c r="C273" s="583"/>
      <c r="D273" s="583"/>
      <c r="E273" s="582"/>
      <c r="F273" s="583"/>
      <c r="G273" s="582"/>
      <c r="H273" s="582"/>
      <c r="I273" s="582"/>
      <c r="J273" s="582"/>
      <c r="K273" s="581"/>
    </row>
    <row r="274" spans="1:11" x14ac:dyDescent="0.2">
      <c r="A274" s="583"/>
      <c r="B274" s="607"/>
      <c r="C274" s="583"/>
      <c r="D274" s="583"/>
      <c r="E274" s="582"/>
      <c r="F274" s="583"/>
      <c r="G274" s="582"/>
      <c r="H274" s="582"/>
      <c r="I274" s="582"/>
      <c r="J274" s="582"/>
      <c r="K274" s="581"/>
    </row>
    <row r="275" spans="1:11" x14ac:dyDescent="0.2">
      <c r="A275" s="583"/>
      <c r="B275" s="607"/>
      <c r="C275" s="583"/>
      <c r="D275" s="583"/>
      <c r="E275" s="582"/>
      <c r="F275" s="583"/>
      <c r="G275" s="582"/>
      <c r="H275" s="582"/>
      <c r="I275" s="582"/>
      <c r="J275" s="582"/>
      <c r="K275" s="581"/>
    </row>
    <row r="276" spans="1:11" x14ac:dyDescent="0.2">
      <c r="A276" s="583"/>
      <c r="B276" s="607"/>
      <c r="C276" s="583"/>
      <c r="D276" s="583"/>
      <c r="E276" s="582"/>
      <c r="F276" s="583"/>
      <c r="G276" s="582"/>
      <c r="H276" s="582"/>
      <c r="I276" s="582"/>
      <c r="J276" s="582"/>
      <c r="K276" s="581"/>
    </row>
    <row r="277" spans="1:11" x14ac:dyDescent="0.2">
      <c r="A277" s="583"/>
      <c r="B277" s="607"/>
      <c r="C277" s="583"/>
      <c r="D277" s="583"/>
      <c r="E277" s="582"/>
      <c r="F277" s="583"/>
      <c r="G277" s="582"/>
      <c r="H277" s="582"/>
      <c r="I277" s="582"/>
      <c r="J277" s="582"/>
      <c r="K277" s="581"/>
    </row>
    <row r="278" spans="1:11" x14ac:dyDescent="0.2">
      <c r="A278" s="583"/>
      <c r="B278" s="607"/>
      <c r="C278" s="583"/>
      <c r="D278" s="583"/>
      <c r="E278" s="582"/>
      <c r="F278" s="583"/>
      <c r="G278" s="582"/>
      <c r="H278" s="582"/>
      <c r="I278" s="582"/>
      <c r="J278" s="582"/>
      <c r="K278" s="581"/>
    </row>
    <row r="279" spans="1:11" x14ac:dyDescent="0.2">
      <c r="A279" s="583"/>
      <c r="B279" s="607"/>
      <c r="C279" s="583"/>
      <c r="D279" s="583"/>
      <c r="E279" s="582"/>
      <c r="F279" s="583"/>
      <c r="G279" s="582"/>
      <c r="H279" s="582"/>
      <c r="I279" s="582"/>
      <c r="J279" s="582"/>
      <c r="K279" s="581"/>
    </row>
    <row r="280" spans="1:11" x14ac:dyDescent="0.2">
      <c r="A280" s="583"/>
      <c r="B280" s="607"/>
      <c r="C280" s="583"/>
      <c r="D280" s="583"/>
      <c r="E280" s="582"/>
      <c r="F280" s="583"/>
      <c r="G280" s="582"/>
      <c r="H280" s="582"/>
      <c r="I280" s="582"/>
      <c r="J280" s="582"/>
      <c r="K280" s="581"/>
    </row>
    <row r="281" spans="1:11" x14ac:dyDescent="0.2">
      <c r="A281" s="583"/>
      <c r="B281" s="607"/>
      <c r="C281" s="583"/>
      <c r="D281" s="583"/>
      <c r="E281" s="582"/>
      <c r="F281" s="583"/>
      <c r="G281" s="582"/>
      <c r="H281" s="582"/>
      <c r="I281" s="582"/>
      <c r="J281" s="582"/>
      <c r="K281" s="581"/>
    </row>
    <row r="282" spans="1:11" x14ac:dyDescent="0.2">
      <c r="A282" s="583"/>
      <c r="B282" s="607"/>
      <c r="C282" s="583"/>
      <c r="D282" s="583"/>
      <c r="E282" s="582"/>
      <c r="F282" s="583"/>
      <c r="G282" s="582"/>
      <c r="H282" s="582"/>
      <c r="I282" s="582"/>
      <c r="J282" s="582"/>
      <c r="K282" s="581"/>
    </row>
    <row r="283" spans="1:11" x14ac:dyDescent="0.2">
      <c r="A283" s="583"/>
      <c r="B283" s="607"/>
      <c r="C283" s="583"/>
      <c r="D283" s="583"/>
      <c r="E283" s="582"/>
      <c r="F283" s="583"/>
      <c r="G283" s="582"/>
      <c r="H283" s="582"/>
      <c r="I283" s="582"/>
      <c r="J283" s="582"/>
      <c r="K283" s="581"/>
    </row>
    <row r="284" spans="1:11" x14ac:dyDescent="0.2">
      <c r="A284" s="583"/>
      <c r="B284" s="607"/>
      <c r="C284" s="583"/>
      <c r="D284" s="583"/>
      <c r="E284" s="582"/>
      <c r="F284" s="583"/>
      <c r="G284" s="582"/>
      <c r="H284" s="582"/>
      <c r="I284" s="582"/>
      <c r="J284" s="582"/>
      <c r="K284" s="581"/>
    </row>
    <row r="285" spans="1:11" x14ac:dyDescent="0.2">
      <c r="A285" s="583"/>
      <c r="B285" s="607"/>
      <c r="C285" s="583"/>
      <c r="D285" s="583"/>
      <c r="E285" s="582"/>
      <c r="F285" s="583"/>
      <c r="G285" s="582"/>
      <c r="H285" s="582"/>
      <c r="I285" s="582"/>
      <c r="J285" s="582"/>
      <c r="K285" s="581"/>
    </row>
    <row r="286" spans="1:11" x14ac:dyDescent="0.2">
      <c r="A286" s="583"/>
      <c r="B286" s="607"/>
      <c r="C286" s="583"/>
      <c r="D286" s="583"/>
      <c r="E286" s="582"/>
      <c r="F286" s="583"/>
      <c r="G286" s="582"/>
      <c r="H286" s="582"/>
      <c r="I286" s="582"/>
      <c r="J286" s="582"/>
      <c r="K286" s="581"/>
    </row>
    <row r="287" spans="1:11" x14ac:dyDescent="0.2">
      <c r="A287" s="583"/>
      <c r="B287" s="607"/>
      <c r="C287" s="583"/>
      <c r="D287" s="583"/>
      <c r="E287" s="582"/>
      <c r="F287" s="583"/>
      <c r="G287" s="582"/>
      <c r="H287" s="582"/>
      <c r="I287" s="582"/>
      <c r="J287" s="582"/>
      <c r="K287" s="581"/>
    </row>
    <row r="288" spans="1:11" x14ac:dyDescent="0.2">
      <c r="A288" s="583"/>
      <c r="B288" s="607"/>
      <c r="C288" s="583"/>
      <c r="D288" s="583"/>
      <c r="E288" s="582"/>
      <c r="F288" s="583"/>
      <c r="G288" s="582"/>
      <c r="H288" s="582"/>
      <c r="I288" s="582"/>
      <c r="J288" s="582"/>
      <c r="K288" s="581"/>
    </row>
    <row r="289" spans="1:11" x14ac:dyDescent="0.2">
      <c r="A289" s="583"/>
      <c r="B289" s="607"/>
      <c r="C289" s="583"/>
      <c r="D289" s="583"/>
      <c r="E289" s="582"/>
      <c r="F289" s="583"/>
      <c r="G289" s="582"/>
      <c r="H289" s="582"/>
      <c r="I289" s="582"/>
      <c r="J289" s="582"/>
      <c r="K289" s="581"/>
    </row>
    <row r="290" spans="1:11" x14ac:dyDescent="0.2">
      <c r="A290" s="583"/>
      <c r="B290" s="607"/>
      <c r="C290" s="583"/>
      <c r="D290" s="583"/>
      <c r="E290" s="582"/>
      <c r="F290" s="583"/>
      <c r="G290" s="582"/>
      <c r="H290" s="582"/>
      <c r="I290" s="582"/>
      <c r="J290" s="582"/>
      <c r="K290" s="581"/>
    </row>
    <row r="291" spans="1:11" x14ac:dyDescent="0.2">
      <c r="A291" s="583"/>
      <c r="B291" s="607"/>
      <c r="C291" s="583"/>
      <c r="D291" s="583"/>
      <c r="E291" s="582"/>
      <c r="F291" s="583"/>
      <c r="G291" s="582"/>
      <c r="H291" s="582"/>
      <c r="I291" s="582"/>
      <c r="J291" s="582"/>
      <c r="K291" s="581"/>
    </row>
    <row r="292" spans="1:11" x14ac:dyDescent="0.2">
      <c r="A292" s="583"/>
      <c r="B292" s="607"/>
      <c r="C292" s="583"/>
      <c r="D292" s="583"/>
      <c r="E292" s="582"/>
      <c r="F292" s="583"/>
      <c r="G292" s="582"/>
      <c r="H292" s="582"/>
      <c r="I292" s="582"/>
      <c r="J292" s="582"/>
      <c r="K292" s="581"/>
    </row>
    <row r="293" spans="1:11" x14ac:dyDescent="0.2">
      <c r="A293" s="583"/>
      <c r="B293" s="607"/>
      <c r="C293" s="583"/>
      <c r="D293" s="583"/>
      <c r="E293" s="582"/>
      <c r="F293" s="583"/>
      <c r="G293" s="582"/>
      <c r="H293" s="582"/>
      <c r="I293" s="582"/>
      <c r="J293" s="582"/>
      <c r="K293" s="581"/>
    </row>
    <row r="294" spans="1:11" x14ac:dyDescent="0.2">
      <c r="A294" s="583"/>
      <c r="B294" s="607"/>
      <c r="C294" s="583"/>
      <c r="D294" s="583"/>
      <c r="E294" s="582"/>
      <c r="F294" s="583"/>
      <c r="G294" s="582"/>
      <c r="H294" s="582"/>
      <c r="I294" s="582"/>
      <c r="J294" s="582"/>
      <c r="K294" s="581"/>
    </row>
    <row r="295" spans="1:11" x14ac:dyDescent="0.2">
      <c r="A295" s="583"/>
      <c r="B295" s="607"/>
      <c r="C295" s="583"/>
      <c r="D295" s="583"/>
      <c r="E295" s="582"/>
      <c r="F295" s="583"/>
      <c r="G295" s="582"/>
      <c r="H295" s="582"/>
      <c r="I295" s="582"/>
      <c r="J295" s="582"/>
      <c r="K295" s="581"/>
    </row>
    <row r="296" spans="1:11" x14ac:dyDescent="0.2">
      <c r="A296" s="583"/>
      <c r="B296" s="607"/>
      <c r="C296" s="583"/>
      <c r="D296" s="583"/>
      <c r="E296" s="582"/>
      <c r="F296" s="583"/>
      <c r="G296" s="582"/>
      <c r="H296" s="582"/>
      <c r="I296" s="582"/>
      <c r="J296" s="582"/>
      <c r="K296" s="581"/>
    </row>
    <row r="297" spans="1:11" x14ac:dyDescent="0.2">
      <c r="A297" s="583"/>
      <c r="B297" s="607"/>
      <c r="C297" s="583"/>
      <c r="D297" s="583"/>
      <c r="E297" s="582"/>
      <c r="F297" s="583"/>
      <c r="G297" s="582"/>
      <c r="H297" s="582"/>
      <c r="I297" s="582"/>
      <c r="J297" s="582"/>
      <c r="K297" s="581"/>
    </row>
    <row r="298" spans="1:11" x14ac:dyDescent="0.2">
      <c r="A298" s="583"/>
      <c r="B298" s="607"/>
      <c r="C298" s="583"/>
      <c r="D298" s="583"/>
      <c r="E298" s="582"/>
      <c r="F298" s="583"/>
      <c r="G298" s="582"/>
      <c r="H298" s="582"/>
      <c r="I298" s="582"/>
      <c r="J298" s="582"/>
      <c r="K298" s="581"/>
    </row>
    <row r="299" spans="1:11" x14ac:dyDescent="0.2">
      <c r="A299" s="583"/>
      <c r="B299" s="607"/>
      <c r="C299" s="583"/>
      <c r="D299" s="583"/>
      <c r="E299" s="582"/>
      <c r="F299" s="583"/>
      <c r="G299" s="582"/>
      <c r="H299" s="582"/>
      <c r="I299" s="582"/>
      <c r="J299" s="582"/>
      <c r="K299" s="581"/>
    </row>
    <row r="300" spans="1:11" x14ac:dyDescent="0.2">
      <c r="A300" s="583"/>
      <c r="B300" s="607"/>
      <c r="C300" s="583"/>
      <c r="D300" s="583"/>
      <c r="E300" s="582"/>
      <c r="F300" s="583"/>
      <c r="G300" s="582"/>
      <c r="H300" s="582"/>
      <c r="I300" s="582"/>
      <c r="J300" s="582"/>
      <c r="K300" s="581"/>
    </row>
    <row r="301" spans="1:11" x14ac:dyDescent="0.2">
      <c r="A301" s="583"/>
      <c r="B301" s="607"/>
      <c r="C301" s="583"/>
      <c r="D301" s="583"/>
      <c r="E301" s="582"/>
      <c r="F301" s="583"/>
      <c r="G301" s="582"/>
      <c r="H301" s="582"/>
      <c r="I301" s="582"/>
      <c r="J301" s="582"/>
      <c r="K301" s="581"/>
    </row>
    <row r="302" spans="1:11" x14ac:dyDescent="0.2">
      <c r="A302" s="583"/>
      <c r="B302" s="607"/>
      <c r="C302" s="583"/>
      <c r="D302" s="583"/>
      <c r="E302" s="582"/>
      <c r="F302" s="583"/>
      <c r="G302" s="582"/>
      <c r="H302" s="582"/>
      <c r="I302" s="582"/>
      <c r="J302" s="582"/>
      <c r="K302" s="581"/>
    </row>
    <row r="303" spans="1:11" x14ac:dyDescent="0.2">
      <c r="A303" s="583"/>
      <c r="B303" s="607"/>
      <c r="C303" s="583"/>
      <c r="D303" s="583"/>
      <c r="E303" s="582"/>
      <c r="F303" s="583"/>
      <c r="G303" s="582"/>
      <c r="H303" s="582"/>
      <c r="I303" s="582"/>
      <c r="J303" s="582"/>
      <c r="K303" s="581"/>
    </row>
    <row r="304" spans="1:11" x14ac:dyDescent="0.2">
      <c r="A304" s="583"/>
      <c r="B304" s="607"/>
      <c r="C304" s="583"/>
      <c r="D304" s="583"/>
      <c r="E304" s="582"/>
      <c r="F304" s="583"/>
      <c r="G304" s="582"/>
      <c r="H304" s="582"/>
      <c r="I304" s="582"/>
      <c r="J304" s="582"/>
      <c r="K304" s="581"/>
    </row>
    <row r="305" spans="1:11" x14ac:dyDescent="0.2">
      <c r="A305" s="583"/>
      <c r="B305" s="607"/>
      <c r="C305" s="583"/>
      <c r="D305" s="583"/>
      <c r="E305" s="582"/>
      <c r="F305" s="583"/>
      <c r="G305" s="582"/>
      <c r="H305" s="582"/>
      <c r="I305" s="582"/>
      <c r="J305" s="582"/>
      <c r="K305" s="581"/>
    </row>
    <row r="306" spans="1:11" x14ac:dyDescent="0.2">
      <c r="A306" s="583"/>
      <c r="B306" s="607"/>
      <c r="C306" s="583"/>
      <c r="D306" s="583"/>
      <c r="E306" s="582"/>
      <c r="F306" s="583"/>
      <c r="G306" s="582"/>
      <c r="H306" s="582"/>
      <c r="I306" s="582"/>
      <c r="J306" s="582"/>
      <c r="K306" s="581"/>
    </row>
    <row r="307" spans="1:11" x14ac:dyDescent="0.2">
      <c r="A307" s="583"/>
      <c r="B307" s="607"/>
      <c r="C307" s="583"/>
      <c r="D307" s="583"/>
      <c r="E307" s="582"/>
      <c r="F307" s="583"/>
      <c r="G307" s="582"/>
      <c r="H307" s="582"/>
      <c r="I307" s="582"/>
      <c r="J307" s="582"/>
      <c r="K307" s="581"/>
    </row>
    <row r="308" spans="1:11" x14ac:dyDescent="0.2">
      <c r="A308" s="583"/>
      <c r="B308" s="607"/>
      <c r="C308" s="583"/>
      <c r="D308" s="583"/>
      <c r="E308" s="582"/>
      <c r="F308" s="583"/>
      <c r="G308" s="582"/>
      <c r="H308" s="582"/>
      <c r="I308" s="582"/>
      <c r="J308" s="582"/>
      <c r="K308" s="581"/>
    </row>
    <row r="309" spans="1:11" x14ac:dyDescent="0.2">
      <c r="A309" s="583"/>
      <c r="B309" s="607"/>
      <c r="C309" s="583"/>
      <c r="D309" s="583"/>
      <c r="E309" s="582"/>
      <c r="F309" s="583"/>
      <c r="G309" s="582"/>
      <c r="H309" s="582"/>
      <c r="I309" s="582"/>
      <c r="J309" s="582"/>
      <c r="K309" s="581"/>
    </row>
    <row r="310" spans="1:11" x14ac:dyDescent="0.2">
      <c r="A310" s="583"/>
      <c r="B310" s="607"/>
      <c r="C310" s="583"/>
      <c r="D310" s="583"/>
      <c r="E310" s="582"/>
      <c r="F310" s="583"/>
      <c r="G310" s="582"/>
      <c r="H310" s="582"/>
      <c r="I310" s="582"/>
      <c r="J310" s="582"/>
      <c r="K310" s="581"/>
    </row>
    <row r="311" spans="1:11" x14ac:dyDescent="0.2">
      <c r="A311" s="583"/>
      <c r="B311" s="607"/>
      <c r="C311" s="583"/>
      <c r="D311" s="583"/>
      <c r="E311" s="582"/>
      <c r="F311" s="583"/>
      <c r="G311" s="582"/>
      <c r="H311" s="582"/>
      <c r="I311" s="582"/>
      <c r="J311" s="582"/>
      <c r="K311" s="581"/>
    </row>
    <row r="312" spans="1:11" x14ac:dyDescent="0.2">
      <c r="A312" s="583"/>
      <c r="B312" s="607"/>
      <c r="C312" s="583"/>
      <c r="D312" s="583"/>
      <c r="E312" s="582"/>
      <c r="F312" s="583"/>
      <c r="G312" s="582"/>
      <c r="H312" s="582"/>
      <c r="I312" s="582"/>
      <c r="J312" s="582"/>
      <c r="K312" s="581"/>
    </row>
    <row r="313" spans="1:11" x14ac:dyDescent="0.2">
      <c r="A313" s="583"/>
      <c r="B313" s="607"/>
      <c r="C313" s="583"/>
      <c r="D313" s="583"/>
      <c r="E313" s="582"/>
      <c r="F313" s="583"/>
      <c r="G313" s="582"/>
      <c r="H313" s="582"/>
      <c r="I313" s="582"/>
      <c r="J313" s="582"/>
      <c r="K313" s="581"/>
    </row>
    <row r="314" spans="1:11" x14ac:dyDescent="0.2">
      <c r="A314" s="583"/>
      <c r="B314" s="607"/>
      <c r="C314" s="583"/>
      <c r="D314" s="583"/>
      <c r="E314" s="582"/>
      <c r="F314" s="583"/>
      <c r="G314" s="582"/>
      <c r="H314" s="582"/>
      <c r="I314" s="582"/>
      <c r="J314" s="582"/>
      <c r="K314" s="581"/>
    </row>
    <row r="315" spans="1:11" x14ac:dyDescent="0.2">
      <c r="A315" s="583"/>
      <c r="B315" s="607"/>
      <c r="C315" s="583"/>
      <c r="D315" s="583"/>
      <c r="E315" s="582"/>
      <c r="F315" s="583"/>
      <c r="G315" s="582"/>
      <c r="H315" s="582"/>
      <c r="I315" s="582"/>
      <c r="J315" s="582"/>
      <c r="K315" s="581"/>
    </row>
    <row r="316" spans="1:11" x14ac:dyDescent="0.2">
      <c r="A316" s="583"/>
      <c r="B316" s="607"/>
      <c r="C316" s="583"/>
      <c r="D316" s="583"/>
      <c r="E316" s="582"/>
      <c r="F316" s="583"/>
      <c r="G316" s="582"/>
      <c r="H316" s="582"/>
      <c r="I316" s="582"/>
      <c r="J316" s="582"/>
      <c r="K316" s="581"/>
    </row>
    <row r="317" spans="1:11" x14ac:dyDescent="0.2">
      <c r="A317" s="583"/>
      <c r="B317" s="607"/>
      <c r="C317" s="583"/>
      <c r="D317" s="583"/>
      <c r="E317" s="582"/>
      <c r="F317" s="583"/>
      <c r="G317" s="582"/>
      <c r="H317" s="582"/>
      <c r="I317" s="582"/>
      <c r="J317" s="582"/>
      <c r="K317" s="581"/>
    </row>
    <row r="318" spans="1:11" x14ac:dyDescent="0.2">
      <c r="A318" s="583"/>
      <c r="B318" s="607"/>
      <c r="C318" s="583"/>
      <c r="D318" s="583"/>
      <c r="E318" s="582"/>
      <c r="F318" s="583"/>
      <c r="G318" s="582"/>
      <c r="H318" s="582"/>
      <c r="I318" s="582"/>
      <c r="J318" s="582"/>
      <c r="K318" s="581"/>
    </row>
    <row r="319" spans="1:11" x14ac:dyDescent="0.2">
      <c r="A319" s="583"/>
      <c r="B319" s="607"/>
      <c r="C319" s="583"/>
      <c r="D319" s="583"/>
      <c r="E319" s="582"/>
      <c r="F319" s="583"/>
      <c r="G319" s="582"/>
      <c r="H319" s="582"/>
      <c r="I319" s="582"/>
      <c r="J319" s="582"/>
      <c r="K319" s="581"/>
    </row>
    <row r="320" spans="1:11" x14ac:dyDescent="0.2">
      <c r="A320" s="583"/>
      <c r="B320" s="607"/>
      <c r="C320" s="583"/>
      <c r="D320" s="583"/>
      <c r="E320" s="582"/>
      <c r="F320" s="583"/>
      <c r="G320" s="582"/>
      <c r="H320" s="582"/>
      <c r="I320" s="582"/>
      <c r="J320" s="582"/>
      <c r="K320" s="581"/>
    </row>
    <row r="321" spans="1:11" x14ac:dyDescent="0.2">
      <c r="A321" s="583"/>
      <c r="B321" s="607"/>
      <c r="C321" s="583"/>
      <c r="D321" s="583"/>
      <c r="E321" s="582"/>
      <c r="F321" s="583"/>
      <c r="G321" s="582"/>
      <c r="H321" s="582"/>
      <c r="I321" s="582"/>
      <c r="J321" s="582"/>
      <c r="K321" s="581"/>
    </row>
    <row r="322" spans="1:11" x14ac:dyDescent="0.2">
      <c r="A322" s="583"/>
      <c r="B322" s="607"/>
      <c r="C322" s="583"/>
      <c r="D322" s="583"/>
      <c r="E322" s="582"/>
      <c r="F322" s="583"/>
      <c r="G322" s="582"/>
      <c r="H322" s="582"/>
      <c r="I322" s="582"/>
      <c r="J322" s="582"/>
      <c r="K322" s="581"/>
    </row>
    <row r="323" spans="1:11" x14ac:dyDescent="0.2">
      <c r="A323" s="583"/>
      <c r="B323" s="607"/>
      <c r="C323" s="583"/>
      <c r="D323" s="583"/>
      <c r="E323" s="582"/>
      <c r="F323" s="583"/>
      <c r="G323" s="582"/>
      <c r="H323" s="582"/>
      <c r="I323" s="582"/>
      <c r="J323" s="582"/>
      <c r="K323" s="581"/>
    </row>
    <row r="324" spans="1:11" x14ac:dyDescent="0.2">
      <c r="A324" s="583"/>
      <c r="B324" s="607"/>
      <c r="C324" s="583"/>
      <c r="D324" s="583"/>
      <c r="E324" s="582"/>
      <c r="F324" s="583"/>
      <c r="G324" s="582"/>
      <c r="H324" s="582"/>
      <c r="I324" s="582"/>
      <c r="J324" s="582"/>
      <c r="K324" s="581"/>
    </row>
    <row r="325" spans="1:11" x14ac:dyDescent="0.2">
      <c r="A325" s="583"/>
      <c r="B325" s="607"/>
      <c r="C325" s="583"/>
      <c r="D325" s="583"/>
      <c r="E325" s="582"/>
      <c r="F325" s="583"/>
      <c r="G325" s="582"/>
      <c r="H325" s="582"/>
      <c r="I325" s="582"/>
      <c r="J325" s="582"/>
      <c r="K325" s="581"/>
    </row>
    <row r="326" spans="1:11" x14ac:dyDescent="0.2">
      <c r="A326" s="583"/>
      <c r="B326" s="607"/>
      <c r="C326" s="583"/>
      <c r="D326" s="583"/>
      <c r="E326" s="582"/>
      <c r="F326" s="583"/>
      <c r="G326" s="582"/>
      <c r="H326" s="582"/>
      <c r="I326" s="582"/>
      <c r="J326" s="582"/>
      <c r="K326" s="581"/>
    </row>
    <row r="327" spans="1:11" x14ac:dyDescent="0.2">
      <c r="A327" s="583"/>
      <c r="B327" s="607"/>
      <c r="C327" s="583"/>
      <c r="D327" s="583"/>
      <c r="E327" s="582"/>
      <c r="F327" s="583"/>
      <c r="G327" s="582"/>
      <c r="H327" s="582"/>
      <c r="I327" s="582"/>
      <c r="J327" s="582"/>
      <c r="K327" s="581"/>
    </row>
    <row r="328" spans="1:11" x14ac:dyDescent="0.2">
      <c r="A328" s="583"/>
      <c r="B328" s="607"/>
      <c r="C328" s="583"/>
      <c r="D328" s="583"/>
      <c r="E328" s="582"/>
      <c r="F328" s="583"/>
      <c r="G328" s="582"/>
      <c r="H328" s="582"/>
      <c r="I328" s="582"/>
      <c r="J328" s="582"/>
      <c r="K328" s="581"/>
    </row>
    <row r="329" spans="1:11" x14ac:dyDescent="0.2">
      <c r="A329" s="583"/>
      <c r="B329" s="607"/>
      <c r="C329" s="583"/>
      <c r="D329" s="583"/>
      <c r="E329" s="582"/>
      <c r="F329" s="583"/>
      <c r="G329" s="582"/>
      <c r="H329" s="582"/>
      <c r="I329" s="582"/>
      <c r="J329" s="582"/>
      <c r="K329" s="581"/>
    </row>
    <row r="330" spans="1:11" x14ac:dyDescent="0.2">
      <c r="A330" s="583"/>
      <c r="B330" s="607"/>
      <c r="C330" s="583"/>
      <c r="D330" s="583"/>
      <c r="E330" s="582"/>
      <c r="F330" s="583"/>
      <c r="G330" s="582"/>
      <c r="H330" s="582"/>
      <c r="I330" s="582"/>
      <c r="J330" s="582"/>
      <c r="K330" s="581"/>
    </row>
    <row r="331" spans="1:11" x14ac:dyDescent="0.2">
      <c r="A331" s="583"/>
      <c r="B331" s="607"/>
      <c r="C331" s="583"/>
      <c r="D331" s="583"/>
      <c r="E331" s="582"/>
      <c r="F331" s="583"/>
      <c r="G331" s="582"/>
      <c r="H331" s="582"/>
      <c r="I331" s="582"/>
      <c r="J331" s="582"/>
      <c r="K331" s="581"/>
    </row>
    <row r="332" spans="1:11" x14ac:dyDescent="0.2">
      <c r="A332" s="583"/>
      <c r="B332" s="607"/>
      <c r="C332" s="583"/>
      <c r="D332" s="583"/>
      <c r="E332" s="582"/>
      <c r="F332" s="583"/>
      <c r="G332" s="582"/>
      <c r="H332" s="582"/>
      <c r="I332" s="582"/>
      <c r="J332" s="582"/>
      <c r="K332" s="581"/>
    </row>
    <row r="333" spans="1:11" x14ac:dyDescent="0.2">
      <c r="A333" s="583"/>
      <c r="B333" s="607"/>
      <c r="C333" s="583"/>
      <c r="D333" s="583"/>
      <c r="E333" s="582"/>
      <c r="F333" s="583"/>
      <c r="G333" s="582"/>
      <c r="H333" s="582"/>
      <c r="I333" s="582"/>
      <c r="J333" s="582"/>
      <c r="K333" s="581"/>
    </row>
    <row r="334" spans="1:11" x14ac:dyDescent="0.2">
      <c r="A334" s="583"/>
      <c r="B334" s="607"/>
      <c r="C334" s="583"/>
      <c r="D334" s="583"/>
      <c r="E334" s="582"/>
      <c r="F334" s="583"/>
      <c r="G334" s="582"/>
      <c r="H334" s="582"/>
      <c r="I334" s="582"/>
      <c r="J334" s="582"/>
      <c r="K334" s="581"/>
    </row>
    <row r="335" spans="1:11" x14ac:dyDescent="0.2">
      <c r="A335" s="583"/>
      <c r="B335" s="607"/>
      <c r="C335" s="583"/>
      <c r="D335" s="583"/>
      <c r="E335" s="582"/>
      <c r="F335" s="583"/>
      <c r="G335" s="582"/>
      <c r="H335" s="582"/>
      <c r="I335" s="582"/>
      <c r="J335" s="582"/>
      <c r="K335" s="581"/>
    </row>
    <row r="336" spans="1:11" x14ac:dyDescent="0.2">
      <c r="A336" s="583"/>
      <c r="B336" s="607"/>
      <c r="C336" s="583"/>
      <c r="D336" s="583"/>
      <c r="E336" s="582"/>
      <c r="F336" s="583"/>
      <c r="G336" s="582"/>
      <c r="H336" s="582"/>
      <c r="I336" s="582"/>
      <c r="J336" s="582"/>
      <c r="K336" s="581"/>
    </row>
    <row r="337" spans="1:11" x14ac:dyDescent="0.2">
      <c r="A337" s="583"/>
      <c r="B337" s="607"/>
      <c r="C337" s="583"/>
      <c r="D337" s="583"/>
      <c r="E337" s="582"/>
      <c r="F337" s="583"/>
      <c r="G337" s="582"/>
      <c r="H337" s="582"/>
      <c r="I337" s="582"/>
      <c r="J337" s="582"/>
      <c r="K337" s="581"/>
    </row>
    <row r="338" spans="1:11" x14ac:dyDescent="0.2">
      <c r="A338" s="583"/>
      <c r="B338" s="607"/>
      <c r="C338" s="583"/>
      <c r="D338" s="583"/>
      <c r="E338" s="582"/>
      <c r="F338" s="583"/>
      <c r="G338" s="582"/>
      <c r="H338" s="582"/>
      <c r="I338" s="582"/>
      <c r="J338" s="582"/>
      <c r="K338" s="581"/>
    </row>
    <row r="339" spans="1:11" x14ac:dyDescent="0.2">
      <c r="A339" s="583"/>
      <c r="B339" s="607"/>
      <c r="C339" s="583"/>
      <c r="D339" s="583"/>
      <c r="E339" s="582"/>
      <c r="F339" s="583"/>
      <c r="G339" s="582"/>
      <c r="H339" s="582"/>
      <c r="I339" s="582"/>
      <c r="J339" s="582"/>
      <c r="K339" s="581"/>
    </row>
    <row r="340" spans="1:11" x14ac:dyDescent="0.2">
      <c r="A340" s="583"/>
      <c r="B340" s="607"/>
      <c r="C340" s="583"/>
      <c r="D340" s="583"/>
      <c r="E340" s="582"/>
      <c r="F340" s="583"/>
      <c r="G340" s="582"/>
      <c r="H340" s="582"/>
      <c r="I340" s="582"/>
      <c r="J340" s="582"/>
      <c r="K340" s="581"/>
    </row>
    <row r="341" spans="1:11" x14ac:dyDescent="0.2">
      <c r="A341" s="583"/>
      <c r="B341" s="607"/>
      <c r="C341" s="583"/>
      <c r="D341" s="583"/>
      <c r="E341" s="582"/>
      <c r="F341" s="583"/>
      <c r="G341" s="582"/>
      <c r="H341" s="582"/>
      <c r="I341" s="582"/>
      <c r="J341" s="582"/>
      <c r="K341" s="581"/>
    </row>
    <row r="342" spans="1:11" x14ac:dyDescent="0.2">
      <c r="A342" s="583"/>
      <c r="B342" s="607"/>
      <c r="C342" s="583"/>
      <c r="D342" s="583"/>
      <c r="E342" s="582"/>
      <c r="F342" s="583"/>
      <c r="G342" s="582"/>
      <c r="H342" s="582"/>
      <c r="I342" s="582"/>
      <c r="J342" s="582"/>
      <c r="K342" s="581"/>
    </row>
    <row r="343" spans="1:11" x14ac:dyDescent="0.2">
      <c r="A343" s="583"/>
      <c r="B343" s="607"/>
      <c r="C343" s="583"/>
      <c r="D343" s="583"/>
      <c r="E343" s="582"/>
      <c r="F343" s="583"/>
      <c r="G343" s="582"/>
      <c r="H343" s="582"/>
      <c r="I343" s="582"/>
      <c r="J343" s="582"/>
      <c r="K343" s="581"/>
    </row>
    <row r="344" spans="1:11" x14ac:dyDescent="0.2">
      <c r="A344" s="583"/>
      <c r="B344" s="607"/>
      <c r="C344" s="583"/>
      <c r="D344" s="583"/>
      <c r="E344" s="582"/>
      <c r="F344" s="583"/>
      <c r="G344" s="582"/>
      <c r="H344" s="582"/>
      <c r="I344" s="582"/>
      <c r="J344" s="582"/>
      <c r="K344" s="581"/>
    </row>
    <row r="345" spans="1:11" x14ac:dyDescent="0.2">
      <c r="A345" s="583"/>
      <c r="B345" s="607"/>
      <c r="C345" s="583"/>
      <c r="D345" s="583"/>
      <c r="E345" s="582"/>
      <c r="F345" s="583"/>
      <c r="G345" s="582"/>
      <c r="H345" s="582"/>
      <c r="I345" s="582"/>
      <c r="J345" s="582"/>
      <c r="K345" s="581"/>
    </row>
    <row r="346" spans="1:11" x14ac:dyDescent="0.2">
      <c r="A346" s="583"/>
      <c r="B346" s="607"/>
      <c r="C346" s="583"/>
      <c r="D346" s="583"/>
      <c r="E346" s="582"/>
      <c r="F346" s="583"/>
      <c r="G346" s="582"/>
      <c r="H346" s="582"/>
      <c r="I346" s="582"/>
      <c r="J346" s="582"/>
      <c r="K346" s="581"/>
    </row>
    <row r="347" spans="1:11" x14ac:dyDescent="0.2">
      <c r="A347" s="583"/>
      <c r="B347" s="607"/>
      <c r="C347" s="583"/>
      <c r="D347" s="583"/>
      <c r="E347" s="582"/>
      <c r="F347" s="583"/>
      <c r="G347" s="582"/>
      <c r="H347" s="582"/>
      <c r="I347" s="582"/>
      <c r="J347" s="582"/>
      <c r="K347" s="581"/>
    </row>
    <row r="348" spans="1:11" x14ac:dyDescent="0.2">
      <c r="A348" s="583"/>
      <c r="B348" s="607"/>
      <c r="C348" s="583"/>
      <c r="D348" s="583"/>
      <c r="E348" s="582"/>
      <c r="F348" s="583"/>
      <c r="G348" s="582"/>
      <c r="H348" s="582"/>
      <c r="I348" s="582"/>
      <c r="J348" s="582"/>
      <c r="K348" s="581"/>
    </row>
    <row r="349" spans="1:11" x14ac:dyDescent="0.2">
      <c r="A349" s="583"/>
      <c r="B349" s="607"/>
      <c r="C349" s="583"/>
      <c r="D349" s="583"/>
      <c r="E349" s="582"/>
      <c r="F349" s="583"/>
      <c r="G349" s="582"/>
      <c r="H349" s="582"/>
      <c r="I349" s="582"/>
      <c r="J349" s="582"/>
      <c r="K349" s="581"/>
    </row>
    <row r="350" spans="1:11" x14ac:dyDescent="0.2">
      <c r="A350" s="583"/>
      <c r="B350" s="607"/>
      <c r="C350" s="583"/>
      <c r="D350" s="583"/>
      <c r="E350" s="582"/>
      <c r="F350" s="583"/>
      <c r="G350" s="582"/>
      <c r="H350" s="582"/>
      <c r="I350" s="582"/>
      <c r="J350" s="582"/>
      <c r="K350" s="581"/>
    </row>
    <row r="351" spans="1:11" x14ac:dyDescent="0.2">
      <c r="A351" s="583"/>
      <c r="B351" s="607"/>
      <c r="C351" s="583"/>
      <c r="D351" s="583"/>
      <c r="E351" s="582"/>
      <c r="F351" s="583"/>
      <c r="G351" s="582"/>
      <c r="H351" s="582"/>
      <c r="I351" s="582"/>
      <c r="J351" s="582"/>
      <c r="K351" s="581"/>
    </row>
    <row r="352" spans="1:11" x14ac:dyDescent="0.2">
      <c r="A352" s="583"/>
      <c r="B352" s="607"/>
      <c r="C352" s="583"/>
      <c r="D352" s="583"/>
      <c r="E352" s="582"/>
      <c r="F352" s="583"/>
      <c r="G352" s="582"/>
      <c r="H352" s="582"/>
      <c r="I352" s="582"/>
      <c r="J352" s="582"/>
      <c r="K352" s="581"/>
    </row>
    <row r="353" spans="1:11" x14ac:dyDescent="0.2">
      <c r="A353" s="583"/>
      <c r="B353" s="607"/>
      <c r="C353" s="583"/>
      <c r="D353" s="583"/>
      <c r="E353" s="582"/>
      <c r="F353" s="583"/>
      <c r="G353" s="582"/>
      <c r="H353" s="582"/>
      <c r="I353" s="582"/>
      <c r="J353" s="582"/>
      <c r="K353" s="581"/>
    </row>
    <row r="354" spans="1:11" x14ac:dyDescent="0.2">
      <c r="A354" s="583"/>
      <c r="B354" s="607"/>
      <c r="C354" s="583"/>
      <c r="D354" s="583"/>
      <c r="E354" s="582"/>
      <c r="F354" s="583"/>
      <c r="G354" s="582"/>
      <c r="H354" s="582"/>
      <c r="I354" s="582"/>
      <c r="J354" s="582"/>
      <c r="K354" s="581"/>
    </row>
    <row r="355" spans="1:11" x14ac:dyDescent="0.2">
      <c r="A355" s="583"/>
      <c r="B355" s="607"/>
      <c r="C355" s="583"/>
      <c r="D355" s="583"/>
      <c r="E355" s="582"/>
      <c r="F355" s="583"/>
      <c r="G355" s="582"/>
      <c r="H355" s="582"/>
      <c r="I355" s="582"/>
      <c r="J355" s="582"/>
      <c r="K355" s="581"/>
    </row>
    <row r="356" spans="1:11" x14ac:dyDescent="0.2">
      <c r="A356" s="583"/>
      <c r="B356" s="607"/>
      <c r="C356" s="583"/>
      <c r="D356" s="583"/>
      <c r="E356" s="582"/>
      <c r="F356" s="583"/>
      <c r="G356" s="582"/>
      <c r="H356" s="582"/>
      <c r="I356" s="582"/>
      <c r="J356" s="582"/>
      <c r="K356" s="581"/>
    </row>
    <row r="357" spans="1:11" x14ac:dyDescent="0.2">
      <c r="A357" s="583"/>
      <c r="B357" s="607"/>
      <c r="C357" s="583"/>
      <c r="D357" s="583"/>
      <c r="E357" s="582"/>
      <c r="F357" s="583"/>
      <c r="G357" s="582"/>
      <c r="H357" s="582"/>
      <c r="I357" s="582"/>
      <c r="J357" s="582"/>
      <c r="K357" s="581"/>
    </row>
    <row r="358" spans="1:11" x14ac:dyDescent="0.2">
      <c r="A358" s="583"/>
      <c r="B358" s="607"/>
      <c r="C358" s="583"/>
      <c r="D358" s="583"/>
      <c r="E358" s="582"/>
      <c r="F358" s="583"/>
      <c r="G358" s="582"/>
      <c r="H358" s="582"/>
      <c r="I358" s="582"/>
      <c r="J358" s="582"/>
      <c r="K358" s="581"/>
    </row>
    <row r="359" spans="1:11" x14ac:dyDescent="0.2">
      <c r="A359" s="583"/>
      <c r="B359" s="607"/>
      <c r="C359" s="583"/>
      <c r="D359" s="583"/>
      <c r="E359" s="582"/>
      <c r="F359" s="583"/>
      <c r="G359" s="582"/>
      <c r="H359" s="582"/>
      <c r="I359" s="582"/>
      <c r="J359" s="582"/>
      <c r="K359" s="581"/>
    </row>
    <row r="360" spans="1:11" x14ac:dyDescent="0.2">
      <c r="A360" s="583"/>
      <c r="B360" s="607"/>
      <c r="C360" s="583"/>
      <c r="D360" s="583"/>
      <c r="E360" s="582"/>
      <c r="F360" s="583"/>
      <c r="G360" s="582"/>
      <c r="H360" s="582"/>
      <c r="I360" s="582"/>
      <c r="J360" s="582"/>
      <c r="K360" s="581"/>
    </row>
    <row r="361" spans="1:11" x14ac:dyDescent="0.2">
      <c r="A361" s="583"/>
      <c r="B361" s="607"/>
      <c r="C361" s="583"/>
      <c r="D361" s="583"/>
      <c r="E361" s="582"/>
      <c r="F361" s="583"/>
      <c r="G361" s="582"/>
      <c r="H361" s="582"/>
      <c r="I361" s="582"/>
      <c r="J361" s="582"/>
      <c r="K361" s="581"/>
    </row>
    <row r="362" spans="1:11" x14ac:dyDescent="0.2">
      <c r="A362" s="583"/>
      <c r="B362" s="607"/>
      <c r="C362" s="583"/>
      <c r="D362" s="583"/>
      <c r="E362" s="582"/>
      <c r="F362" s="583"/>
      <c r="G362" s="582"/>
      <c r="H362" s="582"/>
      <c r="I362" s="582"/>
      <c r="J362" s="582"/>
      <c r="K362" s="581"/>
    </row>
    <row r="363" spans="1:11" x14ac:dyDescent="0.2">
      <c r="A363" s="583"/>
      <c r="B363" s="607"/>
      <c r="C363" s="583"/>
      <c r="D363" s="583"/>
      <c r="E363" s="582"/>
      <c r="F363" s="583"/>
      <c r="G363" s="582"/>
      <c r="H363" s="582"/>
      <c r="I363" s="582"/>
      <c r="J363" s="582"/>
      <c r="K363" s="581"/>
    </row>
    <row r="364" spans="1:11" x14ac:dyDescent="0.2">
      <c r="A364" s="583"/>
      <c r="B364" s="607"/>
      <c r="C364" s="583"/>
      <c r="D364" s="583"/>
      <c r="E364" s="582"/>
      <c r="F364" s="583"/>
      <c r="G364" s="582"/>
      <c r="H364" s="582"/>
      <c r="I364" s="582"/>
      <c r="J364" s="582"/>
      <c r="K364" s="581"/>
    </row>
    <row r="365" spans="1:11" x14ac:dyDescent="0.2">
      <c r="A365" s="583"/>
      <c r="B365" s="607"/>
      <c r="C365" s="583"/>
      <c r="D365" s="583"/>
      <c r="E365" s="582"/>
      <c r="F365" s="583"/>
      <c r="G365" s="582"/>
      <c r="H365" s="582"/>
      <c r="I365" s="582"/>
      <c r="J365" s="582"/>
      <c r="K365" s="581"/>
    </row>
    <row r="366" spans="1:11" x14ac:dyDescent="0.2">
      <c r="A366" s="583"/>
      <c r="B366" s="607"/>
      <c r="C366" s="583"/>
      <c r="D366" s="583"/>
      <c r="E366" s="582"/>
      <c r="F366" s="583"/>
      <c r="G366" s="582"/>
      <c r="H366" s="582"/>
      <c r="I366" s="582"/>
      <c r="J366" s="582"/>
      <c r="K366" s="581"/>
    </row>
    <row r="367" spans="1:11" x14ac:dyDescent="0.2">
      <c r="A367" s="583"/>
      <c r="B367" s="607"/>
      <c r="C367" s="583"/>
      <c r="D367" s="583"/>
      <c r="E367" s="582"/>
      <c r="F367" s="583"/>
      <c r="G367" s="582"/>
      <c r="H367" s="582"/>
      <c r="I367" s="582"/>
      <c r="J367" s="582"/>
      <c r="K367" s="581"/>
    </row>
    <row r="368" spans="1:11" x14ac:dyDescent="0.2">
      <c r="A368" s="583"/>
      <c r="B368" s="607"/>
      <c r="C368" s="583"/>
      <c r="D368" s="583"/>
      <c r="E368" s="582"/>
      <c r="F368" s="583"/>
      <c r="G368" s="582"/>
      <c r="H368" s="582"/>
      <c r="I368" s="582"/>
      <c r="J368" s="582"/>
      <c r="K368" s="581"/>
    </row>
    <row r="369" spans="1:11" x14ac:dyDescent="0.2">
      <c r="A369" s="583"/>
      <c r="B369" s="607"/>
      <c r="C369" s="583"/>
      <c r="D369" s="583"/>
      <c r="E369" s="582"/>
      <c r="F369" s="583"/>
      <c r="G369" s="582"/>
      <c r="H369" s="582"/>
      <c r="I369" s="582"/>
      <c r="J369" s="582"/>
      <c r="K369" s="581"/>
    </row>
    <row r="370" spans="1:11" x14ac:dyDescent="0.2">
      <c r="A370" s="583"/>
      <c r="B370" s="607"/>
      <c r="C370" s="583"/>
      <c r="D370" s="583"/>
      <c r="E370" s="582"/>
      <c r="F370" s="583"/>
      <c r="G370" s="582"/>
      <c r="H370" s="582"/>
      <c r="I370" s="582"/>
      <c r="J370" s="582"/>
      <c r="K370" s="581"/>
    </row>
    <row r="371" spans="1:11" x14ac:dyDescent="0.2">
      <c r="A371" s="583"/>
      <c r="B371" s="607"/>
      <c r="C371" s="583"/>
      <c r="D371" s="583"/>
      <c r="E371" s="582"/>
      <c r="F371" s="583"/>
      <c r="G371" s="582"/>
      <c r="H371" s="582"/>
      <c r="I371" s="582"/>
      <c r="J371" s="582"/>
      <c r="K371" s="581"/>
    </row>
    <row r="372" spans="1:11" x14ac:dyDescent="0.2">
      <c r="A372" s="583"/>
      <c r="B372" s="607"/>
      <c r="C372" s="583"/>
      <c r="D372" s="583"/>
      <c r="E372" s="582"/>
      <c r="F372" s="583"/>
      <c r="G372" s="582"/>
      <c r="H372" s="582"/>
      <c r="I372" s="582"/>
      <c r="J372" s="582"/>
      <c r="K372" s="581"/>
    </row>
    <row r="373" spans="1:11" x14ac:dyDescent="0.2">
      <c r="A373" s="583"/>
      <c r="B373" s="607"/>
      <c r="C373" s="583"/>
      <c r="D373" s="583"/>
      <c r="E373" s="582"/>
      <c r="F373" s="583"/>
      <c r="G373" s="582"/>
      <c r="H373" s="582"/>
      <c r="I373" s="582"/>
      <c r="J373" s="582"/>
      <c r="K373" s="581"/>
    </row>
    <row r="374" spans="1:11" x14ac:dyDescent="0.2">
      <c r="A374" s="583"/>
      <c r="B374" s="607"/>
      <c r="C374" s="583"/>
      <c r="D374" s="583"/>
      <c r="E374" s="582"/>
      <c r="F374" s="583"/>
      <c r="G374" s="582"/>
      <c r="H374" s="582"/>
      <c r="I374" s="582"/>
      <c r="J374" s="582"/>
      <c r="K374" s="581"/>
    </row>
    <row r="375" spans="1:11" x14ac:dyDescent="0.2">
      <c r="A375" s="583"/>
      <c r="B375" s="607"/>
      <c r="C375" s="583"/>
      <c r="D375" s="583"/>
      <c r="E375" s="582"/>
      <c r="F375" s="583"/>
      <c r="G375" s="582"/>
      <c r="H375" s="582"/>
      <c r="I375" s="582"/>
      <c r="J375" s="582"/>
      <c r="K375" s="581"/>
    </row>
    <row r="376" spans="1:11" x14ac:dyDescent="0.2">
      <c r="A376" s="583"/>
      <c r="B376" s="607"/>
      <c r="C376" s="583"/>
      <c r="D376" s="583"/>
      <c r="E376" s="582"/>
      <c r="F376" s="583"/>
      <c r="G376" s="582"/>
      <c r="H376" s="582"/>
      <c r="I376" s="582"/>
      <c r="J376" s="582"/>
      <c r="K376" s="581"/>
    </row>
    <row r="377" spans="1:11" x14ac:dyDescent="0.2">
      <c r="A377" s="583"/>
      <c r="B377" s="607"/>
      <c r="C377" s="583"/>
      <c r="D377" s="583"/>
      <c r="E377" s="582"/>
      <c r="F377" s="583"/>
      <c r="G377" s="582"/>
      <c r="H377" s="582"/>
      <c r="I377" s="582"/>
      <c r="J377" s="582"/>
      <c r="K377" s="581"/>
    </row>
    <row r="378" spans="1:11" x14ac:dyDescent="0.2">
      <c r="A378" s="583"/>
      <c r="B378" s="607"/>
      <c r="C378" s="583"/>
      <c r="D378" s="583"/>
      <c r="E378" s="582"/>
      <c r="F378" s="583"/>
      <c r="G378" s="582"/>
      <c r="H378" s="582"/>
      <c r="I378" s="582"/>
      <c r="J378" s="582"/>
      <c r="K378" s="581"/>
    </row>
    <row r="379" spans="1:11" x14ac:dyDescent="0.2">
      <c r="A379" s="583"/>
      <c r="B379" s="607"/>
      <c r="C379" s="583"/>
      <c r="D379" s="583"/>
      <c r="E379" s="582"/>
      <c r="F379" s="583"/>
      <c r="G379" s="582"/>
      <c r="H379" s="582"/>
      <c r="I379" s="582"/>
      <c r="J379" s="582"/>
      <c r="K379" s="581"/>
    </row>
    <row r="380" spans="1:11" x14ac:dyDescent="0.2">
      <c r="A380" s="583"/>
      <c r="B380" s="607"/>
      <c r="C380" s="583"/>
      <c r="D380" s="583"/>
      <c r="E380" s="582"/>
      <c r="F380" s="583"/>
      <c r="G380" s="582"/>
      <c r="H380" s="582"/>
      <c r="I380" s="582"/>
      <c r="J380" s="582"/>
      <c r="K380" s="581"/>
    </row>
    <row r="381" spans="1:11" x14ac:dyDescent="0.2">
      <c r="A381" s="583"/>
      <c r="B381" s="607"/>
      <c r="C381" s="583"/>
      <c r="D381" s="583"/>
      <c r="E381" s="582"/>
      <c r="F381" s="583"/>
      <c r="G381" s="582"/>
      <c r="H381" s="582"/>
      <c r="I381" s="582"/>
      <c r="J381" s="582"/>
      <c r="K381" s="581"/>
    </row>
    <row r="382" spans="1:11" x14ac:dyDescent="0.2">
      <c r="A382" s="583"/>
      <c r="B382" s="607"/>
      <c r="C382" s="583"/>
      <c r="D382" s="583"/>
      <c r="E382" s="582"/>
      <c r="F382" s="583"/>
      <c r="G382" s="582"/>
      <c r="H382" s="582"/>
      <c r="I382" s="582"/>
      <c r="J382" s="582"/>
      <c r="K382" s="581"/>
    </row>
    <row r="383" spans="1:11" x14ac:dyDescent="0.2">
      <c r="A383" s="583"/>
      <c r="B383" s="607"/>
      <c r="C383" s="583"/>
      <c r="D383" s="583"/>
      <c r="E383" s="582"/>
      <c r="F383" s="583"/>
      <c r="G383" s="582"/>
      <c r="H383" s="582"/>
      <c r="I383" s="582"/>
      <c r="J383" s="582"/>
      <c r="K383" s="581"/>
    </row>
    <row r="384" spans="1:11" x14ac:dyDescent="0.2">
      <c r="A384" s="583"/>
      <c r="B384" s="607"/>
      <c r="C384" s="583"/>
      <c r="D384" s="583"/>
      <c r="E384" s="582"/>
      <c r="F384" s="583"/>
      <c r="G384" s="582"/>
      <c r="H384" s="582"/>
      <c r="I384" s="582"/>
      <c r="J384" s="582"/>
      <c r="K384" s="581"/>
    </row>
    <row r="385" spans="1:11" x14ac:dyDescent="0.2">
      <c r="A385" s="583"/>
      <c r="B385" s="607"/>
      <c r="C385" s="583"/>
      <c r="D385" s="583"/>
      <c r="E385" s="582"/>
      <c r="F385" s="583"/>
      <c r="G385" s="582"/>
      <c r="H385" s="582"/>
      <c r="I385" s="582"/>
      <c r="J385" s="582"/>
      <c r="K385" s="581"/>
    </row>
    <row r="386" spans="1:11" x14ac:dyDescent="0.2">
      <c r="A386" s="583"/>
      <c r="B386" s="607"/>
      <c r="C386" s="583"/>
      <c r="D386" s="583"/>
      <c r="E386" s="582"/>
      <c r="F386" s="583"/>
      <c r="G386" s="582"/>
      <c r="H386" s="582"/>
      <c r="I386" s="582"/>
      <c r="J386" s="582"/>
      <c r="K386" s="581"/>
    </row>
    <row r="387" spans="1:11" x14ac:dyDescent="0.2">
      <c r="A387" s="583"/>
      <c r="B387" s="607"/>
      <c r="C387" s="583"/>
      <c r="D387" s="583"/>
      <c r="E387" s="582"/>
      <c r="F387" s="583"/>
      <c r="G387" s="582"/>
      <c r="H387" s="582"/>
      <c r="I387" s="582"/>
      <c r="J387" s="582"/>
      <c r="K387" s="581"/>
    </row>
    <row r="388" spans="1:11" x14ac:dyDescent="0.2">
      <c r="A388" s="583"/>
      <c r="B388" s="607"/>
      <c r="C388" s="583"/>
      <c r="D388" s="583"/>
      <c r="E388" s="582"/>
      <c r="F388" s="583"/>
      <c r="G388" s="582"/>
      <c r="H388" s="582"/>
      <c r="I388" s="582"/>
      <c r="J388" s="582"/>
      <c r="K388" s="581"/>
    </row>
    <row r="389" spans="1:11" x14ac:dyDescent="0.2">
      <c r="A389" s="583"/>
      <c r="B389" s="607"/>
      <c r="C389" s="583"/>
      <c r="D389" s="583"/>
      <c r="E389" s="582"/>
      <c r="F389" s="583"/>
      <c r="G389" s="582"/>
      <c r="H389" s="582"/>
      <c r="I389" s="582"/>
      <c r="J389" s="582"/>
      <c r="K389" s="581"/>
    </row>
    <row r="390" spans="1:11" x14ac:dyDescent="0.2">
      <c r="A390" s="583"/>
      <c r="B390" s="607"/>
      <c r="C390" s="583"/>
      <c r="D390" s="583"/>
      <c r="E390" s="582"/>
      <c r="F390" s="583"/>
      <c r="G390" s="582"/>
      <c r="H390" s="582"/>
      <c r="I390" s="582"/>
      <c r="J390" s="582"/>
      <c r="K390" s="581"/>
    </row>
    <row r="391" spans="1:11" x14ac:dyDescent="0.2">
      <c r="A391" s="583"/>
      <c r="B391" s="607"/>
      <c r="C391" s="583"/>
      <c r="D391" s="583"/>
      <c r="E391" s="582"/>
      <c r="F391" s="583"/>
      <c r="G391" s="582"/>
      <c r="H391" s="582"/>
      <c r="I391" s="582"/>
      <c r="J391" s="582"/>
      <c r="K391" s="581"/>
    </row>
    <row r="392" spans="1:11" x14ac:dyDescent="0.2">
      <c r="A392" s="583"/>
      <c r="B392" s="607"/>
      <c r="C392" s="583"/>
      <c r="D392" s="583"/>
      <c r="E392" s="582"/>
      <c r="F392" s="583"/>
      <c r="G392" s="582"/>
      <c r="H392" s="582"/>
      <c r="I392" s="582"/>
      <c r="J392" s="582"/>
      <c r="K392" s="581"/>
    </row>
    <row r="393" spans="1:11" x14ac:dyDescent="0.2">
      <c r="A393" s="583"/>
      <c r="B393" s="607"/>
      <c r="C393" s="583"/>
      <c r="D393" s="583"/>
      <c r="E393" s="582"/>
      <c r="F393" s="583"/>
      <c r="G393" s="582"/>
      <c r="H393" s="582"/>
      <c r="I393" s="582"/>
      <c r="J393" s="582"/>
      <c r="K393" s="581"/>
    </row>
    <row r="394" spans="1:11" x14ac:dyDescent="0.2">
      <c r="A394" s="583"/>
      <c r="B394" s="607"/>
      <c r="C394" s="583"/>
      <c r="D394" s="583"/>
      <c r="E394" s="582"/>
      <c r="F394" s="583"/>
      <c r="G394" s="582"/>
      <c r="H394" s="582"/>
      <c r="I394" s="582"/>
      <c r="J394" s="582"/>
      <c r="K394" s="581"/>
    </row>
    <row r="395" spans="1:11" x14ac:dyDescent="0.2">
      <c r="A395" s="583"/>
      <c r="B395" s="607"/>
      <c r="C395" s="583"/>
      <c r="D395" s="583"/>
      <c r="E395" s="582"/>
      <c r="F395" s="583"/>
      <c r="G395" s="582"/>
      <c r="H395" s="582"/>
      <c r="I395" s="582"/>
      <c r="J395" s="582"/>
      <c r="K395" s="581"/>
    </row>
    <row r="396" spans="1:11" x14ac:dyDescent="0.2">
      <c r="A396" s="583"/>
      <c r="B396" s="607"/>
      <c r="C396" s="583"/>
      <c r="D396" s="583"/>
      <c r="E396" s="582"/>
      <c r="F396" s="583"/>
      <c r="G396" s="582"/>
      <c r="H396" s="582"/>
      <c r="I396" s="582"/>
      <c r="J396" s="582"/>
      <c r="K396" s="581"/>
    </row>
    <row r="397" spans="1:11" x14ac:dyDescent="0.2">
      <c r="A397" s="583"/>
      <c r="B397" s="607"/>
      <c r="C397" s="583"/>
      <c r="D397" s="583"/>
      <c r="E397" s="582"/>
      <c r="F397" s="583"/>
      <c r="G397" s="582"/>
      <c r="H397" s="582"/>
      <c r="I397" s="582"/>
      <c r="J397" s="582"/>
      <c r="K397" s="581"/>
    </row>
    <row r="398" spans="1:11" x14ac:dyDescent="0.2">
      <c r="A398" s="583"/>
      <c r="B398" s="607"/>
      <c r="C398" s="583"/>
      <c r="D398" s="583"/>
      <c r="E398" s="582"/>
      <c r="F398" s="583"/>
      <c r="G398" s="582"/>
      <c r="H398" s="582"/>
      <c r="I398" s="582"/>
      <c r="J398" s="582"/>
      <c r="K398" s="581"/>
    </row>
    <row r="399" spans="1:11" x14ac:dyDescent="0.2">
      <c r="A399" s="583"/>
      <c r="B399" s="607"/>
      <c r="C399" s="583"/>
      <c r="D399" s="583"/>
      <c r="E399" s="582"/>
      <c r="F399" s="583"/>
      <c r="G399" s="582"/>
      <c r="H399" s="582"/>
      <c r="I399" s="582"/>
      <c r="J399" s="582"/>
      <c r="K399" s="581"/>
    </row>
    <row r="400" spans="1:11" x14ac:dyDescent="0.2">
      <c r="A400" s="583"/>
      <c r="B400" s="607"/>
      <c r="C400" s="583"/>
      <c r="D400" s="583"/>
      <c r="E400" s="582"/>
      <c r="F400" s="583"/>
      <c r="G400" s="582"/>
      <c r="H400" s="582"/>
      <c r="I400" s="582"/>
      <c r="J400" s="582"/>
      <c r="K400" s="581"/>
    </row>
    <row r="401" spans="1:11" x14ac:dyDescent="0.2">
      <c r="A401" s="583"/>
      <c r="B401" s="607"/>
      <c r="C401" s="583"/>
      <c r="D401" s="583"/>
      <c r="E401" s="582"/>
      <c r="F401" s="583"/>
      <c r="G401" s="582"/>
      <c r="H401" s="582"/>
      <c r="I401" s="582"/>
      <c r="J401" s="582"/>
      <c r="K401" s="581"/>
    </row>
    <row r="402" spans="1:11" x14ac:dyDescent="0.2">
      <c r="A402" s="583"/>
      <c r="B402" s="607"/>
      <c r="C402" s="583"/>
      <c r="D402" s="583"/>
      <c r="E402" s="582"/>
      <c r="F402" s="583"/>
      <c r="G402" s="582"/>
      <c r="H402" s="582"/>
      <c r="I402" s="582"/>
      <c r="J402" s="582"/>
      <c r="K402" s="581"/>
    </row>
    <row r="403" spans="1:11" x14ac:dyDescent="0.2">
      <c r="A403" s="583"/>
      <c r="B403" s="607"/>
      <c r="C403" s="583"/>
      <c r="D403" s="583"/>
      <c r="E403" s="582"/>
      <c r="F403" s="583"/>
      <c r="G403" s="582"/>
      <c r="H403" s="582"/>
      <c r="I403" s="582"/>
      <c r="J403" s="582"/>
      <c r="K403" s="581"/>
    </row>
    <row r="404" spans="1:11" x14ac:dyDescent="0.2">
      <c r="A404" s="583"/>
      <c r="B404" s="607"/>
      <c r="C404" s="583"/>
      <c r="D404" s="583"/>
      <c r="E404" s="582"/>
      <c r="F404" s="583"/>
      <c r="G404" s="582"/>
      <c r="H404" s="582"/>
      <c r="I404" s="582"/>
      <c r="J404" s="582"/>
      <c r="K404" s="581"/>
    </row>
    <row r="405" spans="1:11" x14ac:dyDescent="0.2">
      <c r="A405" s="583"/>
      <c r="B405" s="607"/>
      <c r="C405" s="583"/>
      <c r="D405" s="583"/>
      <c r="E405" s="582"/>
      <c r="F405" s="583"/>
      <c r="G405" s="582"/>
      <c r="H405" s="582"/>
      <c r="I405" s="582"/>
      <c r="J405" s="582"/>
      <c r="K405" s="581"/>
    </row>
    <row r="406" spans="1:11" x14ac:dyDescent="0.2">
      <c r="A406" s="583"/>
      <c r="B406" s="607"/>
      <c r="C406" s="583"/>
      <c r="D406" s="583"/>
      <c r="E406" s="582"/>
      <c r="F406" s="583"/>
      <c r="G406" s="582"/>
      <c r="H406" s="582"/>
      <c r="I406" s="582"/>
      <c r="J406" s="582"/>
      <c r="K406" s="581"/>
    </row>
    <row r="407" spans="1:11" x14ac:dyDescent="0.2">
      <c r="A407" s="583"/>
      <c r="B407" s="607"/>
      <c r="C407" s="583"/>
      <c r="D407" s="583"/>
      <c r="E407" s="582"/>
      <c r="F407" s="583"/>
      <c r="G407" s="582"/>
      <c r="H407" s="582"/>
      <c r="I407" s="582"/>
      <c r="J407" s="582"/>
      <c r="K407" s="581"/>
    </row>
    <row r="408" spans="1:11" x14ac:dyDescent="0.2">
      <c r="A408" s="583"/>
      <c r="B408" s="607"/>
      <c r="C408" s="583"/>
      <c r="D408" s="583"/>
      <c r="E408" s="582"/>
      <c r="F408" s="583"/>
      <c r="G408" s="582"/>
      <c r="H408" s="582"/>
      <c r="I408" s="582"/>
      <c r="J408" s="582"/>
      <c r="K408" s="581"/>
    </row>
    <row r="409" spans="1:11" x14ac:dyDescent="0.2">
      <c r="A409" s="583"/>
      <c r="B409" s="607"/>
      <c r="C409" s="583"/>
      <c r="D409" s="583"/>
      <c r="E409" s="582"/>
      <c r="F409" s="583"/>
      <c r="G409" s="582"/>
      <c r="H409" s="582"/>
      <c r="I409" s="582"/>
      <c r="J409" s="582"/>
      <c r="K409" s="581"/>
    </row>
    <row r="410" spans="1:11" x14ac:dyDescent="0.2">
      <c r="A410" s="583"/>
      <c r="B410" s="607"/>
      <c r="C410" s="583"/>
      <c r="D410" s="583"/>
      <c r="E410" s="582"/>
      <c r="F410" s="583"/>
      <c r="G410" s="582"/>
      <c r="H410" s="582"/>
      <c r="I410" s="582"/>
      <c r="J410" s="582"/>
      <c r="K410" s="581"/>
    </row>
    <row r="411" spans="1:11" x14ac:dyDescent="0.2">
      <c r="A411" s="583"/>
      <c r="B411" s="607"/>
      <c r="C411" s="583"/>
      <c r="D411" s="583"/>
      <c r="E411" s="582"/>
      <c r="F411" s="583"/>
      <c r="G411" s="582"/>
      <c r="H411" s="582"/>
      <c r="I411" s="582"/>
      <c r="J411" s="582"/>
      <c r="K411" s="581"/>
    </row>
    <row r="412" spans="1:11" x14ac:dyDescent="0.2">
      <c r="A412" s="583"/>
      <c r="B412" s="607"/>
      <c r="C412" s="583"/>
      <c r="D412" s="583"/>
      <c r="E412" s="582"/>
      <c r="F412" s="583"/>
      <c r="G412" s="582"/>
      <c r="H412" s="582"/>
      <c r="I412" s="582"/>
      <c r="J412" s="582"/>
      <c r="K412" s="581"/>
    </row>
    <row r="413" spans="1:11" x14ac:dyDescent="0.2">
      <c r="A413" s="583"/>
      <c r="B413" s="607"/>
      <c r="C413" s="583"/>
      <c r="D413" s="583"/>
      <c r="E413" s="582"/>
      <c r="F413" s="583"/>
      <c r="G413" s="582"/>
      <c r="H413" s="582"/>
      <c r="I413" s="582"/>
      <c r="J413" s="582"/>
      <c r="K413" s="581"/>
    </row>
    <row r="414" spans="1:11" x14ac:dyDescent="0.2">
      <c r="A414" s="583"/>
      <c r="B414" s="607"/>
      <c r="C414" s="583"/>
      <c r="D414" s="583"/>
      <c r="E414" s="582"/>
      <c r="F414" s="583"/>
      <c r="G414" s="582"/>
      <c r="H414" s="582"/>
      <c r="I414" s="582"/>
      <c r="J414" s="582"/>
      <c r="K414" s="581"/>
    </row>
    <row r="415" spans="1:11" x14ac:dyDescent="0.2">
      <c r="A415" s="583"/>
      <c r="B415" s="607"/>
      <c r="C415" s="583"/>
      <c r="D415" s="583"/>
      <c r="E415" s="582"/>
      <c r="F415" s="583"/>
      <c r="G415" s="582"/>
      <c r="H415" s="582"/>
      <c r="I415" s="582"/>
      <c r="J415" s="582"/>
      <c r="K415" s="581"/>
    </row>
    <row r="416" spans="1:11" x14ac:dyDescent="0.2">
      <c r="A416" s="583"/>
      <c r="B416" s="607"/>
      <c r="C416" s="583"/>
      <c r="D416" s="583"/>
      <c r="E416" s="582"/>
      <c r="F416" s="583"/>
      <c r="G416" s="582"/>
      <c r="H416" s="582"/>
      <c r="I416" s="582"/>
      <c r="J416" s="582"/>
      <c r="K416" s="581"/>
    </row>
    <row r="417" spans="1:11" x14ac:dyDescent="0.2">
      <c r="A417" s="583"/>
      <c r="B417" s="607"/>
      <c r="C417" s="583"/>
      <c r="D417" s="583"/>
      <c r="E417" s="582"/>
      <c r="F417" s="583"/>
      <c r="G417" s="582"/>
      <c r="H417" s="582"/>
      <c r="I417" s="582"/>
      <c r="J417" s="582"/>
      <c r="K417" s="581"/>
    </row>
    <row r="418" spans="1:11" x14ac:dyDescent="0.2">
      <c r="A418" s="583"/>
      <c r="B418" s="607"/>
      <c r="C418" s="583"/>
      <c r="D418" s="583"/>
      <c r="E418" s="582"/>
      <c r="F418" s="583"/>
      <c r="G418" s="582"/>
      <c r="H418" s="582"/>
      <c r="I418" s="582"/>
      <c r="J418" s="582"/>
      <c r="K418" s="581"/>
    </row>
    <row r="419" spans="1:11" x14ac:dyDescent="0.2">
      <c r="A419" s="583"/>
      <c r="B419" s="607"/>
      <c r="C419" s="583"/>
      <c r="D419" s="583"/>
      <c r="E419" s="582"/>
      <c r="F419" s="583"/>
      <c r="G419" s="582"/>
      <c r="H419" s="582"/>
      <c r="I419" s="582"/>
      <c r="J419" s="582"/>
      <c r="K419" s="581"/>
    </row>
    <row r="420" spans="1:11" x14ac:dyDescent="0.2">
      <c r="A420" s="583"/>
      <c r="B420" s="607"/>
      <c r="C420" s="583"/>
      <c r="D420" s="583"/>
      <c r="E420" s="582"/>
      <c r="F420" s="583"/>
      <c r="G420" s="582"/>
      <c r="H420" s="582"/>
      <c r="I420" s="582"/>
      <c r="J420" s="582"/>
      <c r="K420" s="581"/>
    </row>
    <row r="421" spans="1:11" x14ac:dyDescent="0.2">
      <c r="A421" s="583"/>
      <c r="B421" s="607"/>
      <c r="C421" s="583"/>
      <c r="D421" s="583"/>
      <c r="E421" s="582"/>
      <c r="F421" s="583"/>
      <c r="G421" s="582"/>
      <c r="H421" s="582"/>
      <c r="I421" s="582"/>
      <c r="J421" s="582"/>
      <c r="K421" s="581"/>
    </row>
    <row r="422" spans="1:11" x14ac:dyDescent="0.2">
      <c r="A422" s="583"/>
      <c r="B422" s="607"/>
      <c r="C422" s="583"/>
      <c r="D422" s="583"/>
      <c r="E422" s="582"/>
      <c r="F422" s="583"/>
      <c r="G422" s="582"/>
      <c r="H422" s="582"/>
      <c r="I422" s="582"/>
      <c r="J422" s="582"/>
      <c r="K422" s="581"/>
    </row>
    <row r="423" spans="1:11" x14ac:dyDescent="0.2">
      <c r="A423" s="583"/>
      <c r="B423" s="607"/>
      <c r="C423" s="583"/>
      <c r="D423" s="583"/>
      <c r="E423" s="582"/>
      <c r="F423" s="583"/>
      <c r="G423" s="582"/>
      <c r="H423" s="582"/>
      <c r="I423" s="582"/>
      <c r="J423" s="582"/>
      <c r="K423" s="581"/>
    </row>
    <row r="424" spans="1:11" x14ac:dyDescent="0.2">
      <c r="A424" s="583"/>
      <c r="B424" s="607"/>
      <c r="C424" s="583"/>
      <c r="D424" s="583"/>
      <c r="E424" s="582"/>
      <c r="F424" s="583"/>
      <c r="G424" s="582"/>
      <c r="H424" s="582"/>
      <c r="I424" s="582"/>
      <c r="J424" s="582"/>
      <c r="K424" s="581"/>
    </row>
    <row r="425" spans="1:11" x14ac:dyDescent="0.2">
      <c r="A425" s="583"/>
      <c r="B425" s="607"/>
      <c r="C425" s="583"/>
      <c r="D425" s="583"/>
      <c r="E425" s="582"/>
      <c r="F425" s="583"/>
      <c r="G425" s="582"/>
      <c r="H425" s="582"/>
      <c r="I425" s="582"/>
      <c r="J425" s="582"/>
      <c r="K425" s="581"/>
    </row>
    <row r="426" spans="1:11" x14ac:dyDescent="0.2">
      <c r="A426" s="583"/>
      <c r="B426" s="607"/>
      <c r="C426" s="583"/>
      <c r="D426" s="583"/>
      <c r="E426" s="582"/>
      <c r="F426" s="583"/>
      <c r="G426" s="582"/>
      <c r="H426" s="582"/>
      <c r="I426" s="582"/>
      <c r="J426" s="582"/>
      <c r="K426" s="581"/>
    </row>
    <row r="427" spans="1:11" x14ac:dyDescent="0.2">
      <c r="A427" s="583"/>
      <c r="B427" s="607"/>
      <c r="C427" s="583"/>
      <c r="D427" s="583"/>
      <c r="E427" s="582"/>
      <c r="F427" s="583"/>
      <c r="G427" s="582"/>
      <c r="H427" s="582"/>
      <c r="I427" s="582"/>
      <c r="J427" s="582"/>
      <c r="K427" s="581"/>
    </row>
    <row r="428" spans="1:11" x14ac:dyDescent="0.2">
      <c r="A428" s="583"/>
      <c r="B428" s="607"/>
      <c r="C428" s="583"/>
      <c r="D428" s="583"/>
      <c r="E428" s="582"/>
      <c r="F428" s="583"/>
      <c r="G428" s="582"/>
      <c r="H428" s="582"/>
      <c r="I428" s="582"/>
      <c r="J428" s="582"/>
      <c r="K428" s="581"/>
    </row>
    <row r="429" spans="1:11" x14ac:dyDescent="0.2">
      <c r="A429" s="583"/>
      <c r="B429" s="607"/>
      <c r="C429" s="583"/>
      <c r="D429" s="583"/>
      <c r="E429" s="582"/>
      <c r="F429" s="583"/>
      <c r="G429" s="582"/>
      <c r="H429" s="582"/>
      <c r="I429" s="582"/>
      <c r="J429" s="582"/>
      <c r="K429" s="581"/>
    </row>
    <row r="430" spans="1:11" x14ac:dyDescent="0.2">
      <c r="A430" s="583"/>
      <c r="B430" s="607"/>
      <c r="C430" s="583"/>
      <c r="D430" s="583"/>
      <c r="E430" s="582"/>
      <c r="F430" s="583"/>
      <c r="G430" s="582"/>
      <c r="H430" s="582"/>
      <c r="I430" s="582"/>
      <c r="J430" s="582"/>
      <c r="K430" s="581"/>
    </row>
    <row r="431" spans="1:11" x14ac:dyDescent="0.2">
      <c r="A431" s="583"/>
      <c r="B431" s="607"/>
      <c r="C431" s="583"/>
      <c r="D431" s="583"/>
      <c r="E431" s="582"/>
      <c r="F431" s="583"/>
      <c r="G431" s="582"/>
      <c r="H431" s="582"/>
      <c r="I431" s="582"/>
      <c r="J431" s="582"/>
      <c r="K431" s="581"/>
    </row>
    <row r="432" spans="1:11" x14ac:dyDescent="0.2">
      <c r="A432" s="583"/>
      <c r="B432" s="607"/>
      <c r="C432" s="583"/>
      <c r="D432" s="583"/>
      <c r="E432" s="582"/>
      <c r="F432" s="583"/>
      <c r="G432" s="582"/>
      <c r="H432" s="582"/>
      <c r="I432" s="582"/>
      <c r="J432" s="582"/>
      <c r="K432" s="581"/>
    </row>
    <row r="433" spans="1:11" x14ac:dyDescent="0.2">
      <c r="A433" s="583"/>
      <c r="B433" s="607"/>
      <c r="C433" s="583"/>
      <c r="D433" s="583"/>
      <c r="E433" s="582"/>
      <c r="F433" s="583"/>
      <c r="G433" s="582"/>
      <c r="H433" s="582"/>
      <c r="I433" s="582"/>
      <c r="J433" s="582"/>
      <c r="K433" s="581"/>
    </row>
    <row r="434" spans="1:11" x14ac:dyDescent="0.2">
      <c r="A434" s="583"/>
      <c r="B434" s="607"/>
      <c r="C434" s="583"/>
      <c r="D434" s="583"/>
      <c r="E434" s="582"/>
      <c r="F434" s="583"/>
      <c r="G434" s="582"/>
      <c r="H434" s="582"/>
      <c r="I434" s="582"/>
      <c r="J434" s="582"/>
      <c r="K434" s="581"/>
    </row>
    <row r="435" spans="1:11" x14ac:dyDescent="0.2">
      <c r="A435" s="583"/>
      <c r="B435" s="607"/>
      <c r="C435" s="583"/>
      <c r="D435" s="583"/>
      <c r="E435" s="582"/>
      <c r="F435" s="583"/>
      <c r="G435" s="582"/>
      <c r="H435" s="582"/>
      <c r="I435" s="582"/>
      <c r="J435" s="582"/>
      <c r="K435" s="581"/>
    </row>
    <row r="436" spans="1:11" x14ac:dyDescent="0.2">
      <c r="A436" s="583"/>
      <c r="B436" s="607"/>
      <c r="C436" s="583"/>
      <c r="D436" s="583"/>
      <c r="E436" s="582"/>
      <c r="F436" s="583"/>
      <c r="G436" s="582"/>
      <c r="H436" s="582"/>
      <c r="I436" s="582"/>
      <c r="J436" s="582"/>
      <c r="K436" s="581"/>
    </row>
    <row r="437" spans="1:11" x14ac:dyDescent="0.2">
      <c r="A437" s="583"/>
      <c r="B437" s="607"/>
      <c r="C437" s="583"/>
      <c r="D437" s="583"/>
      <c r="E437" s="582"/>
      <c r="F437" s="583"/>
      <c r="G437" s="582"/>
      <c r="H437" s="582"/>
      <c r="I437" s="582"/>
      <c r="J437" s="582"/>
      <c r="K437" s="581"/>
    </row>
    <row r="438" spans="1:11" x14ac:dyDescent="0.2">
      <c r="A438" s="583"/>
      <c r="B438" s="607"/>
      <c r="C438" s="583"/>
      <c r="D438" s="583"/>
      <c r="E438" s="582"/>
      <c r="F438" s="583"/>
      <c r="G438" s="582"/>
      <c r="H438" s="582"/>
      <c r="I438" s="582"/>
      <c r="J438" s="582"/>
      <c r="K438" s="581"/>
    </row>
    <row r="439" spans="1:11" x14ac:dyDescent="0.2">
      <c r="A439" s="583"/>
      <c r="B439" s="607"/>
      <c r="C439" s="583"/>
      <c r="D439" s="583"/>
      <c r="E439" s="582"/>
      <c r="F439" s="583"/>
      <c r="G439" s="582"/>
      <c r="H439" s="582"/>
      <c r="I439" s="582"/>
      <c r="J439" s="582"/>
      <c r="K439" s="581"/>
    </row>
    <row r="440" spans="1:11" x14ac:dyDescent="0.2">
      <c r="A440" s="583"/>
      <c r="B440" s="607"/>
      <c r="C440" s="583"/>
      <c r="D440" s="583"/>
      <c r="E440" s="582"/>
      <c r="F440" s="583"/>
      <c r="G440" s="582"/>
      <c r="H440" s="582"/>
      <c r="I440" s="582"/>
      <c r="J440" s="582"/>
      <c r="K440" s="581"/>
    </row>
    <row r="441" spans="1:11" x14ac:dyDescent="0.2">
      <c r="A441" s="583"/>
      <c r="B441" s="607"/>
      <c r="C441" s="583"/>
      <c r="D441" s="583"/>
      <c r="E441" s="582"/>
      <c r="F441" s="583"/>
      <c r="G441" s="582"/>
      <c r="H441" s="582"/>
      <c r="I441" s="582"/>
      <c r="J441" s="582"/>
      <c r="K441" s="581"/>
    </row>
    <row r="442" spans="1:11" x14ac:dyDescent="0.2">
      <c r="A442" s="583"/>
      <c r="B442" s="607"/>
      <c r="C442" s="583"/>
      <c r="D442" s="583"/>
      <c r="E442" s="582"/>
      <c r="F442" s="583"/>
      <c r="G442" s="582"/>
      <c r="H442" s="582"/>
      <c r="I442" s="582"/>
      <c r="J442" s="582"/>
      <c r="K442" s="581"/>
    </row>
    <row r="443" spans="1:11" x14ac:dyDescent="0.2">
      <c r="A443" s="583"/>
      <c r="B443" s="607"/>
      <c r="C443" s="583"/>
      <c r="D443" s="583"/>
      <c r="E443" s="582"/>
      <c r="F443" s="583"/>
      <c r="G443" s="582"/>
      <c r="H443" s="582"/>
      <c r="I443" s="582"/>
      <c r="J443" s="582"/>
      <c r="K443" s="581"/>
    </row>
    <row r="444" spans="1:11" x14ac:dyDescent="0.2">
      <c r="A444" s="583"/>
      <c r="B444" s="607"/>
      <c r="C444" s="583"/>
      <c r="D444" s="583"/>
      <c r="E444" s="582"/>
      <c r="F444" s="583"/>
      <c r="G444" s="582"/>
      <c r="H444" s="582"/>
      <c r="I444" s="582"/>
      <c r="J444" s="582"/>
      <c r="K444" s="581"/>
    </row>
    <row r="445" spans="1:11" x14ac:dyDescent="0.2">
      <c r="A445" s="583"/>
      <c r="B445" s="607"/>
      <c r="C445" s="583"/>
      <c r="D445" s="583"/>
      <c r="E445" s="582"/>
      <c r="F445" s="583"/>
      <c r="G445" s="582"/>
      <c r="H445" s="582"/>
      <c r="I445" s="582"/>
      <c r="J445" s="582"/>
      <c r="K445" s="581"/>
    </row>
    <row r="446" spans="1:11" x14ac:dyDescent="0.2">
      <c r="A446" s="583"/>
      <c r="B446" s="607"/>
      <c r="C446" s="583"/>
      <c r="D446" s="583"/>
      <c r="E446" s="582"/>
      <c r="F446" s="583"/>
      <c r="G446" s="582"/>
      <c r="H446" s="582"/>
      <c r="I446" s="582"/>
      <c r="J446" s="582"/>
      <c r="K446" s="581"/>
    </row>
    <row r="447" spans="1:11" x14ac:dyDescent="0.2">
      <c r="A447" s="583"/>
      <c r="B447" s="607"/>
      <c r="C447" s="583"/>
      <c r="D447" s="583"/>
      <c r="E447" s="582"/>
      <c r="F447" s="583"/>
      <c r="G447" s="582"/>
      <c r="H447" s="582"/>
      <c r="I447" s="582"/>
      <c r="J447" s="582"/>
      <c r="K447" s="581"/>
    </row>
    <row r="448" spans="1:11" x14ac:dyDescent="0.2">
      <c r="A448" s="583"/>
      <c r="B448" s="607"/>
      <c r="C448" s="583"/>
      <c r="D448" s="583"/>
      <c r="E448" s="582"/>
      <c r="F448" s="583"/>
      <c r="G448" s="582"/>
      <c r="H448" s="582"/>
      <c r="I448" s="582"/>
      <c r="J448" s="582"/>
      <c r="K448" s="581"/>
    </row>
    <row r="449" spans="1:11" x14ac:dyDescent="0.2">
      <c r="A449" s="583"/>
      <c r="B449" s="607"/>
      <c r="C449" s="583"/>
      <c r="D449" s="583"/>
      <c r="E449" s="582"/>
      <c r="F449" s="583"/>
      <c r="G449" s="582"/>
      <c r="H449" s="582"/>
      <c r="I449" s="582"/>
      <c r="J449" s="582"/>
      <c r="K449" s="581"/>
    </row>
    <row r="450" spans="1:11" x14ac:dyDescent="0.2">
      <c r="A450" s="583"/>
      <c r="B450" s="607"/>
      <c r="C450" s="583"/>
      <c r="D450" s="583"/>
      <c r="E450" s="582"/>
      <c r="F450" s="583"/>
      <c r="G450" s="582"/>
      <c r="H450" s="582"/>
      <c r="I450" s="582"/>
      <c r="J450" s="582"/>
      <c r="K450" s="581"/>
    </row>
    <row r="451" spans="1:11" x14ac:dyDescent="0.2">
      <c r="A451" s="583"/>
      <c r="B451" s="607"/>
      <c r="C451" s="583"/>
      <c r="D451" s="583"/>
      <c r="E451" s="582"/>
      <c r="F451" s="583"/>
      <c r="G451" s="582"/>
      <c r="H451" s="582"/>
      <c r="I451" s="582"/>
      <c r="J451" s="582"/>
      <c r="K451" s="581"/>
    </row>
    <row r="452" spans="1:11" x14ac:dyDescent="0.2">
      <c r="A452" s="583"/>
      <c r="B452" s="607"/>
      <c r="C452" s="583"/>
      <c r="D452" s="583"/>
      <c r="E452" s="582"/>
      <c r="F452" s="583"/>
      <c r="G452" s="582"/>
      <c r="H452" s="582"/>
      <c r="I452" s="582"/>
      <c r="J452" s="582"/>
      <c r="K452" s="581"/>
    </row>
    <row r="453" spans="1:11" x14ac:dyDescent="0.2">
      <c r="A453" s="583"/>
      <c r="B453" s="607"/>
      <c r="C453" s="583"/>
      <c r="D453" s="583"/>
      <c r="E453" s="582"/>
      <c r="F453" s="583"/>
      <c r="G453" s="582"/>
      <c r="H453" s="582"/>
      <c r="I453" s="582"/>
      <c r="J453" s="582"/>
      <c r="K453" s="581"/>
    </row>
    <row r="454" spans="1:11" x14ac:dyDescent="0.2">
      <c r="A454" s="583"/>
      <c r="B454" s="607"/>
      <c r="C454" s="583"/>
      <c r="D454" s="583"/>
      <c r="E454" s="582"/>
      <c r="F454" s="583"/>
      <c r="G454" s="582"/>
      <c r="H454" s="582"/>
      <c r="I454" s="582"/>
      <c r="J454" s="582"/>
      <c r="K454" s="581"/>
    </row>
    <row r="455" spans="1:11" x14ac:dyDescent="0.2">
      <c r="A455" s="583"/>
      <c r="B455" s="607"/>
      <c r="C455" s="583"/>
      <c r="D455" s="583"/>
      <c r="E455" s="582"/>
      <c r="F455" s="583"/>
      <c r="G455" s="582"/>
      <c r="H455" s="582"/>
      <c r="I455" s="582"/>
      <c r="J455" s="582"/>
      <c r="K455" s="581"/>
    </row>
    <row r="456" spans="1:11" x14ac:dyDescent="0.2">
      <c r="A456" s="583"/>
      <c r="B456" s="607"/>
      <c r="C456" s="583"/>
      <c r="D456" s="583"/>
      <c r="E456" s="582"/>
      <c r="F456" s="583"/>
      <c r="G456" s="582"/>
      <c r="H456" s="582"/>
      <c r="I456" s="582"/>
      <c r="J456" s="582"/>
      <c r="K456" s="581"/>
    </row>
    <row r="457" spans="1:11" x14ac:dyDescent="0.2">
      <c r="A457" s="583"/>
      <c r="B457" s="607"/>
      <c r="C457" s="583"/>
      <c r="D457" s="583"/>
      <c r="E457" s="582"/>
      <c r="F457" s="583"/>
      <c r="G457" s="582"/>
      <c r="H457" s="582"/>
      <c r="I457" s="582"/>
      <c r="J457" s="582"/>
      <c r="K457" s="581"/>
    </row>
    <row r="458" spans="1:11" x14ac:dyDescent="0.2">
      <c r="A458" s="583"/>
      <c r="B458" s="607"/>
      <c r="C458" s="583"/>
      <c r="D458" s="583"/>
      <c r="E458" s="582"/>
      <c r="F458" s="583"/>
      <c r="G458" s="582"/>
      <c r="H458" s="582"/>
      <c r="I458" s="582"/>
      <c r="J458" s="582"/>
      <c r="K458" s="581"/>
    </row>
    <row r="459" spans="1:11" x14ac:dyDescent="0.2">
      <c r="A459" s="583"/>
      <c r="B459" s="607"/>
      <c r="C459" s="583"/>
      <c r="D459" s="583"/>
      <c r="E459" s="582"/>
      <c r="F459" s="583"/>
      <c r="G459" s="582"/>
      <c r="H459" s="582"/>
      <c r="I459" s="582"/>
      <c r="J459" s="582"/>
      <c r="K459" s="581"/>
    </row>
    <row r="460" spans="1:11" x14ac:dyDescent="0.2">
      <c r="A460" s="583"/>
      <c r="B460" s="607"/>
      <c r="C460" s="583"/>
      <c r="D460" s="583"/>
      <c r="E460" s="582"/>
      <c r="F460" s="583"/>
      <c r="G460" s="582"/>
      <c r="H460" s="582"/>
      <c r="I460" s="582"/>
      <c r="J460" s="582"/>
      <c r="K460" s="581"/>
    </row>
    <row r="461" spans="1:11" x14ac:dyDescent="0.2">
      <c r="A461" s="583"/>
      <c r="B461" s="607"/>
      <c r="C461" s="583"/>
      <c r="D461" s="583"/>
      <c r="E461" s="582"/>
      <c r="F461" s="583"/>
      <c r="G461" s="582"/>
      <c r="H461" s="582"/>
      <c r="I461" s="582"/>
      <c r="J461" s="582"/>
      <c r="K461" s="581"/>
    </row>
    <row r="462" spans="1:11" x14ac:dyDescent="0.2">
      <c r="A462" s="583"/>
      <c r="B462" s="607"/>
      <c r="C462" s="583"/>
      <c r="D462" s="583"/>
      <c r="E462" s="582"/>
      <c r="F462" s="583"/>
      <c r="G462" s="582"/>
      <c r="H462" s="582"/>
      <c r="I462" s="582"/>
      <c r="J462" s="582"/>
      <c r="K462" s="581"/>
    </row>
    <row r="463" spans="1:11" x14ac:dyDescent="0.2">
      <c r="A463" s="583"/>
      <c r="B463" s="607"/>
      <c r="C463" s="583"/>
      <c r="D463" s="583"/>
      <c r="E463" s="582"/>
      <c r="F463" s="583"/>
      <c r="G463" s="582"/>
      <c r="H463" s="582"/>
      <c r="I463" s="582"/>
      <c r="J463" s="582"/>
      <c r="K463" s="581"/>
    </row>
    <row r="464" spans="1:11" x14ac:dyDescent="0.2">
      <c r="A464" s="583"/>
      <c r="B464" s="607"/>
      <c r="C464" s="583"/>
      <c r="D464" s="583"/>
      <c r="E464" s="582"/>
      <c r="F464" s="583"/>
      <c r="G464" s="582"/>
      <c r="H464" s="582"/>
      <c r="I464" s="582"/>
      <c r="J464" s="582"/>
      <c r="K464" s="581"/>
    </row>
    <row r="465" spans="1:11" x14ac:dyDescent="0.2">
      <c r="A465" s="583"/>
      <c r="B465" s="607"/>
      <c r="C465" s="583"/>
      <c r="D465" s="583"/>
      <c r="E465" s="582"/>
      <c r="F465" s="583"/>
      <c r="G465" s="582"/>
      <c r="H465" s="582"/>
      <c r="I465" s="582"/>
      <c r="J465" s="582"/>
      <c r="K465" s="581"/>
    </row>
    <row r="466" spans="1:11" x14ac:dyDescent="0.2">
      <c r="A466" s="583"/>
      <c r="B466" s="607"/>
      <c r="C466" s="583"/>
      <c r="D466" s="583"/>
      <c r="E466" s="582"/>
      <c r="F466" s="583"/>
      <c r="G466" s="582"/>
      <c r="H466" s="582"/>
      <c r="I466" s="582"/>
      <c r="J466" s="582"/>
      <c r="K466" s="581"/>
    </row>
    <row r="467" spans="1:11" x14ac:dyDescent="0.2">
      <c r="A467" s="583"/>
      <c r="B467" s="607"/>
      <c r="C467" s="583"/>
      <c r="D467" s="583"/>
      <c r="E467" s="582"/>
      <c r="F467" s="583"/>
      <c r="G467" s="582"/>
      <c r="H467" s="582"/>
      <c r="I467" s="582"/>
      <c r="J467" s="582"/>
      <c r="K467" s="581"/>
    </row>
    <row r="468" spans="1:11" x14ac:dyDescent="0.2">
      <c r="A468" s="583"/>
      <c r="B468" s="607"/>
      <c r="C468" s="583"/>
      <c r="D468" s="583"/>
      <c r="E468" s="582"/>
      <c r="F468" s="583"/>
      <c r="G468" s="582"/>
      <c r="H468" s="582"/>
      <c r="I468" s="582"/>
      <c r="J468" s="582"/>
      <c r="K468" s="581"/>
    </row>
    <row r="469" spans="1:11" x14ac:dyDescent="0.2">
      <c r="A469" s="583"/>
      <c r="B469" s="607"/>
      <c r="C469" s="583"/>
      <c r="D469" s="583"/>
      <c r="E469" s="582"/>
      <c r="F469" s="583"/>
      <c r="G469" s="582"/>
      <c r="H469" s="582"/>
      <c r="I469" s="582"/>
      <c r="J469" s="582"/>
      <c r="K469" s="581"/>
    </row>
    <row r="470" spans="1:11" x14ac:dyDescent="0.2">
      <c r="A470" s="583"/>
      <c r="B470" s="607"/>
      <c r="C470" s="583"/>
      <c r="D470" s="583"/>
      <c r="E470" s="582"/>
      <c r="F470" s="583"/>
      <c r="G470" s="582"/>
      <c r="H470" s="582"/>
      <c r="I470" s="582"/>
      <c r="J470" s="582"/>
      <c r="K470" s="581"/>
    </row>
    <row r="471" spans="1:11" x14ac:dyDescent="0.2">
      <c r="A471" s="583"/>
      <c r="B471" s="607"/>
      <c r="C471" s="583"/>
      <c r="D471" s="583"/>
      <c r="E471" s="582"/>
      <c r="F471" s="583"/>
      <c r="G471" s="582"/>
      <c r="H471" s="582"/>
      <c r="I471" s="582"/>
      <c r="J471" s="582"/>
      <c r="K471" s="581"/>
    </row>
    <row r="472" spans="1:11" x14ac:dyDescent="0.2">
      <c r="A472" s="583"/>
      <c r="B472" s="607"/>
      <c r="C472" s="583"/>
      <c r="D472" s="583"/>
      <c r="E472" s="582"/>
      <c r="F472" s="583"/>
      <c r="G472" s="582"/>
      <c r="H472" s="582"/>
      <c r="I472" s="582"/>
      <c r="J472" s="582"/>
      <c r="K472" s="581"/>
    </row>
    <row r="473" spans="1:11" x14ac:dyDescent="0.2">
      <c r="A473" s="583"/>
      <c r="B473" s="607"/>
      <c r="C473" s="583"/>
      <c r="D473" s="583"/>
      <c r="E473" s="582"/>
      <c r="F473" s="583"/>
      <c r="G473" s="582"/>
      <c r="H473" s="582"/>
      <c r="I473" s="582"/>
      <c r="J473" s="582"/>
      <c r="K473" s="581"/>
    </row>
    <row r="474" spans="1:11" x14ac:dyDescent="0.2">
      <c r="A474" s="583"/>
      <c r="B474" s="607"/>
      <c r="C474" s="583"/>
      <c r="D474" s="583"/>
      <c r="E474" s="582"/>
      <c r="F474" s="583"/>
      <c r="G474" s="582"/>
      <c r="H474" s="582"/>
      <c r="I474" s="582"/>
      <c r="J474" s="582"/>
      <c r="K474" s="581"/>
    </row>
    <row r="475" spans="1:11" x14ac:dyDescent="0.2">
      <c r="A475" s="583"/>
      <c r="B475" s="607"/>
      <c r="C475" s="583"/>
      <c r="D475" s="583"/>
      <c r="E475" s="582"/>
      <c r="F475" s="583"/>
      <c r="G475" s="582"/>
      <c r="H475" s="582"/>
      <c r="I475" s="582"/>
      <c r="J475" s="582"/>
      <c r="K475" s="581"/>
    </row>
    <row r="476" spans="1:11" x14ac:dyDescent="0.2">
      <c r="A476" s="583"/>
      <c r="B476" s="607"/>
      <c r="C476" s="583"/>
      <c r="D476" s="583"/>
      <c r="E476" s="582"/>
      <c r="F476" s="583"/>
      <c r="G476" s="582"/>
      <c r="H476" s="582"/>
      <c r="I476" s="582"/>
      <c r="J476" s="582"/>
      <c r="K476" s="581"/>
    </row>
    <row r="477" spans="1:11" x14ac:dyDescent="0.2">
      <c r="A477" s="583"/>
      <c r="B477" s="607"/>
      <c r="C477" s="583"/>
      <c r="D477" s="583"/>
      <c r="E477" s="582"/>
      <c r="F477" s="583"/>
      <c r="G477" s="582"/>
      <c r="H477" s="582"/>
      <c r="I477" s="582"/>
      <c r="J477" s="582"/>
      <c r="K477" s="581"/>
    </row>
    <row r="478" spans="1:11" x14ac:dyDescent="0.2">
      <c r="A478" s="583"/>
      <c r="B478" s="607"/>
      <c r="C478" s="583"/>
      <c r="D478" s="583"/>
      <c r="E478" s="582"/>
      <c r="F478" s="583"/>
      <c r="G478" s="582"/>
      <c r="H478" s="582"/>
      <c r="I478" s="582"/>
      <c r="J478" s="582"/>
      <c r="K478" s="581"/>
    </row>
    <row r="479" spans="1:11" x14ac:dyDescent="0.2">
      <c r="A479" s="583"/>
      <c r="B479" s="607"/>
      <c r="C479" s="583"/>
      <c r="D479" s="583"/>
      <c r="E479" s="582"/>
      <c r="F479" s="583"/>
      <c r="G479" s="582"/>
      <c r="H479" s="582"/>
      <c r="I479" s="582"/>
      <c r="J479" s="582"/>
      <c r="K479" s="581"/>
    </row>
    <row r="480" spans="1:11" x14ac:dyDescent="0.2">
      <c r="A480" s="583"/>
      <c r="B480" s="607"/>
      <c r="C480" s="583"/>
      <c r="D480" s="583"/>
      <c r="E480" s="582"/>
      <c r="F480" s="583"/>
      <c r="G480" s="582"/>
      <c r="H480" s="582"/>
      <c r="I480" s="582"/>
      <c r="J480" s="582"/>
      <c r="K480" s="581"/>
    </row>
    <row r="481" spans="1:11" x14ac:dyDescent="0.2">
      <c r="A481" s="583"/>
      <c r="B481" s="607"/>
      <c r="C481" s="583"/>
      <c r="D481" s="583"/>
      <c r="E481" s="582"/>
      <c r="F481" s="583"/>
      <c r="G481" s="582"/>
      <c r="H481" s="582"/>
      <c r="I481" s="582"/>
      <c r="J481" s="582"/>
      <c r="K481" s="581"/>
    </row>
    <row r="482" spans="1:11" x14ac:dyDescent="0.2">
      <c r="A482" s="583"/>
      <c r="B482" s="607"/>
      <c r="C482" s="583"/>
      <c r="D482" s="583"/>
      <c r="E482" s="582"/>
      <c r="F482" s="583"/>
      <c r="G482" s="582"/>
      <c r="H482" s="582"/>
      <c r="I482" s="582"/>
      <c r="J482" s="582"/>
      <c r="K482" s="581"/>
    </row>
    <row r="483" spans="1:11" x14ac:dyDescent="0.2">
      <c r="A483" s="583"/>
      <c r="B483" s="607"/>
      <c r="C483" s="583"/>
      <c r="D483" s="583"/>
      <c r="E483" s="582"/>
      <c r="F483" s="583"/>
      <c r="G483" s="582"/>
      <c r="H483" s="582"/>
      <c r="I483" s="582"/>
      <c r="J483" s="582"/>
      <c r="K483" s="581"/>
    </row>
    <row r="484" spans="1:11" x14ac:dyDescent="0.2">
      <c r="A484" s="583"/>
      <c r="B484" s="607"/>
      <c r="C484" s="583"/>
      <c r="D484" s="583"/>
      <c r="E484" s="582"/>
      <c r="F484" s="583"/>
      <c r="G484" s="582"/>
      <c r="H484" s="582"/>
      <c r="I484" s="582"/>
      <c r="J484" s="582"/>
      <c r="K484" s="581"/>
    </row>
    <row r="485" spans="1:11" x14ac:dyDescent="0.2">
      <c r="A485" s="583"/>
      <c r="B485" s="607"/>
      <c r="C485" s="583"/>
      <c r="D485" s="583"/>
      <c r="E485" s="582"/>
      <c r="F485" s="583"/>
      <c r="G485" s="582"/>
      <c r="H485" s="582"/>
      <c r="I485" s="582"/>
      <c r="J485" s="582"/>
      <c r="K485" s="581"/>
    </row>
    <row r="486" spans="1:11" x14ac:dyDescent="0.2">
      <c r="A486" s="583"/>
      <c r="B486" s="607"/>
      <c r="C486" s="583"/>
      <c r="D486" s="583"/>
      <c r="E486" s="582"/>
      <c r="F486" s="583"/>
      <c r="G486" s="582"/>
      <c r="H486" s="582"/>
      <c r="I486" s="582"/>
      <c r="J486" s="582"/>
      <c r="K486" s="581"/>
    </row>
    <row r="487" spans="1:11" x14ac:dyDescent="0.2">
      <c r="A487" s="583"/>
      <c r="B487" s="607"/>
      <c r="C487" s="583"/>
      <c r="D487" s="583"/>
      <c r="E487" s="582"/>
      <c r="F487" s="583"/>
      <c r="G487" s="582"/>
      <c r="H487" s="582"/>
      <c r="I487" s="582"/>
      <c r="J487" s="582"/>
      <c r="K487" s="581"/>
    </row>
    <row r="488" spans="1:11" x14ac:dyDescent="0.2">
      <c r="A488" s="583"/>
      <c r="B488" s="607"/>
      <c r="C488" s="583"/>
      <c r="D488" s="583"/>
      <c r="E488" s="582"/>
      <c r="F488" s="583"/>
      <c r="G488" s="582"/>
      <c r="H488" s="582"/>
      <c r="I488" s="582"/>
      <c r="J488" s="582"/>
      <c r="K488" s="581"/>
    </row>
    <row r="489" spans="1:11" x14ac:dyDescent="0.2">
      <c r="A489" s="583"/>
      <c r="B489" s="607"/>
      <c r="C489" s="583"/>
      <c r="D489" s="583"/>
      <c r="E489" s="582"/>
      <c r="F489" s="583"/>
      <c r="G489" s="582"/>
      <c r="H489" s="582"/>
      <c r="I489" s="582"/>
      <c r="J489" s="582"/>
      <c r="K489" s="581"/>
    </row>
    <row r="490" spans="1:11" x14ac:dyDescent="0.2">
      <c r="A490" s="583"/>
      <c r="B490" s="607"/>
      <c r="C490" s="583"/>
      <c r="D490" s="583"/>
      <c r="E490" s="582"/>
      <c r="F490" s="583"/>
      <c r="G490" s="582"/>
      <c r="H490" s="582"/>
      <c r="I490" s="582"/>
      <c r="J490" s="582"/>
      <c r="K490" s="581"/>
    </row>
    <row r="491" spans="1:11" x14ac:dyDescent="0.2">
      <c r="A491" s="583"/>
      <c r="B491" s="607"/>
      <c r="C491" s="583"/>
      <c r="D491" s="583"/>
      <c r="E491" s="582"/>
      <c r="F491" s="583"/>
      <c r="G491" s="582"/>
      <c r="H491" s="582"/>
      <c r="I491" s="582"/>
      <c r="J491" s="582"/>
      <c r="K491" s="581"/>
    </row>
    <row r="492" spans="1:11" x14ac:dyDescent="0.2">
      <c r="A492" s="583"/>
      <c r="B492" s="607"/>
      <c r="C492" s="583"/>
      <c r="D492" s="583"/>
      <c r="E492" s="582"/>
      <c r="F492" s="583"/>
      <c r="G492" s="582"/>
      <c r="H492" s="582"/>
      <c r="I492" s="582"/>
      <c r="J492" s="582"/>
      <c r="K492" s="581"/>
    </row>
    <row r="493" spans="1:11" x14ac:dyDescent="0.2">
      <c r="A493" s="583"/>
      <c r="B493" s="607"/>
      <c r="C493" s="583"/>
      <c r="D493" s="583"/>
      <c r="E493" s="582"/>
      <c r="F493" s="583"/>
      <c r="G493" s="582"/>
      <c r="H493" s="582"/>
      <c r="I493" s="582"/>
      <c r="J493" s="582"/>
      <c r="K493" s="581"/>
    </row>
    <row r="494" spans="1:11" x14ac:dyDescent="0.2">
      <c r="A494" s="583"/>
      <c r="B494" s="607"/>
      <c r="C494" s="583"/>
      <c r="D494" s="583"/>
      <c r="E494" s="582"/>
      <c r="F494" s="583"/>
      <c r="G494" s="582"/>
      <c r="H494" s="582"/>
      <c r="I494" s="582"/>
      <c r="J494" s="582"/>
      <c r="K494" s="581"/>
    </row>
    <row r="495" spans="1:11" x14ac:dyDescent="0.2">
      <c r="A495" s="583"/>
      <c r="B495" s="607"/>
      <c r="C495" s="583"/>
      <c r="D495" s="583"/>
      <c r="E495" s="582"/>
      <c r="F495" s="583"/>
      <c r="G495" s="582"/>
      <c r="H495" s="582"/>
      <c r="I495" s="582"/>
      <c r="J495" s="582"/>
      <c r="K495" s="581"/>
    </row>
    <row r="496" spans="1:11" x14ac:dyDescent="0.2">
      <c r="A496" s="583"/>
      <c r="B496" s="607"/>
      <c r="C496" s="583"/>
      <c r="D496" s="583"/>
      <c r="E496" s="582"/>
      <c r="F496" s="583"/>
      <c r="G496" s="582"/>
      <c r="H496" s="582"/>
      <c r="I496" s="582"/>
      <c r="J496" s="582"/>
      <c r="K496" s="581"/>
    </row>
    <row r="497" spans="1:11" x14ac:dyDescent="0.2">
      <c r="A497" s="583"/>
      <c r="B497" s="607"/>
      <c r="C497" s="583"/>
      <c r="D497" s="583"/>
      <c r="E497" s="582"/>
      <c r="F497" s="583"/>
      <c r="G497" s="582"/>
      <c r="H497" s="582"/>
      <c r="I497" s="582"/>
      <c r="J497" s="582"/>
      <c r="K497" s="581"/>
    </row>
    <row r="498" spans="1:11" x14ac:dyDescent="0.2">
      <c r="A498" s="583"/>
      <c r="B498" s="607"/>
      <c r="C498" s="583"/>
      <c r="D498" s="583"/>
      <c r="E498" s="582"/>
      <c r="F498" s="583"/>
      <c r="G498" s="582"/>
      <c r="H498" s="582"/>
      <c r="I498" s="582"/>
      <c r="J498" s="582"/>
      <c r="K498" s="581"/>
    </row>
    <row r="499" spans="1:11" x14ac:dyDescent="0.2">
      <c r="A499" s="583"/>
      <c r="B499" s="607"/>
      <c r="C499" s="583"/>
      <c r="D499" s="583"/>
      <c r="E499" s="582"/>
      <c r="F499" s="583"/>
      <c r="G499" s="582"/>
      <c r="H499" s="582"/>
      <c r="I499" s="582"/>
      <c r="J499" s="582"/>
      <c r="K499" s="581"/>
    </row>
    <row r="500" spans="1:11" x14ac:dyDescent="0.2">
      <c r="A500" s="583"/>
      <c r="B500" s="607"/>
      <c r="C500" s="583"/>
      <c r="D500" s="583"/>
      <c r="E500" s="582"/>
      <c r="F500" s="583"/>
      <c r="G500" s="582"/>
      <c r="H500" s="582"/>
      <c r="I500" s="582"/>
      <c r="J500" s="582"/>
      <c r="K500" s="581"/>
    </row>
    <row r="501" spans="1:11" x14ac:dyDescent="0.2">
      <c r="A501" s="583"/>
      <c r="B501" s="607"/>
      <c r="C501" s="583"/>
      <c r="D501" s="583"/>
      <c r="E501" s="582"/>
      <c r="F501" s="583"/>
      <c r="G501" s="582"/>
      <c r="H501" s="582"/>
      <c r="I501" s="582"/>
      <c r="J501" s="582"/>
      <c r="K501" s="581"/>
    </row>
    <row r="502" spans="1:11" x14ac:dyDescent="0.2">
      <c r="A502" s="583"/>
      <c r="B502" s="607"/>
      <c r="C502" s="583"/>
      <c r="D502" s="583"/>
      <c r="E502" s="582"/>
      <c r="F502" s="583"/>
      <c r="G502" s="582"/>
      <c r="H502" s="582"/>
      <c r="I502" s="582"/>
      <c r="J502" s="582"/>
      <c r="K502" s="581"/>
    </row>
    <row r="503" spans="1:11" x14ac:dyDescent="0.2">
      <c r="A503" s="583"/>
      <c r="B503" s="607"/>
      <c r="C503" s="583"/>
      <c r="D503" s="583"/>
      <c r="E503" s="582"/>
      <c r="F503" s="583"/>
      <c r="G503" s="582"/>
      <c r="H503" s="582"/>
      <c r="I503" s="582"/>
      <c r="J503" s="582"/>
      <c r="K503" s="581"/>
    </row>
    <row r="504" spans="1:11" x14ac:dyDescent="0.2">
      <c r="A504" s="583"/>
      <c r="B504" s="607"/>
      <c r="C504" s="583"/>
      <c r="D504" s="583"/>
      <c r="E504" s="582"/>
      <c r="F504" s="583"/>
      <c r="G504" s="582"/>
      <c r="H504" s="582"/>
      <c r="I504" s="582"/>
      <c r="J504" s="582"/>
      <c r="K504" s="581"/>
    </row>
    <row r="505" spans="1:11" x14ac:dyDescent="0.2">
      <c r="A505" s="583"/>
      <c r="B505" s="607"/>
      <c r="C505" s="583"/>
      <c r="D505" s="583"/>
      <c r="E505" s="582"/>
      <c r="F505" s="583"/>
      <c r="G505" s="582"/>
      <c r="H505" s="582"/>
      <c r="I505" s="582"/>
      <c r="J505" s="582"/>
      <c r="K505" s="581"/>
    </row>
    <row r="506" spans="1:11" x14ac:dyDescent="0.2">
      <c r="A506" s="583"/>
      <c r="B506" s="607"/>
      <c r="C506" s="583"/>
      <c r="D506" s="583"/>
      <c r="E506" s="582"/>
      <c r="F506" s="583"/>
      <c r="G506" s="582"/>
      <c r="H506" s="582"/>
      <c r="I506" s="582"/>
      <c r="J506" s="582"/>
      <c r="K506" s="581"/>
    </row>
    <row r="507" spans="1:11" x14ac:dyDescent="0.2">
      <c r="A507" s="583"/>
      <c r="B507" s="607"/>
      <c r="C507" s="583"/>
      <c r="D507" s="583"/>
      <c r="E507" s="582"/>
      <c r="F507" s="583"/>
      <c r="G507" s="582"/>
      <c r="H507" s="582"/>
      <c r="I507" s="582"/>
      <c r="J507" s="582"/>
      <c r="K507" s="581"/>
    </row>
    <row r="508" spans="1:11" x14ac:dyDescent="0.2">
      <c r="A508" s="583"/>
      <c r="B508" s="607"/>
      <c r="C508" s="583"/>
      <c r="D508" s="583"/>
      <c r="E508" s="582"/>
      <c r="F508" s="583"/>
      <c r="G508" s="582"/>
      <c r="H508" s="582"/>
      <c r="I508" s="582"/>
      <c r="J508" s="582"/>
      <c r="K508" s="581"/>
    </row>
    <row r="509" spans="1:11" x14ac:dyDescent="0.2">
      <c r="A509" s="583"/>
      <c r="B509" s="607"/>
      <c r="C509" s="583"/>
      <c r="D509" s="583"/>
      <c r="E509" s="582"/>
      <c r="F509" s="583"/>
      <c r="G509" s="582"/>
      <c r="H509" s="582"/>
      <c r="I509" s="582"/>
      <c r="J509" s="582"/>
      <c r="K509" s="581"/>
    </row>
    <row r="510" spans="1:11" x14ac:dyDescent="0.2">
      <c r="A510" s="583"/>
      <c r="B510" s="607"/>
      <c r="C510" s="583"/>
      <c r="D510" s="583"/>
      <c r="E510" s="582"/>
      <c r="F510" s="583"/>
      <c r="G510" s="582"/>
      <c r="H510" s="582"/>
      <c r="I510" s="582"/>
      <c r="J510" s="582"/>
      <c r="K510" s="581"/>
    </row>
    <row r="511" spans="1:11" x14ac:dyDescent="0.2">
      <c r="A511" s="583"/>
      <c r="B511" s="607"/>
      <c r="C511" s="583"/>
      <c r="D511" s="583"/>
      <c r="E511" s="582"/>
      <c r="F511" s="583"/>
      <c r="G511" s="582"/>
      <c r="H511" s="582"/>
      <c r="I511" s="582"/>
      <c r="J511" s="582"/>
      <c r="K511" s="581"/>
    </row>
    <row r="512" spans="1:11" x14ac:dyDescent="0.2">
      <c r="A512" s="583"/>
      <c r="B512" s="607"/>
      <c r="C512" s="583"/>
      <c r="D512" s="583"/>
      <c r="E512" s="582"/>
      <c r="F512" s="583"/>
      <c r="G512" s="582"/>
      <c r="H512" s="582"/>
      <c r="I512" s="582"/>
      <c r="J512" s="582"/>
      <c r="K512" s="581"/>
    </row>
    <row r="513" spans="1:11" x14ac:dyDescent="0.2">
      <c r="A513" s="583"/>
      <c r="B513" s="607"/>
      <c r="C513" s="583"/>
      <c r="D513" s="583"/>
      <c r="E513" s="582"/>
      <c r="F513" s="583"/>
      <c r="G513" s="582"/>
      <c r="H513" s="582"/>
      <c r="I513" s="582"/>
      <c r="J513" s="582"/>
      <c r="K513" s="581"/>
    </row>
    <row r="514" spans="1:11" x14ac:dyDescent="0.2">
      <c r="A514" s="583"/>
      <c r="B514" s="607"/>
      <c r="C514" s="583"/>
      <c r="D514" s="583"/>
      <c r="E514" s="582"/>
      <c r="F514" s="583"/>
      <c r="G514" s="582"/>
      <c r="H514" s="582"/>
      <c r="I514" s="582"/>
      <c r="J514" s="582"/>
      <c r="K514" s="581"/>
    </row>
    <row r="515" spans="1:11" x14ac:dyDescent="0.2">
      <c r="A515" s="583"/>
      <c r="B515" s="607"/>
      <c r="C515" s="583"/>
      <c r="D515" s="583"/>
      <c r="E515" s="582"/>
      <c r="F515" s="583"/>
      <c r="G515" s="582"/>
      <c r="H515" s="582"/>
      <c r="I515" s="582"/>
      <c r="J515" s="582"/>
      <c r="K515" s="581"/>
    </row>
    <row r="516" spans="1:11" x14ac:dyDescent="0.2">
      <c r="A516" s="583"/>
      <c r="B516" s="607"/>
      <c r="C516" s="583"/>
      <c r="D516" s="583"/>
      <c r="E516" s="582"/>
      <c r="F516" s="583"/>
      <c r="G516" s="582"/>
      <c r="H516" s="582"/>
      <c r="I516" s="582"/>
      <c r="J516" s="582"/>
      <c r="K516" s="581"/>
    </row>
    <row r="517" spans="1:11" x14ac:dyDescent="0.2">
      <c r="A517" s="583"/>
      <c r="B517" s="607"/>
      <c r="C517" s="583"/>
      <c r="D517" s="583"/>
      <c r="E517" s="582"/>
      <c r="F517" s="583"/>
      <c r="G517" s="582"/>
      <c r="H517" s="582"/>
      <c r="I517" s="582"/>
      <c r="J517" s="582"/>
      <c r="K517" s="581"/>
    </row>
    <row r="518" spans="1:11" x14ac:dyDescent="0.2">
      <c r="A518" s="583"/>
      <c r="B518" s="607"/>
      <c r="C518" s="583"/>
      <c r="D518" s="583"/>
      <c r="E518" s="582"/>
      <c r="F518" s="583"/>
      <c r="G518" s="582"/>
      <c r="H518" s="582"/>
      <c r="I518" s="582"/>
      <c r="J518" s="582"/>
      <c r="K518" s="581"/>
    </row>
    <row r="519" spans="1:11" x14ac:dyDescent="0.2">
      <c r="A519" s="583"/>
      <c r="B519" s="607"/>
      <c r="C519" s="583"/>
      <c r="D519" s="583"/>
      <c r="E519" s="582"/>
      <c r="F519" s="583"/>
      <c r="G519" s="582"/>
      <c r="H519" s="582"/>
      <c r="I519" s="582"/>
      <c r="J519" s="582"/>
      <c r="K519" s="581"/>
    </row>
    <row r="520" spans="1:11" x14ac:dyDescent="0.2">
      <c r="A520" s="583"/>
      <c r="B520" s="607"/>
      <c r="C520" s="583"/>
      <c r="D520" s="583"/>
      <c r="E520" s="582"/>
      <c r="F520" s="583"/>
      <c r="G520" s="582"/>
      <c r="H520" s="582"/>
      <c r="I520" s="582"/>
      <c r="J520" s="582"/>
      <c r="K520" s="581"/>
    </row>
    <row r="521" spans="1:11" x14ac:dyDescent="0.2">
      <c r="A521" s="583"/>
      <c r="B521" s="607"/>
      <c r="C521" s="583"/>
      <c r="D521" s="583"/>
      <c r="E521" s="582"/>
      <c r="F521" s="583"/>
      <c r="G521" s="582"/>
      <c r="H521" s="582"/>
      <c r="I521" s="582"/>
      <c r="J521" s="582"/>
      <c r="K521" s="581"/>
    </row>
    <row r="522" spans="1:11" x14ac:dyDescent="0.2">
      <c r="A522" s="583"/>
      <c r="B522" s="607"/>
      <c r="C522" s="583"/>
      <c r="D522" s="583"/>
      <c r="E522" s="582"/>
      <c r="F522" s="583"/>
      <c r="G522" s="582"/>
      <c r="H522" s="582"/>
      <c r="I522" s="582"/>
      <c r="J522" s="582"/>
      <c r="K522" s="581"/>
    </row>
    <row r="523" spans="1:11" x14ac:dyDescent="0.2">
      <c r="A523" s="583"/>
      <c r="B523" s="607"/>
      <c r="C523" s="583"/>
      <c r="D523" s="583"/>
      <c r="E523" s="582"/>
      <c r="F523" s="583"/>
      <c r="G523" s="582"/>
      <c r="H523" s="582"/>
      <c r="I523" s="582"/>
      <c r="J523" s="582"/>
      <c r="K523" s="581"/>
    </row>
    <row r="524" spans="1:11" x14ac:dyDescent="0.2">
      <c r="A524" s="583"/>
      <c r="B524" s="607"/>
      <c r="C524" s="583"/>
      <c r="D524" s="583"/>
      <c r="E524" s="582"/>
      <c r="F524" s="583"/>
      <c r="G524" s="582"/>
      <c r="H524" s="582"/>
      <c r="I524" s="582"/>
      <c r="J524" s="582"/>
      <c r="K524" s="581"/>
    </row>
    <row r="525" spans="1:11" x14ac:dyDescent="0.2">
      <c r="A525" s="583"/>
      <c r="B525" s="607"/>
      <c r="C525" s="583"/>
      <c r="D525" s="583"/>
      <c r="E525" s="582"/>
      <c r="F525" s="583"/>
      <c r="G525" s="582"/>
      <c r="H525" s="582"/>
      <c r="I525" s="582"/>
      <c r="J525" s="582"/>
      <c r="K525" s="581"/>
    </row>
    <row r="526" spans="1:11" x14ac:dyDescent="0.2">
      <c r="A526" s="583"/>
      <c r="B526" s="607"/>
      <c r="C526" s="583"/>
      <c r="D526" s="583"/>
      <c r="E526" s="582"/>
      <c r="F526" s="583"/>
      <c r="G526" s="582"/>
      <c r="H526" s="582"/>
      <c r="I526" s="582"/>
      <c r="J526" s="582"/>
      <c r="K526" s="581"/>
    </row>
    <row r="527" spans="1:11" x14ac:dyDescent="0.2">
      <c r="A527" s="583"/>
      <c r="B527" s="607"/>
      <c r="C527" s="583"/>
      <c r="D527" s="583"/>
      <c r="E527" s="582"/>
      <c r="F527" s="583"/>
      <c r="G527" s="582"/>
      <c r="H527" s="582"/>
      <c r="I527" s="582"/>
      <c r="J527" s="582"/>
      <c r="K527" s="581"/>
    </row>
    <row r="528" spans="1:11" x14ac:dyDescent="0.2">
      <c r="A528" s="583"/>
      <c r="B528" s="607"/>
      <c r="C528" s="583"/>
      <c r="D528" s="583"/>
      <c r="E528" s="582"/>
      <c r="F528" s="583"/>
      <c r="G528" s="582"/>
      <c r="H528" s="582"/>
      <c r="I528" s="582"/>
      <c r="J528" s="582"/>
      <c r="K528" s="581"/>
    </row>
    <row r="529" spans="1:11" x14ac:dyDescent="0.2">
      <c r="A529" s="583"/>
      <c r="B529" s="607"/>
      <c r="C529" s="583"/>
      <c r="D529" s="583"/>
      <c r="E529" s="582"/>
      <c r="F529" s="583"/>
      <c r="G529" s="582"/>
      <c r="H529" s="582"/>
      <c r="I529" s="582"/>
      <c r="J529" s="582"/>
      <c r="K529" s="581"/>
    </row>
    <row r="530" spans="1:11" x14ac:dyDescent="0.2">
      <c r="A530" s="583"/>
      <c r="B530" s="607"/>
      <c r="C530" s="583"/>
      <c r="D530" s="583"/>
      <c r="E530" s="582"/>
      <c r="F530" s="583"/>
      <c r="G530" s="582"/>
      <c r="H530" s="582"/>
      <c r="I530" s="582"/>
      <c r="J530" s="582"/>
      <c r="K530" s="581"/>
    </row>
    <row r="531" spans="1:11" x14ac:dyDescent="0.2">
      <c r="A531" s="583"/>
      <c r="B531" s="607"/>
      <c r="C531" s="583"/>
      <c r="D531" s="583"/>
      <c r="E531" s="582"/>
      <c r="F531" s="583"/>
      <c r="G531" s="582"/>
      <c r="H531" s="582"/>
      <c r="I531" s="582"/>
      <c r="J531" s="582"/>
      <c r="K531" s="581"/>
    </row>
    <row r="532" spans="1:11" x14ac:dyDescent="0.2">
      <c r="A532" s="583"/>
      <c r="B532" s="607"/>
      <c r="C532" s="583"/>
      <c r="D532" s="583"/>
      <c r="E532" s="582"/>
      <c r="F532" s="583"/>
      <c r="G532" s="582"/>
      <c r="H532" s="582"/>
      <c r="I532" s="582"/>
      <c r="J532" s="582"/>
      <c r="K532" s="581"/>
    </row>
    <row r="533" spans="1:11" x14ac:dyDescent="0.2">
      <c r="A533" s="583"/>
      <c r="B533" s="607"/>
      <c r="C533" s="583"/>
      <c r="D533" s="583"/>
      <c r="E533" s="582"/>
      <c r="F533" s="583"/>
      <c r="G533" s="582"/>
      <c r="H533" s="582"/>
      <c r="I533" s="582"/>
      <c r="J533" s="582"/>
      <c r="K533" s="581"/>
    </row>
    <row r="534" spans="1:11" x14ac:dyDescent="0.2">
      <c r="A534" s="583"/>
      <c r="B534" s="607"/>
      <c r="C534" s="583"/>
      <c r="D534" s="583"/>
      <c r="E534" s="582"/>
      <c r="F534" s="583"/>
      <c r="G534" s="582"/>
      <c r="H534" s="582"/>
      <c r="I534" s="582"/>
      <c r="J534" s="582"/>
      <c r="K534" s="581"/>
    </row>
    <row r="535" spans="1:11" x14ac:dyDescent="0.2">
      <c r="A535" s="583"/>
      <c r="B535" s="607"/>
      <c r="C535" s="583"/>
      <c r="D535" s="583"/>
      <c r="E535" s="582"/>
      <c r="F535" s="583"/>
      <c r="G535" s="582"/>
      <c r="H535" s="582"/>
      <c r="I535" s="582"/>
      <c r="J535" s="582"/>
      <c r="K535" s="581"/>
    </row>
    <row r="536" spans="1:11" x14ac:dyDescent="0.2">
      <c r="A536" s="583"/>
      <c r="B536" s="607"/>
      <c r="C536" s="583"/>
      <c r="D536" s="583"/>
      <c r="E536" s="582"/>
      <c r="F536" s="583"/>
      <c r="G536" s="582"/>
      <c r="H536" s="582"/>
      <c r="I536" s="582"/>
      <c r="J536" s="582"/>
      <c r="K536" s="581"/>
    </row>
    <row r="537" spans="1:11" x14ac:dyDescent="0.2">
      <c r="A537" s="583"/>
      <c r="B537" s="607"/>
      <c r="C537" s="583"/>
      <c r="D537" s="583"/>
      <c r="E537" s="582"/>
      <c r="F537" s="583"/>
      <c r="G537" s="582"/>
      <c r="H537" s="582"/>
      <c r="I537" s="582"/>
      <c r="J537" s="582"/>
      <c r="K537" s="581"/>
    </row>
    <row r="538" spans="1:11" x14ac:dyDescent="0.2">
      <c r="A538" s="583"/>
      <c r="B538" s="607"/>
      <c r="C538" s="583"/>
      <c r="D538" s="583"/>
      <c r="E538" s="582"/>
      <c r="F538" s="583"/>
      <c r="G538" s="582"/>
      <c r="H538" s="582"/>
      <c r="I538" s="582"/>
      <c r="J538" s="582"/>
      <c r="K538" s="581"/>
    </row>
    <row r="539" spans="1:11" x14ac:dyDescent="0.2">
      <c r="A539" s="583"/>
      <c r="B539" s="607"/>
      <c r="C539" s="583"/>
      <c r="D539" s="583"/>
      <c r="E539" s="582"/>
      <c r="F539" s="583"/>
      <c r="G539" s="582"/>
      <c r="H539" s="582"/>
      <c r="I539" s="582"/>
      <c r="J539" s="582"/>
      <c r="K539" s="581"/>
    </row>
    <row r="540" spans="1:11" x14ac:dyDescent="0.2">
      <c r="A540" s="583"/>
      <c r="B540" s="607"/>
      <c r="C540" s="583"/>
      <c r="D540" s="583"/>
      <c r="E540" s="582"/>
      <c r="F540" s="583"/>
      <c r="G540" s="582"/>
      <c r="H540" s="582"/>
      <c r="I540" s="582"/>
      <c r="J540" s="582"/>
      <c r="K540" s="581"/>
    </row>
    <row r="541" spans="1:11" x14ac:dyDescent="0.2">
      <c r="A541" s="583"/>
      <c r="B541" s="607"/>
      <c r="C541" s="583"/>
      <c r="D541" s="583"/>
      <c r="E541" s="582"/>
      <c r="F541" s="583"/>
      <c r="G541" s="582"/>
      <c r="H541" s="582"/>
      <c r="I541" s="582"/>
      <c r="J541" s="582"/>
      <c r="K541" s="581"/>
    </row>
    <row r="542" spans="1:11" x14ac:dyDescent="0.2">
      <c r="A542" s="583"/>
      <c r="B542" s="607"/>
      <c r="C542" s="583"/>
      <c r="D542" s="583"/>
      <c r="E542" s="582"/>
      <c r="F542" s="583"/>
      <c r="G542" s="582"/>
      <c r="H542" s="582"/>
      <c r="I542" s="582"/>
      <c r="J542" s="582"/>
      <c r="K542" s="581"/>
    </row>
    <row r="543" spans="1:11" x14ac:dyDescent="0.2">
      <c r="A543" s="583"/>
      <c r="B543" s="607"/>
      <c r="C543" s="583"/>
      <c r="D543" s="583"/>
      <c r="E543" s="582"/>
      <c r="F543" s="583"/>
      <c r="G543" s="582"/>
      <c r="H543" s="582"/>
      <c r="I543" s="582"/>
      <c r="J543" s="582"/>
      <c r="K543" s="581"/>
    </row>
    <row r="544" spans="1:11" x14ac:dyDescent="0.2">
      <c r="A544" s="583"/>
      <c r="B544" s="607"/>
      <c r="C544" s="583"/>
      <c r="D544" s="583"/>
      <c r="E544" s="582"/>
      <c r="F544" s="583"/>
      <c r="G544" s="582"/>
      <c r="H544" s="582"/>
      <c r="I544" s="582"/>
      <c r="J544" s="582"/>
      <c r="K544" s="581"/>
    </row>
    <row r="545" spans="1:11" x14ac:dyDescent="0.2">
      <c r="A545" s="583"/>
      <c r="B545" s="607"/>
      <c r="C545" s="583"/>
      <c r="D545" s="583"/>
      <c r="E545" s="582"/>
      <c r="F545" s="583"/>
      <c r="G545" s="582"/>
      <c r="H545" s="582"/>
      <c r="I545" s="582"/>
      <c r="J545" s="582"/>
      <c r="K545" s="581"/>
    </row>
    <row r="546" spans="1:11" x14ac:dyDescent="0.2">
      <c r="A546" s="583"/>
      <c r="B546" s="607"/>
      <c r="C546" s="583"/>
      <c r="D546" s="583"/>
      <c r="E546" s="582"/>
      <c r="F546" s="583"/>
      <c r="G546" s="582"/>
      <c r="H546" s="582"/>
      <c r="I546" s="582"/>
      <c r="J546" s="582"/>
      <c r="K546" s="581"/>
    </row>
    <row r="547" spans="1:11" x14ac:dyDescent="0.2">
      <c r="A547" s="583"/>
      <c r="B547" s="607"/>
      <c r="C547" s="583"/>
      <c r="D547" s="583"/>
      <c r="E547" s="582"/>
      <c r="F547" s="583"/>
      <c r="G547" s="582"/>
      <c r="H547" s="582"/>
      <c r="I547" s="582"/>
      <c r="J547" s="582"/>
      <c r="K547" s="581"/>
    </row>
    <row r="548" spans="1:11" x14ac:dyDescent="0.2">
      <c r="A548" s="583"/>
      <c r="B548" s="607"/>
      <c r="C548" s="583"/>
      <c r="D548" s="583"/>
      <c r="E548" s="582"/>
      <c r="F548" s="583"/>
      <c r="G548" s="582"/>
      <c r="H548" s="582"/>
      <c r="I548" s="582"/>
      <c r="J548" s="582"/>
      <c r="K548" s="581"/>
    </row>
    <row r="549" spans="1:11" x14ac:dyDescent="0.2">
      <c r="A549" s="583"/>
      <c r="B549" s="607"/>
      <c r="C549" s="583"/>
      <c r="D549" s="583"/>
      <c r="E549" s="582"/>
      <c r="F549" s="583"/>
      <c r="G549" s="582"/>
      <c r="H549" s="582"/>
      <c r="I549" s="582"/>
      <c r="J549" s="582"/>
      <c r="K549" s="581"/>
    </row>
    <row r="550" spans="1:11" x14ac:dyDescent="0.2">
      <c r="A550" s="583"/>
      <c r="B550" s="607"/>
      <c r="C550" s="583"/>
      <c r="D550" s="583"/>
      <c r="E550" s="582"/>
      <c r="F550" s="583"/>
      <c r="G550" s="582"/>
      <c r="H550" s="582"/>
      <c r="I550" s="582"/>
      <c r="J550" s="582"/>
      <c r="K550" s="581"/>
    </row>
    <row r="551" spans="1:11" x14ac:dyDescent="0.2">
      <c r="A551" s="583"/>
      <c r="B551" s="607"/>
      <c r="C551" s="583"/>
      <c r="D551" s="583"/>
      <c r="E551" s="582"/>
      <c r="F551" s="583"/>
      <c r="G551" s="582"/>
      <c r="H551" s="582"/>
      <c r="I551" s="582"/>
      <c r="J551" s="582"/>
      <c r="K551" s="581"/>
    </row>
    <row r="552" spans="1:11" x14ac:dyDescent="0.2">
      <c r="A552" s="583"/>
      <c r="B552" s="607"/>
      <c r="C552" s="583"/>
      <c r="D552" s="583"/>
      <c r="E552" s="582"/>
      <c r="F552" s="583"/>
      <c r="G552" s="582"/>
      <c r="H552" s="582"/>
      <c r="I552" s="582"/>
      <c r="J552" s="582"/>
      <c r="K552" s="581"/>
    </row>
    <row r="553" spans="1:11" x14ac:dyDescent="0.2">
      <c r="A553" s="583"/>
      <c r="B553" s="607"/>
      <c r="C553" s="583"/>
      <c r="D553" s="583"/>
      <c r="E553" s="582"/>
      <c r="F553" s="583"/>
      <c r="G553" s="582"/>
      <c r="H553" s="582"/>
      <c r="I553" s="582"/>
      <c r="J553" s="582"/>
      <c r="K553" s="581"/>
    </row>
    <row r="554" spans="1:11" x14ac:dyDescent="0.2">
      <c r="A554" s="583"/>
      <c r="B554" s="607"/>
      <c r="C554" s="583"/>
      <c r="D554" s="583"/>
      <c r="E554" s="582"/>
      <c r="F554" s="583"/>
      <c r="G554" s="582"/>
      <c r="H554" s="582"/>
      <c r="I554" s="582"/>
      <c r="J554" s="582"/>
      <c r="K554" s="581"/>
    </row>
    <row r="555" spans="1:11" x14ac:dyDescent="0.2">
      <c r="A555" s="583"/>
      <c r="B555" s="607"/>
      <c r="C555" s="583"/>
      <c r="D555" s="583"/>
      <c r="E555" s="582"/>
      <c r="F555" s="583"/>
      <c r="G555" s="582"/>
      <c r="H555" s="582"/>
      <c r="I555" s="582"/>
      <c r="J555" s="582"/>
      <c r="K555" s="581"/>
    </row>
    <row r="556" spans="1:11" x14ac:dyDescent="0.2">
      <c r="A556" s="583"/>
      <c r="B556" s="607"/>
      <c r="C556" s="583"/>
      <c r="D556" s="583"/>
      <c r="E556" s="582"/>
      <c r="F556" s="583"/>
      <c r="G556" s="582"/>
      <c r="H556" s="582"/>
      <c r="I556" s="582"/>
      <c r="J556" s="582"/>
      <c r="K556" s="581"/>
    </row>
    <row r="557" spans="1:11" x14ac:dyDescent="0.2">
      <c r="A557" s="583"/>
      <c r="B557" s="607"/>
      <c r="C557" s="583"/>
      <c r="D557" s="583"/>
      <c r="E557" s="582"/>
      <c r="F557" s="583"/>
      <c r="G557" s="582"/>
      <c r="H557" s="582"/>
      <c r="I557" s="582"/>
      <c r="J557" s="582"/>
      <c r="K557" s="581"/>
    </row>
    <row r="558" spans="1:11" x14ac:dyDescent="0.2">
      <c r="A558" s="583"/>
      <c r="B558" s="607"/>
      <c r="C558" s="583"/>
      <c r="D558" s="583"/>
      <c r="E558" s="582"/>
      <c r="F558" s="583"/>
      <c r="G558" s="582"/>
      <c r="H558" s="582"/>
      <c r="I558" s="582"/>
      <c r="J558" s="582"/>
      <c r="K558" s="581"/>
    </row>
    <row r="559" spans="1:11" x14ac:dyDescent="0.2">
      <c r="A559" s="583"/>
      <c r="B559" s="607"/>
      <c r="C559" s="583"/>
      <c r="D559" s="583"/>
      <c r="E559" s="582"/>
      <c r="F559" s="583"/>
      <c r="G559" s="582"/>
      <c r="H559" s="582"/>
      <c r="I559" s="582"/>
      <c r="J559" s="582"/>
      <c r="K559" s="581"/>
    </row>
    <row r="560" spans="1:11" x14ac:dyDescent="0.2">
      <c r="A560" s="583"/>
      <c r="B560" s="607"/>
      <c r="C560" s="583"/>
      <c r="D560" s="583"/>
      <c r="E560" s="582"/>
      <c r="F560" s="583"/>
      <c r="G560" s="582"/>
      <c r="H560" s="582"/>
      <c r="I560" s="582"/>
      <c r="J560" s="582"/>
      <c r="K560" s="581"/>
    </row>
    <row r="561" spans="1:11" x14ac:dyDescent="0.2">
      <c r="A561" s="583"/>
      <c r="B561" s="607"/>
      <c r="C561" s="583"/>
      <c r="D561" s="583"/>
      <c r="E561" s="582"/>
      <c r="F561" s="583"/>
      <c r="G561" s="582"/>
      <c r="H561" s="582"/>
      <c r="I561" s="582"/>
      <c r="J561" s="582"/>
      <c r="K561" s="581"/>
    </row>
    <row r="562" spans="1:11" x14ac:dyDescent="0.2">
      <c r="A562" s="583"/>
      <c r="B562" s="607"/>
      <c r="C562" s="583"/>
      <c r="D562" s="583"/>
      <c r="E562" s="582"/>
      <c r="F562" s="583"/>
      <c r="G562" s="582"/>
      <c r="H562" s="582"/>
      <c r="I562" s="582"/>
      <c r="J562" s="582"/>
      <c r="K562" s="581"/>
    </row>
    <row r="563" spans="1:11" x14ac:dyDescent="0.2">
      <c r="A563" s="583"/>
      <c r="B563" s="607"/>
      <c r="C563" s="583"/>
      <c r="D563" s="583"/>
      <c r="E563" s="582"/>
      <c r="F563" s="583"/>
      <c r="G563" s="582"/>
      <c r="H563" s="582"/>
      <c r="I563" s="582"/>
      <c r="J563" s="582"/>
      <c r="K563" s="581"/>
    </row>
    <row r="564" spans="1:11" x14ac:dyDescent="0.2">
      <c r="A564" s="583"/>
      <c r="B564" s="607"/>
      <c r="C564" s="583"/>
      <c r="D564" s="583"/>
      <c r="E564" s="582"/>
      <c r="F564" s="583"/>
      <c r="G564" s="582"/>
      <c r="H564" s="582"/>
      <c r="I564" s="582"/>
      <c r="J564" s="582"/>
      <c r="K564" s="581"/>
    </row>
    <row r="565" spans="1:11" x14ac:dyDescent="0.2">
      <c r="A565" s="583"/>
      <c r="B565" s="607"/>
      <c r="C565" s="583"/>
      <c r="D565" s="583"/>
      <c r="E565" s="582"/>
      <c r="F565" s="583"/>
      <c r="G565" s="582"/>
      <c r="H565" s="582"/>
      <c r="I565" s="582"/>
      <c r="J565" s="582"/>
      <c r="K565" s="581"/>
    </row>
    <row r="566" spans="1:11" x14ac:dyDescent="0.2">
      <c r="A566" s="583"/>
      <c r="B566" s="607"/>
      <c r="C566" s="583"/>
      <c r="D566" s="583"/>
      <c r="E566" s="582"/>
      <c r="F566" s="583"/>
      <c r="G566" s="582"/>
      <c r="H566" s="582"/>
      <c r="I566" s="582"/>
      <c r="J566" s="582"/>
      <c r="K566" s="581"/>
    </row>
    <row r="567" spans="1:11" x14ac:dyDescent="0.2">
      <c r="A567" s="583"/>
      <c r="B567" s="607"/>
      <c r="C567" s="583"/>
      <c r="D567" s="583"/>
      <c r="E567" s="582"/>
      <c r="F567" s="583"/>
      <c r="G567" s="582"/>
      <c r="H567" s="582"/>
      <c r="I567" s="582"/>
      <c r="J567" s="582"/>
      <c r="K567" s="581"/>
    </row>
    <row r="568" spans="1:11" x14ac:dyDescent="0.2">
      <c r="A568" s="583"/>
      <c r="B568" s="607"/>
      <c r="C568" s="583"/>
      <c r="D568" s="583"/>
      <c r="E568" s="582"/>
      <c r="F568" s="583"/>
      <c r="G568" s="582"/>
      <c r="H568" s="582"/>
      <c r="I568" s="582"/>
      <c r="J568" s="582"/>
      <c r="K568" s="581"/>
    </row>
    <row r="569" spans="1:11" x14ac:dyDescent="0.2">
      <c r="A569" s="583"/>
      <c r="B569" s="607"/>
      <c r="C569" s="583"/>
      <c r="D569" s="583"/>
      <c r="E569" s="582"/>
      <c r="F569" s="583"/>
      <c r="G569" s="582"/>
      <c r="H569" s="582"/>
      <c r="I569" s="582"/>
      <c r="J569" s="582"/>
      <c r="K569" s="581"/>
    </row>
    <row r="570" spans="1:11" x14ac:dyDescent="0.2">
      <c r="A570" s="583"/>
      <c r="B570" s="607"/>
      <c r="C570" s="583"/>
      <c r="D570" s="583"/>
      <c r="E570" s="582"/>
      <c r="F570" s="583"/>
      <c r="G570" s="582"/>
      <c r="H570" s="582"/>
      <c r="I570" s="582"/>
      <c r="J570" s="582"/>
      <c r="K570" s="581"/>
    </row>
    <row r="571" spans="1:11" x14ac:dyDescent="0.2">
      <c r="A571" s="583"/>
      <c r="B571" s="607"/>
      <c r="C571" s="583"/>
      <c r="D571" s="583"/>
      <c r="E571" s="582"/>
      <c r="F571" s="583"/>
      <c r="G571" s="582"/>
      <c r="H571" s="582"/>
      <c r="I571" s="582"/>
      <c r="J571" s="582"/>
      <c r="K571" s="581"/>
    </row>
    <row r="572" spans="1:11" x14ac:dyDescent="0.2">
      <c r="A572" s="583"/>
      <c r="B572" s="607"/>
      <c r="C572" s="583"/>
      <c r="D572" s="583"/>
      <c r="E572" s="582"/>
      <c r="F572" s="583"/>
      <c r="G572" s="582"/>
      <c r="H572" s="582"/>
      <c r="I572" s="582"/>
      <c r="J572" s="582"/>
      <c r="K572" s="581"/>
    </row>
    <row r="573" spans="1:11" x14ac:dyDescent="0.2">
      <c r="A573" s="583"/>
      <c r="B573" s="607"/>
      <c r="C573" s="583"/>
      <c r="D573" s="583"/>
      <c r="E573" s="582"/>
      <c r="F573" s="583"/>
      <c r="G573" s="582"/>
      <c r="H573" s="582"/>
      <c r="I573" s="582"/>
      <c r="J573" s="582"/>
      <c r="K573" s="581"/>
    </row>
    <row r="574" spans="1:11" x14ac:dyDescent="0.2">
      <c r="A574" s="583"/>
      <c r="B574" s="607"/>
      <c r="C574" s="583"/>
      <c r="D574" s="583"/>
      <c r="E574" s="582"/>
      <c r="F574" s="583"/>
      <c r="G574" s="582"/>
      <c r="H574" s="582"/>
      <c r="I574" s="582"/>
      <c r="J574" s="582"/>
      <c r="K574" s="581"/>
    </row>
    <row r="575" spans="1:11" x14ac:dyDescent="0.2">
      <c r="A575" s="583"/>
      <c r="B575" s="607"/>
      <c r="C575" s="583"/>
      <c r="D575" s="583"/>
      <c r="E575" s="582"/>
      <c r="F575" s="583"/>
      <c r="G575" s="582"/>
      <c r="H575" s="582"/>
      <c r="I575" s="582"/>
      <c r="J575" s="582"/>
      <c r="K575" s="581"/>
    </row>
    <row r="576" spans="1:11" x14ac:dyDescent="0.2">
      <c r="A576" s="583"/>
      <c r="B576" s="607"/>
      <c r="C576" s="583"/>
      <c r="D576" s="583"/>
      <c r="E576" s="582"/>
      <c r="F576" s="583"/>
      <c r="G576" s="582"/>
      <c r="H576" s="582"/>
      <c r="I576" s="582"/>
      <c r="J576" s="582"/>
      <c r="K576" s="581"/>
    </row>
    <row r="577" spans="1:11" x14ac:dyDescent="0.2">
      <c r="A577" s="583"/>
      <c r="B577" s="607"/>
      <c r="C577" s="583"/>
      <c r="D577" s="583"/>
      <c r="E577" s="582"/>
      <c r="F577" s="583"/>
      <c r="G577" s="582"/>
      <c r="H577" s="582"/>
      <c r="I577" s="582"/>
      <c r="J577" s="582"/>
      <c r="K577" s="581"/>
    </row>
    <row r="578" spans="1:11" x14ac:dyDescent="0.2">
      <c r="A578" s="583"/>
      <c r="B578" s="607"/>
      <c r="C578" s="583"/>
      <c r="D578" s="583"/>
      <c r="E578" s="582"/>
      <c r="F578" s="583"/>
      <c r="G578" s="582"/>
      <c r="H578" s="582"/>
      <c r="I578" s="582"/>
      <c r="J578" s="582"/>
      <c r="K578" s="581"/>
    </row>
    <row r="579" spans="1:11" x14ac:dyDescent="0.2">
      <c r="A579" s="583"/>
      <c r="B579" s="607"/>
      <c r="C579" s="583"/>
      <c r="D579" s="583"/>
      <c r="E579" s="582"/>
      <c r="F579" s="583"/>
      <c r="G579" s="582"/>
      <c r="H579" s="582"/>
      <c r="I579" s="582"/>
      <c r="J579" s="582"/>
      <c r="K579" s="581"/>
    </row>
    <row r="580" spans="1:11" x14ac:dyDescent="0.2">
      <c r="A580" s="583"/>
      <c r="B580" s="607"/>
      <c r="C580" s="583"/>
      <c r="D580" s="583"/>
      <c r="E580" s="582"/>
      <c r="F580" s="583"/>
      <c r="G580" s="582"/>
      <c r="H580" s="582"/>
      <c r="I580" s="582"/>
      <c r="J580" s="582"/>
      <c r="K580" s="581"/>
    </row>
    <row r="581" spans="1:11" x14ac:dyDescent="0.2">
      <c r="A581" s="583"/>
      <c r="B581" s="607"/>
      <c r="C581" s="583"/>
      <c r="D581" s="583"/>
      <c r="E581" s="582"/>
      <c r="F581" s="583"/>
      <c r="G581" s="582"/>
      <c r="H581" s="582"/>
      <c r="I581" s="582"/>
      <c r="J581" s="582"/>
      <c r="K581" s="581"/>
    </row>
    <row r="582" spans="1:11" x14ac:dyDescent="0.2">
      <c r="A582" s="583"/>
      <c r="B582" s="607"/>
      <c r="C582" s="583"/>
      <c r="D582" s="583"/>
      <c r="E582" s="582"/>
      <c r="F582" s="583"/>
      <c r="G582" s="582"/>
      <c r="H582" s="582"/>
      <c r="I582" s="582"/>
      <c r="J582" s="582"/>
      <c r="K582" s="581"/>
    </row>
    <row r="583" spans="1:11" x14ac:dyDescent="0.2">
      <c r="A583" s="583"/>
      <c r="B583" s="607"/>
      <c r="C583" s="583"/>
      <c r="D583" s="583"/>
      <c r="E583" s="582"/>
      <c r="F583" s="583"/>
      <c r="G583" s="582"/>
      <c r="H583" s="582"/>
      <c r="I583" s="582"/>
      <c r="J583" s="582"/>
      <c r="K583" s="581"/>
    </row>
    <row r="584" spans="1:11" x14ac:dyDescent="0.2">
      <c r="A584" s="583"/>
      <c r="B584" s="607"/>
      <c r="C584" s="583"/>
      <c r="D584" s="583"/>
      <c r="E584" s="582"/>
      <c r="F584" s="583"/>
      <c r="G584" s="582"/>
      <c r="H584" s="582"/>
      <c r="I584" s="582"/>
      <c r="J584" s="582"/>
      <c r="K584" s="581"/>
    </row>
    <row r="585" spans="1:11" x14ac:dyDescent="0.2">
      <c r="A585" s="583"/>
      <c r="B585" s="607"/>
      <c r="C585" s="583"/>
      <c r="D585" s="583"/>
      <c r="E585" s="582"/>
      <c r="F585" s="583"/>
      <c r="G585" s="582"/>
      <c r="H585" s="582"/>
      <c r="I585" s="582"/>
      <c r="J585" s="582"/>
      <c r="K585" s="581"/>
    </row>
    <row r="586" spans="1:11" x14ac:dyDescent="0.2">
      <c r="A586" s="583"/>
      <c r="B586" s="607"/>
      <c r="C586" s="583"/>
      <c r="D586" s="583"/>
      <c r="E586" s="582"/>
      <c r="F586" s="583"/>
      <c r="G586" s="582"/>
      <c r="H586" s="582"/>
      <c r="I586" s="582"/>
      <c r="J586" s="582"/>
      <c r="K586" s="581"/>
    </row>
    <row r="587" spans="1:11" x14ac:dyDescent="0.2">
      <c r="A587" s="583"/>
      <c r="B587" s="607"/>
      <c r="C587" s="583"/>
      <c r="D587" s="583"/>
      <c r="E587" s="582"/>
      <c r="F587" s="583"/>
      <c r="G587" s="582"/>
      <c r="H587" s="582"/>
      <c r="I587" s="582"/>
      <c r="J587" s="582"/>
      <c r="K587" s="581"/>
    </row>
    <row r="588" spans="1:11" x14ac:dyDescent="0.2">
      <c r="A588" s="583"/>
      <c r="B588" s="607"/>
      <c r="C588" s="583"/>
      <c r="D588" s="583"/>
      <c r="E588" s="582"/>
      <c r="F588" s="583"/>
      <c r="G588" s="582"/>
      <c r="H588" s="582"/>
      <c r="I588" s="582"/>
      <c r="J588" s="582"/>
      <c r="K588" s="581"/>
    </row>
    <row r="589" spans="1:11" x14ac:dyDescent="0.2">
      <c r="A589" s="583"/>
      <c r="B589" s="607"/>
      <c r="C589" s="583"/>
      <c r="D589" s="583"/>
      <c r="E589" s="582"/>
      <c r="F589" s="583"/>
      <c r="G589" s="582"/>
      <c r="H589" s="582"/>
      <c r="I589" s="582"/>
      <c r="J589" s="582"/>
      <c r="K589" s="581"/>
    </row>
    <row r="590" spans="1:11" x14ac:dyDescent="0.2">
      <c r="A590" s="583"/>
      <c r="B590" s="607"/>
      <c r="C590" s="583"/>
      <c r="D590" s="583"/>
      <c r="E590" s="582"/>
      <c r="F590" s="583"/>
      <c r="G590" s="582"/>
      <c r="H590" s="582"/>
      <c r="I590" s="582"/>
      <c r="J590" s="582"/>
      <c r="K590" s="581"/>
    </row>
    <row r="591" spans="1:11" x14ac:dyDescent="0.2">
      <c r="A591" s="583"/>
      <c r="B591" s="607"/>
      <c r="C591" s="583"/>
      <c r="D591" s="583"/>
      <c r="E591" s="582"/>
      <c r="F591" s="583"/>
      <c r="G591" s="582"/>
      <c r="H591" s="582"/>
      <c r="I591" s="582"/>
      <c r="J591" s="582"/>
      <c r="K591" s="581"/>
    </row>
    <row r="592" spans="1:11" x14ac:dyDescent="0.2">
      <c r="A592" s="583"/>
      <c r="B592" s="607"/>
      <c r="C592" s="583"/>
      <c r="D592" s="583"/>
      <c r="E592" s="582"/>
      <c r="F592" s="583"/>
      <c r="G592" s="582"/>
      <c r="H592" s="582"/>
      <c r="I592" s="582"/>
      <c r="J592" s="582"/>
      <c r="K592" s="581"/>
    </row>
    <row r="593" spans="1:11" x14ac:dyDescent="0.2">
      <c r="A593" s="583"/>
      <c r="B593" s="607"/>
      <c r="C593" s="583"/>
      <c r="D593" s="583"/>
      <c r="E593" s="582"/>
      <c r="F593" s="583"/>
      <c r="G593" s="582"/>
      <c r="H593" s="582"/>
      <c r="I593" s="582"/>
      <c r="J593" s="582"/>
      <c r="K593" s="581"/>
    </row>
    <row r="594" spans="1:11" x14ac:dyDescent="0.2">
      <c r="A594" s="583"/>
      <c r="B594" s="607"/>
      <c r="C594" s="583"/>
      <c r="D594" s="583"/>
      <c r="E594" s="582"/>
      <c r="F594" s="583"/>
      <c r="G594" s="582"/>
      <c r="H594" s="582"/>
      <c r="I594" s="582"/>
      <c r="J594" s="582"/>
      <c r="K594" s="581"/>
    </row>
    <row r="595" spans="1:11" x14ac:dyDescent="0.2">
      <c r="A595" s="583"/>
      <c r="B595" s="607"/>
      <c r="C595" s="583"/>
      <c r="D595" s="583"/>
      <c r="E595" s="582"/>
      <c r="F595" s="583"/>
      <c r="G595" s="582"/>
      <c r="H595" s="582"/>
      <c r="I595" s="582"/>
      <c r="J595" s="582"/>
      <c r="K595" s="581"/>
    </row>
    <row r="596" spans="1:11" x14ac:dyDescent="0.2">
      <c r="A596" s="583"/>
      <c r="B596" s="607"/>
      <c r="C596" s="583"/>
      <c r="D596" s="583"/>
      <c r="E596" s="582"/>
      <c r="F596" s="583"/>
      <c r="G596" s="582"/>
      <c r="H596" s="582"/>
      <c r="I596" s="582"/>
      <c r="J596" s="582"/>
      <c r="K596" s="581"/>
    </row>
    <row r="597" spans="1:11" x14ac:dyDescent="0.2">
      <c r="A597" s="583"/>
      <c r="B597" s="607"/>
      <c r="C597" s="583"/>
      <c r="D597" s="583"/>
      <c r="E597" s="582"/>
      <c r="F597" s="583"/>
      <c r="G597" s="582"/>
      <c r="H597" s="582"/>
      <c r="I597" s="582"/>
      <c r="J597" s="582"/>
      <c r="K597" s="581"/>
    </row>
    <row r="598" spans="1:11" x14ac:dyDescent="0.2">
      <c r="A598" s="583"/>
      <c r="B598" s="607"/>
      <c r="C598" s="583"/>
      <c r="D598" s="583"/>
      <c r="E598" s="582"/>
      <c r="F598" s="583"/>
      <c r="G598" s="582"/>
      <c r="H598" s="582"/>
      <c r="I598" s="582"/>
      <c r="J598" s="582"/>
      <c r="K598" s="581"/>
    </row>
    <row r="599" spans="1:11" x14ac:dyDescent="0.2">
      <c r="A599" s="583"/>
      <c r="B599" s="607"/>
      <c r="C599" s="583"/>
      <c r="D599" s="583"/>
      <c r="E599" s="582"/>
      <c r="F599" s="583"/>
      <c r="G599" s="582"/>
      <c r="H599" s="582"/>
      <c r="I599" s="582"/>
      <c r="J599" s="582"/>
      <c r="K599" s="581"/>
    </row>
    <row r="600" spans="1:11" x14ac:dyDescent="0.2">
      <c r="A600" s="583"/>
      <c r="B600" s="607"/>
      <c r="C600" s="583"/>
      <c r="D600" s="583"/>
      <c r="E600" s="582"/>
      <c r="F600" s="583"/>
      <c r="G600" s="582"/>
      <c r="H600" s="582"/>
      <c r="I600" s="582"/>
      <c r="J600" s="582"/>
      <c r="K600" s="581"/>
    </row>
    <row r="601" spans="1:11" x14ac:dyDescent="0.2">
      <c r="A601" s="583"/>
      <c r="B601" s="607"/>
      <c r="C601" s="583"/>
      <c r="D601" s="583"/>
      <c r="E601" s="582"/>
      <c r="F601" s="583"/>
      <c r="G601" s="582"/>
      <c r="H601" s="582"/>
      <c r="I601" s="582"/>
      <c r="J601" s="582"/>
      <c r="K601" s="581"/>
    </row>
    <row r="602" spans="1:11" x14ac:dyDescent="0.2">
      <c r="A602" s="583"/>
      <c r="B602" s="607"/>
      <c r="C602" s="583"/>
      <c r="D602" s="583"/>
      <c r="E602" s="582"/>
      <c r="F602" s="583"/>
      <c r="G602" s="582"/>
      <c r="H602" s="582"/>
      <c r="I602" s="582"/>
      <c r="J602" s="582"/>
      <c r="K602" s="581"/>
    </row>
    <row r="603" spans="1:11" x14ac:dyDescent="0.2">
      <c r="A603" s="583"/>
      <c r="B603" s="607"/>
      <c r="C603" s="583"/>
      <c r="D603" s="583"/>
      <c r="E603" s="582"/>
      <c r="F603" s="583"/>
      <c r="G603" s="582"/>
      <c r="H603" s="582"/>
      <c r="I603" s="582"/>
      <c r="J603" s="582"/>
      <c r="K603" s="581"/>
    </row>
    <row r="604" spans="1:11" x14ac:dyDescent="0.2">
      <c r="A604" s="583"/>
      <c r="B604" s="607"/>
      <c r="C604" s="583"/>
      <c r="D604" s="583"/>
      <c r="E604" s="582"/>
      <c r="F604" s="583"/>
      <c r="G604" s="582"/>
      <c r="H604" s="582"/>
      <c r="I604" s="582"/>
      <c r="J604" s="582"/>
      <c r="K604" s="581"/>
    </row>
    <row r="605" spans="1:11" x14ac:dyDescent="0.2">
      <c r="A605" s="583"/>
      <c r="B605" s="607"/>
      <c r="C605" s="583"/>
      <c r="D605" s="583"/>
      <c r="E605" s="582"/>
      <c r="F605" s="583"/>
      <c r="G605" s="582"/>
      <c r="H605" s="582"/>
      <c r="I605" s="582"/>
      <c r="J605" s="582"/>
      <c r="K605" s="581"/>
    </row>
    <row r="606" spans="1:11" x14ac:dyDescent="0.2">
      <c r="A606" s="583"/>
      <c r="B606" s="607"/>
      <c r="C606" s="583"/>
      <c r="D606" s="583"/>
      <c r="E606" s="582"/>
      <c r="F606" s="583"/>
      <c r="G606" s="582"/>
      <c r="H606" s="582"/>
      <c r="I606" s="582"/>
      <c r="J606" s="582"/>
      <c r="K606" s="581"/>
    </row>
    <row r="607" spans="1:11" x14ac:dyDescent="0.2">
      <c r="A607" s="583"/>
      <c r="B607" s="607"/>
      <c r="C607" s="583"/>
      <c r="D607" s="583"/>
      <c r="E607" s="582"/>
      <c r="F607" s="583"/>
      <c r="G607" s="582"/>
      <c r="H607" s="582"/>
      <c r="I607" s="582"/>
      <c r="J607" s="582"/>
      <c r="K607" s="581"/>
    </row>
    <row r="608" spans="1:11" x14ac:dyDescent="0.2">
      <c r="A608" s="583"/>
      <c r="B608" s="607"/>
      <c r="C608" s="583"/>
      <c r="D608" s="583"/>
      <c r="E608" s="582"/>
      <c r="F608" s="583"/>
      <c r="G608" s="582"/>
      <c r="H608" s="582"/>
      <c r="I608" s="582"/>
      <c r="J608" s="582"/>
      <c r="K608" s="581"/>
    </row>
    <row r="609" spans="1:11" x14ac:dyDescent="0.2">
      <c r="A609" s="583"/>
      <c r="B609" s="607"/>
      <c r="C609" s="583"/>
      <c r="D609" s="583"/>
      <c r="E609" s="582"/>
      <c r="F609" s="583"/>
      <c r="G609" s="582"/>
      <c r="H609" s="582"/>
      <c r="I609" s="582"/>
      <c r="J609" s="582"/>
      <c r="K609" s="581"/>
    </row>
    <row r="610" spans="1:11" x14ac:dyDescent="0.2">
      <c r="A610" s="583"/>
      <c r="B610" s="607"/>
      <c r="C610" s="583"/>
      <c r="D610" s="583"/>
      <c r="E610" s="582"/>
      <c r="F610" s="583"/>
      <c r="G610" s="582"/>
      <c r="H610" s="582"/>
      <c r="I610" s="582"/>
      <c r="J610" s="582"/>
      <c r="K610" s="581"/>
    </row>
    <row r="611" spans="1:11" x14ac:dyDescent="0.2">
      <c r="A611" s="583"/>
      <c r="B611" s="607"/>
      <c r="C611" s="583"/>
      <c r="D611" s="583"/>
      <c r="E611" s="582"/>
      <c r="F611" s="583"/>
      <c r="G611" s="582"/>
      <c r="H611" s="582"/>
      <c r="I611" s="582"/>
      <c r="J611" s="582"/>
      <c r="K611" s="581"/>
    </row>
    <row r="612" spans="1:11" x14ac:dyDescent="0.2">
      <c r="A612" s="583"/>
      <c r="B612" s="607"/>
      <c r="C612" s="583"/>
      <c r="D612" s="583"/>
      <c r="E612" s="582"/>
      <c r="F612" s="583"/>
      <c r="G612" s="582"/>
      <c r="H612" s="582"/>
      <c r="I612" s="582"/>
      <c r="J612" s="582"/>
      <c r="K612" s="581"/>
    </row>
    <row r="613" spans="1:11" x14ac:dyDescent="0.2">
      <c r="A613" s="583"/>
      <c r="B613" s="607"/>
      <c r="C613" s="583"/>
      <c r="D613" s="583"/>
      <c r="E613" s="582"/>
      <c r="F613" s="583"/>
      <c r="G613" s="582"/>
      <c r="H613" s="582"/>
      <c r="I613" s="582"/>
      <c r="J613" s="582"/>
      <c r="K613" s="581"/>
    </row>
    <row r="614" spans="1:11" x14ac:dyDescent="0.2">
      <c r="A614" s="583"/>
      <c r="B614" s="607"/>
      <c r="C614" s="583"/>
      <c r="D614" s="583"/>
      <c r="E614" s="582"/>
      <c r="F614" s="583"/>
      <c r="G614" s="582"/>
      <c r="H614" s="582"/>
      <c r="I614" s="582"/>
      <c r="J614" s="582"/>
      <c r="K614" s="581"/>
    </row>
    <row r="615" spans="1:11" x14ac:dyDescent="0.2">
      <c r="A615" s="583"/>
      <c r="B615" s="607"/>
      <c r="C615" s="583"/>
      <c r="D615" s="583"/>
      <c r="E615" s="582"/>
      <c r="F615" s="583"/>
      <c r="G615" s="582"/>
      <c r="H615" s="582"/>
      <c r="I615" s="582"/>
      <c r="J615" s="582"/>
      <c r="K615" s="581"/>
    </row>
    <row r="616" spans="1:11" x14ac:dyDescent="0.2">
      <c r="A616" s="583"/>
      <c r="B616" s="607"/>
      <c r="C616" s="583"/>
      <c r="D616" s="583"/>
      <c r="E616" s="582"/>
      <c r="F616" s="583"/>
      <c r="G616" s="582"/>
      <c r="H616" s="582"/>
      <c r="I616" s="582"/>
      <c r="J616" s="582"/>
      <c r="K616" s="581"/>
    </row>
    <row r="617" spans="1:11" x14ac:dyDescent="0.2">
      <c r="A617" s="583"/>
      <c r="B617" s="607"/>
      <c r="C617" s="583"/>
      <c r="D617" s="583"/>
      <c r="E617" s="582"/>
      <c r="F617" s="583"/>
      <c r="G617" s="582"/>
      <c r="H617" s="582"/>
      <c r="I617" s="582"/>
      <c r="J617" s="582"/>
      <c r="K617" s="581"/>
    </row>
    <row r="618" spans="1:11" x14ac:dyDescent="0.2">
      <c r="A618" s="583"/>
      <c r="B618" s="607"/>
      <c r="C618" s="583"/>
      <c r="D618" s="583"/>
      <c r="E618" s="582"/>
      <c r="F618" s="583"/>
      <c r="G618" s="582"/>
      <c r="H618" s="582"/>
      <c r="I618" s="582"/>
      <c r="J618" s="582"/>
      <c r="K618" s="581"/>
    </row>
    <row r="619" spans="1:11" x14ac:dyDescent="0.2">
      <c r="A619" s="583"/>
      <c r="B619" s="607"/>
      <c r="C619" s="583"/>
      <c r="D619" s="583"/>
      <c r="E619" s="582"/>
      <c r="F619" s="583"/>
      <c r="G619" s="582"/>
      <c r="H619" s="582"/>
      <c r="I619" s="582"/>
      <c r="J619" s="582"/>
      <c r="K619" s="581"/>
    </row>
    <row r="620" spans="1:11" x14ac:dyDescent="0.2">
      <c r="A620" s="583"/>
      <c r="B620" s="607"/>
      <c r="C620" s="583"/>
      <c r="D620" s="583"/>
      <c r="E620" s="582"/>
      <c r="F620" s="583"/>
      <c r="G620" s="582"/>
      <c r="H620" s="582"/>
      <c r="I620" s="582"/>
      <c r="J620" s="582"/>
      <c r="K620" s="581"/>
    </row>
    <row r="621" spans="1:11" x14ac:dyDescent="0.2">
      <c r="A621" s="583"/>
      <c r="B621" s="607"/>
      <c r="C621" s="583"/>
      <c r="D621" s="583"/>
      <c r="E621" s="582"/>
      <c r="F621" s="583"/>
      <c r="G621" s="582"/>
      <c r="H621" s="582"/>
      <c r="I621" s="582"/>
      <c r="J621" s="582"/>
      <c r="K621" s="581"/>
    </row>
    <row r="622" spans="1:11" x14ac:dyDescent="0.2">
      <c r="A622" s="583"/>
      <c r="B622" s="607"/>
      <c r="C622" s="583"/>
      <c r="D622" s="583"/>
      <c r="E622" s="582"/>
      <c r="F622" s="583"/>
      <c r="G622" s="582"/>
      <c r="H622" s="582"/>
      <c r="I622" s="582"/>
      <c r="J622" s="582"/>
      <c r="K622" s="581"/>
    </row>
    <row r="623" spans="1:11" x14ac:dyDescent="0.2">
      <c r="A623" s="583"/>
      <c r="B623" s="607"/>
      <c r="C623" s="583"/>
      <c r="D623" s="583"/>
      <c r="E623" s="582"/>
      <c r="F623" s="583"/>
      <c r="G623" s="582"/>
      <c r="H623" s="582"/>
      <c r="I623" s="582"/>
      <c r="J623" s="582"/>
      <c r="K623" s="581"/>
    </row>
    <row r="624" spans="1:11" x14ac:dyDescent="0.2">
      <c r="A624" s="583"/>
      <c r="B624" s="607"/>
      <c r="C624" s="583"/>
      <c r="D624" s="583"/>
      <c r="E624" s="582"/>
      <c r="F624" s="583"/>
      <c r="G624" s="582"/>
      <c r="H624" s="582"/>
      <c r="I624" s="582"/>
      <c r="J624" s="582"/>
      <c r="K624" s="581"/>
    </row>
    <row r="625" spans="1:11" x14ac:dyDescent="0.2">
      <c r="A625" s="583"/>
      <c r="B625" s="607"/>
      <c r="C625" s="583"/>
      <c r="D625" s="583"/>
      <c r="E625" s="582"/>
      <c r="F625" s="583"/>
      <c r="G625" s="582"/>
      <c r="H625" s="582"/>
      <c r="I625" s="582"/>
      <c r="J625" s="582"/>
      <c r="K625" s="581"/>
    </row>
    <row r="626" spans="1:11" x14ac:dyDescent="0.2">
      <c r="A626" s="583"/>
      <c r="B626" s="607"/>
      <c r="C626" s="583"/>
      <c r="D626" s="583"/>
      <c r="E626" s="582"/>
      <c r="F626" s="583"/>
      <c r="G626" s="582"/>
      <c r="H626" s="582"/>
      <c r="I626" s="582"/>
      <c r="J626" s="582"/>
      <c r="K626" s="581"/>
    </row>
    <row r="627" spans="1:11" x14ac:dyDescent="0.2">
      <c r="A627" s="583"/>
      <c r="B627" s="607"/>
      <c r="C627" s="583"/>
      <c r="D627" s="583"/>
      <c r="E627" s="582"/>
      <c r="F627" s="583"/>
      <c r="G627" s="582"/>
      <c r="H627" s="582"/>
      <c r="I627" s="582"/>
      <c r="J627" s="582"/>
      <c r="K627" s="581"/>
    </row>
    <row r="628" spans="1:11" x14ac:dyDescent="0.2">
      <c r="A628" s="583"/>
      <c r="B628" s="607"/>
      <c r="C628" s="583"/>
      <c r="D628" s="583"/>
      <c r="E628" s="582"/>
      <c r="F628" s="583"/>
      <c r="G628" s="582"/>
      <c r="H628" s="582"/>
      <c r="I628" s="582"/>
      <c r="J628" s="582"/>
      <c r="K628" s="581"/>
    </row>
    <row r="629" spans="1:11" x14ac:dyDescent="0.2">
      <c r="A629" s="583"/>
      <c r="B629" s="607"/>
      <c r="C629" s="583"/>
      <c r="D629" s="583"/>
      <c r="E629" s="582"/>
      <c r="F629" s="583"/>
      <c r="G629" s="582"/>
      <c r="H629" s="582"/>
      <c r="I629" s="582"/>
      <c r="J629" s="582"/>
      <c r="K629" s="581"/>
    </row>
    <row r="630" spans="1:11" x14ac:dyDescent="0.2">
      <c r="A630" s="583"/>
      <c r="B630" s="607"/>
      <c r="C630" s="583"/>
      <c r="D630" s="583"/>
      <c r="E630" s="582"/>
      <c r="F630" s="583"/>
      <c r="G630" s="582"/>
      <c r="H630" s="582"/>
      <c r="I630" s="582"/>
      <c r="J630" s="582"/>
      <c r="K630" s="581"/>
    </row>
    <row r="631" spans="1:11" x14ac:dyDescent="0.2">
      <c r="A631" s="583"/>
      <c r="B631" s="607"/>
      <c r="C631" s="583"/>
      <c r="D631" s="583"/>
      <c r="E631" s="582"/>
      <c r="F631" s="583"/>
      <c r="G631" s="582"/>
      <c r="H631" s="582"/>
      <c r="I631" s="582"/>
      <c r="J631" s="582"/>
      <c r="K631" s="581"/>
    </row>
    <row r="632" spans="1:11" x14ac:dyDescent="0.2">
      <c r="A632" s="583"/>
      <c r="B632" s="607"/>
      <c r="C632" s="583"/>
      <c r="D632" s="583"/>
      <c r="E632" s="582"/>
      <c r="F632" s="583"/>
      <c r="G632" s="582"/>
      <c r="H632" s="582"/>
      <c r="I632" s="582"/>
      <c r="J632" s="582"/>
      <c r="K632" s="581"/>
    </row>
    <row r="633" spans="1:11" x14ac:dyDescent="0.2">
      <c r="A633" s="583"/>
      <c r="B633" s="607"/>
      <c r="C633" s="583"/>
      <c r="D633" s="583"/>
      <c r="E633" s="582"/>
      <c r="F633" s="583"/>
      <c r="G633" s="582"/>
      <c r="H633" s="582"/>
      <c r="I633" s="582"/>
      <c r="J633" s="582"/>
      <c r="K633" s="581"/>
    </row>
    <row r="634" spans="1:11" x14ac:dyDescent="0.2">
      <c r="A634" s="583"/>
      <c r="B634" s="607"/>
      <c r="C634" s="583"/>
      <c r="D634" s="583"/>
      <c r="E634" s="582"/>
      <c r="F634" s="583"/>
      <c r="G634" s="582"/>
      <c r="H634" s="582"/>
      <c r="I634" s="582"/>
      <c r="J634" s="582"/>
      <c r="K634" s="581"/>
    </row>
    <row r="635" spans="1:11" x14ac:dyDescent="0.2">
      <c r="A635" s="583"/>
      <c r="B635" s="607"/>
      <c r="C635" s="583"/>
      <c r="D635" s="583"/>
      <c r="E635" s="582"/>
      <c r="F635" s="583"/>
      <c r="G635" s="582"/>
      <c r="H635" s="582"/>
      <c r="I635" s="582"/>
      <c r="J635" s="582"/>
      <c r="K635" s="581"/>
    </row>
    <row r="636" spans="1:11" x14ac:dyDescent="0.2">
      <c r="A636" s="583"/>
      <c r="B636" s="607"/>
      <c r="C636" s="583"/>
      <c r="D636" s="583"/>
      <c r="E636" s="582"/>
      <c r="F636" s="583"/>
      <c r="G636" s="582"/>
      <c r="H636" s="582"/>
      <c r="I636" s="582"/>
      <c r="J636" s="582"/>
      <c r="K636" s="581"/>
    </row>
    <row r="637" spans="1:11" x14ac:dyDescent="0.2">
      <c r="A637" s="583"/>
      <c r="B637" s="607"/>
      <c r="C637" s="583"/>
      <c r="D637" s="583"/>
      <c r="E637" s="582"/>
      <c r="F637" s="583"/>
      <c r="G637" s="582"/>
      <c r="H637" s="582"/>
      <c r="I637" s="582"/>
      <c r="J637" s="582"/>
      <c r="K637" s="581"/>
    </row>
    <row r="638" spans="1:11" x14ac:dyDescent="0.2">
      <c r="A638" s="583"/>
      <c r="B638" s="607"/>
      <c r="C638" s="583"/>
      <c r="D638" s="583"/>
      <c r="E638" s="582"/>
      <c r="F638" s="583"/>
      <c r="G638" s="582"/>
      <c r="H638" s="582"/>
      <c r="I638" s="582"/>
      <c r="J638" s="582"/>
      <c r="K638" s="581"/>
    </row>
    <row r="639" spans="1:11" x14ac:dyDescent="0.2">
      <c r="A639" s="583"/>
      <c r="B639" s="607"/>
      <c r="C639" s="583"/>
      <c r="D639" s="583"/>
      <c r="E639" s="582"/>
      <c r="F639" s="583"/>
      <c r="G639" s="582"/>
      <c r="H639" s="582"/>
      <c r="I639" s="582"/>
      <c r="J639" s="582"/>
      <c r="K639" s="581"/>
    </row>
    <row r="640" spans="1:11" x14ac:dyDescent="0.2">
      <c r="A640" s="583"/>
      <c r="B640" s="607"/>
      <c r="C640" s="583"/>
      <c r="D640" s="583"/>
      <c r="E640" s="582"/>
      <c r="F640" s="583"/>
      <c r="G640" s="582"/>
      <c r="H640" s="582"/>
      <c r="I640" s="582"/>
      <c r="J640" s="582"/>
      <c r="K640" s="581"/>
    </row>
    <row r="641" spans="1:11" x14ac:dyDescent="0.2">
      <c r="A641" s="583"/>
      <c r="B641" s="607"/>
      <c r="C641" s="583"/>
      <c r="D641" s="583"/>
      <c r="E641" s="582"/>
      <c r="F641" s="583"/>
      <c r="G641" s="582"/>
      <c r="H641" s="582"/>
      <c r="I641" s="582"/>
      <c r="J641" s="582"/>
      <c r="K641" s="581"/>
    </row>
    <row r="642" spans="1:11" x14ac:dyDescent="0.2">
      <c r="A642" s="583"/>
      <c r="B642" s="607"/>
      <c r="C642" s="583"/>
      <c r="D642" s="583"/>
      <c r="E642" s="582"/>
      <c r="F642" s="583"/>
      <c r="G642" s="582"/>
      <c r="H642" s="582"/>
      <c r="I642" s="582"/>
      <c r="J642" s="582"/>
      <c r="K642" s="581"/>
    </row>
    <row r="643" spans="1:11" x14ac:dyDescent="0.2">
      <c r="A643" s="583"/>
      <c r="B643" s="607"/>
      <c r="C643" s="583"/>
      <c r="D643" s="583"/>
      <c r="E643" s="582"/>
      <c r="F643" s="583"/>
      <c r="G643" s="582"/>
      <c r="H643" s="582"/>
      <c r="I643" s="582"/>
      <c r="J643" s="582"/>
      <c r="K643" s="581"/>
    </row>
    <row r="644" spans="1:11" x14ac:dyDescent="0.2">
      <c r="A644" s="583"/>
      <c r="B644" s="607"/>
      <c r="C644" s="583"/>
      <c r="D644" s="583"/>
      <c r="E644" s="582"/>
      <c r="F644" s="583"/>
      <c r="G644" s="582"/>
      <c r="H644" s="582"/>
      <c r="I644" s="582"/>
      <c r="J644" s="582"/>
      <c r="K644" s="581"/>
    </row>
    <row r="645" spans="1:11" x14ac:dyDescent="0.2">
      <c r="A645" s="583"/>
      <c r="B645" s="607"/>
      <c r="C645" s="583"/>
      <c r="D645" s="583"/>
      <c r="E645" s="582"/>
      <c r="F645" s="583"/>
      <c r="G645" s="582"/>
      <c r="H645" s="582"/>
      <c r="I645" s="582"/>
      <c r="J645" s="582"/>
      <c r="K645" s="581"/>
    </row>
    <row r="646" spans="1:11" x14ac:dyDescent="0.2">
      <c r="A646" s="583"/>
      <c r="B646" s="607"/>
      <c r="C646" s="583"/>
      <c r="D646" s="583"/>
      <c r="E646" s="582"/>
      <c r="F646" s="583"/>
      <c r="G646" s="582"/>
      <c r="H646" s="582"/>
      <c r="I646" s="582"/>
      <c r="J646" s="582"/>
      <c r="K646" s="581"/>
    </row>
    <row r="647" spans="1:11" x14ac:dyDescent="0.2">
      <c r="A647" s="583"/>
      <c r="B647" s="607"/>
      <c r="C647" s="583"/>
      <c r="D647" s="583"/>
      <c r="E647" s="582"/>
      <c r="F647" s="583"/>
      <c r="G647" s="582"/>
      <c r="H647" s="582"/>
      <c r="I647" s="582"/>
      <c r="J647" s="582"/>
      <c r="K647" s="581"/>
    </row>
    <row r="648" spans="1:11" x14ac:dyDescent="0.2">
      <c r="A648" s="583"/>
      <c r="B648" s="607"/>
      <c r="C648" s="583"/>
      <c r="D648" s="583"/>
      <c r="E648" s="582"/>
      <c r="F648" s="583"/>
      <c r="G648" s="582"/>
      <c r="H648" s="582"/>
      <c r="I648" s="582"/>
      <c r="J648" s="582"/>
      <c r="K648" s="581"/>
    </row>
    <row r="649" spans="1:11" x14ac:dyDescent="0.2">
      <c r="A649" s="583"/>
      <c r="B649" s="607"/>
      <c r="C649" s="583"/>
      <c r="D649" s="583"/>
      <c r="E649" s="582"/>
      <c r="F649" s="583"/>
      <c r="G649" s="582"/>
      <c r="H649" s="582"/>
      <c r="I649" s="582"/>
      <c r="J649" s="582"/>
      <c r="K649" s="581"/>
    </row>
    <row r="650" spans="1:11" x14ac:dyDescent="0.2">
      <c r="A650" s="583"/>
      <c r="B650" s="607"/>
      <c r="C650" s="583"/>
      <c r="D650" s="583"/>
      <c r="E650" s="582"/>
      <c r="F650" s="583"/>
      <c r="G650" s="582"/>
      <c r="H650" s="582"/>
      <c r="I650" s="582"/>
      <c r="J650" s="582"/>
      <c r="K650" s="581"/>
    </row>
    <row r="651" spans="1:11" x14ac:dyDescent="0.2">
      <c r="A651" s="583"/>
      <c r="B651" s="607"/>
      <c r="C651" s="583"/>
      <c r="D651" s="583"/>
      <c r="E651" s="582"/>
      <c r="F651" s="583"/>
      <c r="G651" s="582"/>
      <c r="H651" s="582"/>
      <c r="I651" s="582"/>
      <c r="J651" s="582"/>
      <c r="K651" s="581"/>
    </row>
    <row r="652" spans="1:11" x14ac:dyDescent="0.2">
      <c r="A652" s="583"/>
      <c r="B652" s="607"/>
      <c r="C652" s="583"/>
      <c r="D652" s="583"/>
      <c r="E652" s="582"/>
      <c r="F652" s="583"/>
      <c r="G652" s="582"/>
      <c r="H652" s="582"/>
      <c r="I652" s="582"/>
      <c r="J652" s="582"/>
      <c r="K652" s="581"/>
    </row>
    <row r="653" spans="1:11" x14ac:dyDescent="0.2">
      <c r="A653" s="583"/>
      <c r="B653" s="607"/>
      <c r="C653" s="583"/>
      <c r="D653" s="583"/>
      <c r="E653" s="582"/>
      <c r="F653" s="583"/>
      <c r="G653" s="582"/>
      <c r="H653" s="582"/>
      <c r="I653" s="582"/>
      <c r="J653" s="582"/>
      <c r="K653" s="581"/>
    </row>
    <row r="654" spans="1:11" x14ac:dyDescent="0.2">
      <c r="A654" s="583"/>
      <c r="B654" s="607"/>
      <c r="C654" s="583"/>
      <c r="D654" s="583"/>
      <c r="E654" s="582"/>
      <c r="F654" s="583"/>
      <c r="G654" s="582"/>
      <c r="H654" s="582"/>
      <c r="I654" s="582"/>
      <c r="J654" s="582"/>
      <c r="K654" s="581"/>
    </row>
    <row r="655" spans="1:11" x14ac:dyDescent="0.2">
      <c r="A655" s="583"/>
      <c r="B655" s="607"/>
      <c r="C655" s="583"/>
      <c r="D655" s="583"/>
      <c r="E655" s="582"/>
      <c r="F655" s="583"/>
      <c r="G655" s="582"/>
      <c r="H655" s="582"/>
      <c r="I655" s="582"/>
      <c r="J655" s="582"/>
      <c r="K655" s="581"/>
    </row>
    <row r="656" spans="1:11" x14ac:dyDescent="0.2">
      <c r="A656" s="583"/>
      <c r="B656" s="607"/>
      <c r="C656" s="583"/>
      <c r="D656" s="583"/>
      <c r="E656" s="582"/>
      <c r="F656" s="583"/>
      <c r="G656" s="582"/>
      <c r="H656" s="582"/>
      <c r="I656" s="582"/>
      <c r="J656" s="582"/>
      <c r="K656" s="581"/>
    </row>
    <row r="657" spans="1:11" x14ac:dyDescent="0.2">
      <c r="A657" s="583"/>
      <c r="B657" s="607"/>
      <c r="C657" s="583"/>
      <c r="D657" s="583"/>
      <c r="E657" s="582"/>
      <c r="F657" s="583"/>
      <c r="G657" s="582"/>
      <c r="H657" s="582"/>
      <c r="I657" s="582"/>
      <c r="J657" s="582"/>
      <c r="K657" s="581"/>
    </row>
    <row r="658" spans="1:11" x14ac:dyDescent="0.2">
      <c r="A658" s="583"/>
      <c r="B658" s="607"/>
      <c r="C658" s="583"/>
      <c r="D658" s="583"/>
      <c r="E658" s="582"/>
      <c r="F658" s="583"/>
      <c r="G658" s="582"/>
      <c r="H658" s="582"/>
      <c r="I658" s="582"/>
      <c r="J658" s="582"/>
      <c r="K658" s="581"/>
    </row>
    <row r="659" spans="1:11" x14ac:dyDescent="0.2">
      <c r="A659" s="583"/>
      <c r="B659" s="607"/>
      <c r="C659" s="583"/>
      <c r="D659" s="583"/>
      <c r="E659" s="582"/>
      <c r="F659" s="583"/>
      <c r="G659" s="582"/>
      <c r="H659" s="582"/>
      <c r="I659" s="582"/>
      <c r="J659" s="582"/>
      <c r="K659" s="581"/>
    </row>
    <row r="660" spans="1:11" x14ac:dyDescent="0.2">
      <c r="A660" s="583"/>
      <c r="B660" s="607"/>
      <c r="C660" s="583"/>
      <c r="D660" s="583"/>
      <c r="E660" s="582"/>
      <c r="F660" s="583"/>
      <c r="G660" s="582"/>
      <c r="H660" s="582"/>
      <c r="I660" s="582"/>
      <c r="J660" s="582"/>
      <c r="K660" s="581"/>
    </row>
    <row r="661" spans="1:11" x14ac:dyDescent="0.2">
      <c r="A661" s="583"/>
      <c r="B661" s="607"/>
      <c r="C661" s="583"/>
      <c r="D661" s="583"/>
      <c r="E661" s="582"/>
      <c r="F661" s="583"/>
      <c r="G661" s="582"/>
      <c r="H661" s="582"/>
      <c r="I661" s="582"/>
      <c r="J661" s="582"/>
      <c r="K661" s="581"/>
    </row>
    <row r="662" spans="1:11" x14ac:dyDescent="0.2">
      <c r="A662" s="583"/>
      <c r="B662" s="607"/>
      <c r="C662" s="583"/>
      <c r="D662" s="583"/>
      <c r="E662" s="582"/>
      <c r="F662" s="583"/>
      <c r="G662" s="582"/>
      <c r="H662" s="582"/>
      <c r="I662" s="582"/>
      <c r="J662" s="582"/>
      <c r="K662" s="581"/>
    </row>
    <row r="663" spans="1:11" x14ac:dyDescent="0.2">
      <c r="A663" s="583"/>
      <c r="B663" s="607"/>
      <c r="C663" s="583"/>
      <c r="D663" s="583"/>
      <c r="E663" s="582"/>
      <c r="F663" s="583"/>
      <c r="G663" s="582"/>
      <c r="H663" s="582"/>
      <c r="I663" s="582"/>
      <c r="J663" s="582"/>
      <c r="K663" s="581"/>
    </row>
    <row r="664" spans="1:11" x14ac:dyDescent="0.2">
      <c r="A664" s="583"/>
      <c r="B664" s="607"/>
      <c r="C664" s="583"/>
      <c r="D664" s="583"/>
      <c r="E664" s="582"/>
      <c r="F664" s="583"/>
      <c r="G664" s="582"/>
      <c r="H664" s="582"/>
      <c r="I664" s="582"/>
      <c r="J664" s="582"/>
      <c r="K664" s="581"/>
    </row>
    <row r="665" spans="1:11" x14ac:dyDescent="0.2">
      <c r="A665" s="583"/>
      <c r="B665" s="607"/>
      <c r="C665" s="583"/>
      <c r="D665" s="583"/>
      <c r="E665" s="582"/>
      <c r="F665" s="583"/>
      <c r="G665" s="582"/>
      <c r="H665" s="582"/>
      <c r="I665" s="582"/>
      <c r="J665" s="582"/>
      <c r="K665" s="581"/>
    </row>
    <row r="666" spans="1:11" x14ac:dyDescent="0.2">
      <c r="A666" s="583"/>
      <c r="B666" s="607"/>
      <c r="C666" s="583"/>
      <c r="D666" s="583"/>
      <c r="E666" s="582"/>
      <c r="F666" s="583"/>
      <c r="G666" s="582"/>
      <c r="H666" s="582"/>
      <c r="I666" s="582"/>
      <c r="J666" s="582"/>
      <c r="K666" s="581"/>
    </row>
    <row r="667" spans="1:11" x14ac:dyDescent="0.2">
      <c r="A667" s="583"/>
      <c r="B667" s="607"/>
      <c r="C667" s="583"/>
      <c r="D667" s="583"/>
      <c r="E667" s="582"/>
      <c r="F667" s="583"/>
      <c r="G667" s="582"/>
      <c r="H667" s="582"/>
      <c r="I667" s="582"/>
      <c r="J667" s="582"/>
      <c r="K667" s="581"/>
    </row>
    <row r="668" spans="1:11" x14ac:dyDescent="0.2">
      <c r="A668" s="583"/>
      <c r="B668" s="607"/>
      <c r="C668" s="583"/>
      <c r="D668" s="583"/>
      <c r="E668" s="582"/>
      <c r="F668" s="583"/>
      <c r="G668" s="582"/>
      <c r="H668" s="582"/>
      <c r="I668" s="582"/>
      <c r="J668" s="582"/>
      <c r="K668" s="581"/>
    </row>
    <row r="669" spans="1:11" x14ac:dyDescent="0.2">
      <c r="A669" s="583"/>
      <c r="B669" s="607"/>
      <c r="C669" s="583"/>
      <c r="D669" s="583"/>
      <c r="E669" s="582"/>
      <c r="F669" s="583"/>
      <c r="G669" s="582"/>
      <c r="H669" s="582"/>
      <c r="I669" s="582"/>
      <c r="J669" s="582"/>
      <c r="K669" s="581"/>
    </row>
    <row r="670" spans="1:11" x14ac:dyDescent="0.2">
      <c r="A670" s="583"/>
      <c r="B670" s="607"/>
      <c r="C670" s="583"/>
      <c r="D670" s="583"/>
      <c r="E670" s="582"/>
      <c r="F670" s="583"/>
      <c r="G670" s="582"/>
      <c r="H670" s="582"/>
      <c r="I670" s="582"/>
      <c r="J670" s="582"/>
      <c r="K670" s="581"/>
    </row>
    <row r="671" spans="1:11" x14ac:dyDescent="0.2">
      <c r="A671" s="583"/>
      <c r="B671" s="607"/>
      <c r="C671" s="583"/>
      <c r="D671" s="583"/>
      <c r="E671" s="582"/>
      <c r="F671" s="583"/>
      <c r="G671" s="582"/>
      <c r="H671" s="582"/>
      <c r="I671" s="582"/>
      <c r="J671" s="582"/>
      <c r="K671" s="581"/>
    </row>
    <row r="672" spans="1:11" x14ac:dyDescent="0.2">
      <c r="A672" s="583"/>
      <c r="B672" s="607"/>
      <c r="C672" s="583"/>
      <c r="D672" s="583"/>
      <c r="E672" s="582"/>
      <c r="F672" s="583"/>
      <c r="G672" s="582"/>
      <c r="H672" s="582"/>
      <c r="I672" s="582"/>
      <c r="J672" s="582"/>
      <c r="K672" s="581"/>
    </row>
    <row r="673" spans="1:11" x14ac:dyDescent="0.2">
      <c r="A673" s="583"/>
      <c r="B673" s="607"/>
      <c r="C673" s="583"/>
      <c r="D673" s="583"/>
      <c r="E673" s="582"/>
      <c r="F673" s="583"/>
      <c r="G673" s="582"/>
      <c r="H673" s="582"/>
      <c r="I673" s="582"/>
      <c r="J673" s="582"/>
      <c r="K673" s="581"/>
    </row>
    <row r="674" spans="1:11" x14ac:dyDescent="0.2">
      <c r="A674" s="583"/>
      <c r="B674" s="607"/>
      <c r="C674" s="583"/>
      <c r="D674" s="583"/>
      <c r="E674" s="582"/>
      <c r="F674" s="583"/>
      <c r="G674" s="582"/>
      <c r="H674" s="582"/>
      <c r="I674" s="582"/>
      <c r="J674" s="582"/>
      <c r="K674" s="581"/>
    </row>
    <row r="675" spans="1:11" x14ac:dyDescent="0.2">
      <c r="A675" s="583"/>
      <c r="B675" s="607"/>
      <c r="C675" s="583"/>
      <c r="D675" s="583"/>
      <c r="E675" s="582"/>
      <c r="F675" s="583"/>
      <c r="G675" s="582"/>
      <c r="H675" s="582"/>
      <c r="I675" s="582"/>
      <c r="J675" s="582"/>
      <c r="K675" s="581"/>
    </row>
    <row r="676" spans="1:11" x14ac:dyDescent="0.2">
      <c r="A676" s="583"/>
      <c r="B676" s="607"/>
      <c r="C676" s="583"/>
      <c r="D676" s="583"/>
      <c r="E676" s="582"/>
      <c r="F676" s="583"/>
      <c r="G676" s="582"/>
      <c r="H676" s="582"/>
      <c r="I676" s="582"/>
      <c r="J676" s="582"/>
      <c r="K676" s="581"/>
    </row>
    <row r="677" spans="1:11" x14ac:dyDescent="0.2">
      <c r="A677" s="583"/>
      <c r="B677" s="607"/>
      <c r="C677" s="583"/>
      <c r="D677" s="583"/>
      <c r="E677" s="582"/>
      <c r="F677" s="583"/>
      <c r="G677" s="582"/>
      <c r="H677" s="582"/>
      <c r="I677" s="582"/>
      <c r="J677" s="582"/>
      <c r="K677" s="581"/>
    </row>
    <row r="678" spans="1:11" x14ac:dyDescent="0.2">
      <c r="A678" s="583"/>
      <c r="B678" s="607"/>
      <c r="C678" s="583"/>
      <c r="D678" s="583"/>
      <c r="E678" s="582"/>
      <c r="F678" s="583"/>
      <c r="G678" s="582"/>
      <c r="H678" s="582"/>
      <c r="I678" s="582"/>
      <c r="J678" s="582"/>
      <c r="K678" s="581"/>
    </row>
    <row r="679" spans="1:11" x14ac:dyDescent="0.2">
      <c r="A679" s="583"/>
      <c r="B679" s="607"/>
      <c r="C679" s="583"/>
      <c r="D679" s="583"/>
      <c r="E679" s="582"/>
      <c r="F679" s="583"/>
      <c r="G679" s="582"/>
      <c r="H679" s="582"/>
      <c r="I679" s="582"/>
      <c r="J679" s="582"/>
      <c r="K679" s="581"/>
    </row>
    <row r="680" spans="1:11" x14ac:dyDescent="0.2">
      <c r="A680" s="583"/>
      <c r="B680" s="607"/>
      <c r="C680" s="583"/>
      <c r="D680" s="583"/>
      <c r="E680" s="582"/>
      <c r="F680" s="583"/>
      <c r="G680" s="582"/>
      <c r="H680" s="582"/>
      <c r="I680" s="582"/>
      <c r="J680" s="582"/>
      <c r="K680" s="581"/>
    </row>
    <row r="681" spans="1:11" x14ac:dyDescent="0.2">
      <c r="A681" s="583"/>
      <c r="B681" s="607"/>
      <c r="C681" s="583"/>
      <c r="D681" s="583"/>
      <c r="E681" s="582"/>
      <c r="F681" s="583"/>
      <c r="G681" s="582"/>
      <c r="H681" s="582"/>
      <c r="I681" s="582"/>
      <c r="J681" s="582"/>
      <c r="K681" s="581"/>
    </row>
    <row r="682" spans="1:11" x14ac:dyDescent="0.2">
      <c r="A682" s="583"/>
      <c r="B682" s="607"/>
      <c r="C682" s="583"/>
      <c r="D682" s="583"/>
      <c r="E682" s="582"/>
      <c r="F682" s="583"/>
      <c r="G682" s="582"/>
      <c r="H682" s="582"/>
      <c r="I682" s="582"/>
      <c r="J682" s="582"/>
      <c r="K682" s="581"/>
    </row>
    <row r="683" spans="1:11" x14ac:dyDescent="0.2">
      <c r="A683" s="583"/>
      <c r="B683" s="607"/>
      <c r="C683" s="583"/>
      <c r="D683" s="583"/>
      <c r="E683" s="582"/>
      <c r="F683" s="583"/>
      <c r="G683" s="582"/>
      <c r="H683" s="582"/>
      <c r="I683" s="582"/>
      <c r="J683" s="582"/>
      <c r="K683" s="581"/>
    </row>
    <row r="684" spans="1:11" x14ac:dyDescent="0.2">
      <c r="A684" s="583"/>
      <c r="B684" s="607"/>
      <c r="C684" s="583"/>
      <c r="D684" s="583"/>
      <c r="E684" s="582"/>
      <c r="F684" s="583"/>
      <c r="G684" s="582"/>
      <c r="H684" s="582"/>
      <c r="I684" s="582"/>
      <c r="J684" s="582"/>
      <c r="K684" s="581"/>
    </row>
    <row r="685" spans="1:11" x14ac:dyDescent="0.2">
      <c r="A685" s="583"/>
      <c r="B685" s="607"/>
      <c r="C685" s="583"/>
      <c r="D685" s="583"/>
      <c r="E685" s="582"/>
      <c r="F685" s="583"/>
      <c r="G685" s="582"/>
      <c r="H685" s="582"/>
      <c r="I685" s="582"/>
      <c r="J685" s="582"/>
      <c r="K685" s="581"/>
    </row>
    <row r="686" spans="1:11" x14ac:dyDescent="0.2">
      <c r="A686" s="583"/>
      <c r="B686" s="607"/>
      <c r="C686" s="583"/>
      <c r="D686" s="583"/>
      <c r="E686" s="582"/>
      <c r="F686" s="583"/>
      <c r="G686" s="582"/>
      <c r="H686" s="582"/>
      <c r="I686" s="582"/>
      <c r="J686" s="582"/>
      <c r="K686" s="581"/>
    </row>
    <row r="687" spans="1:11" x14ac:dyDescent="0.2">
      <c r="A687" s="583"/>
      <c r="B687" s="607"/>
      <c r="C687" s="583"/>
      <c r="D687" s="583"/>
      <c r="E687" s="582"/>
      <c r="F687" s="583"/>
      <c r="G687" s="582"/>
      <c r="H687" s="582"/>
      <c r="I687" s="582"/>
      <c r="J687" s="582"/>
      <c r="K687" s="581"/>
    </row>
    <row r="688" spans="1:11" x14ac:dyDescent="0.2">
      <c r="A688" s="583"/>
      <c r="B688" s="607"/>
      <c r="C688" s="583"/>
      <c r="D688" s="583"/>
      <c r="E688" s="582"/>
      <c r="F688" s="583"/>
      <c r="G688" s="582"/>
      <c r="H688" s="582"/>
      <c r="I688" s="582"/>
      <c r="J688" s="582"/>
      <c r="K688" s="581"/>
    </row>
    <row r="689" spans="1:11" x14ac:dyDescent="0.2">
      <c r="A689" s="583"/>
      <c r="B689" s="607"/>
      <c r="C689" s="583"/>
      <c r="D689" s="583"/>
      <c r="E689" s="582"/>
      <c r="F689" s="583"/>
      <c r="G689" s="582"/>
      <c r="H689" s="582"/>
      <c r="I689" s="582"/>
      <c r="J689" s="582"/>
      <c r="K689" s="581"/>
    </row>
    <row r="690" spans="1:11" x14ac:dyDescent="0.2">
      <c r="A690" s="583"/>
      <c r="B690" s="607"/>
      <c r="C690" s="583"/>
      <c r="D690" s="583"/>
      <c r="E690" s="582"/>
      <c r="F690" s="583"/>
      <c r="G690" s="582"/>
      <c r="H690" s="582"/>
      <c r="I690" s="582"/>
      <c r="J690" s="582"/>
      <c r="K690" s="581"/>
    </row>
    <row r="691" spans="1:11" x14ac:dyDescent="0.2">
      <c r="A691" s="583"/>
      <c r="B691" s="607"/>
      <c r="C691" s="583"/>
      <c r="D691" s="583"/>
      <c r="E691" s="582"/>
      <c r="F691" s="583"/>
      <c r="G691" s="582"/>
      <c r="H691" s="582"/>
      <c r="I691" s="582"/>
      <c r="J691" s="582"/>
      <c r="K691" s="581"/>
    </row>
    <row r="692" spans="1:11" x14ac:dyDescent="0.2">
      <c r="A692" s="583"/>
      <c r="B692" s="607"/>
      <c r="C692" s="583"/>
      <c r="D692" s="583"/>
      <c r="E692" s="582"/>
      <c r="F692" s="583"/>
      <c r="G692" s="582"/>
      <c r="H692" s="582"/>
      <c r="I692" s="582"/>
      <c r="J692" s="582"/>
      <c r="K692" s="581"/>
    </row>
    <row r="693" spans="1:11" x14ac:dyDescent="0.2">
      <c r="A693" s="583"/>
      <c r="B693" s="607"/>
      <c r="C693" s="583"/>
      <c r="D693" s="583"/>
      <c r="E693" s="582"/>
      <c r="F693" s="583"/>
      <c r="G693" s="582"/>
      <c r="H693" s="582"/>
      <c r="I693" s="582"/>
      <c r="J693" s="582"/>
      <c r="K693" s="581"/>
    </row>
    <row r="694" spans="1:11" x14ac:dyDescent="0.2">
      <c r="A694" s="583"/>
      <c r="B694" s="607"/>
      <c r="C694" s="583"/>
      <c r="D694" s="583"/>
      <c r="E694" s="582"/>
      <c r="F694" s="583"/>
      <c r="G694" s="582"/>
      <c r="H694" s="582"/>
      <c r="I694" s="582"/>
      <c r="J694" s="582"/>
      <c r="K694" s="581"/>
    </row>
    <row r="695" spans="1:11" x14ac:dyDescent="0.2">
      <c r="A695" s="583"/>
      <c r="B695" s="607"/>
      <c r="C695" s="583"/>
      <c r="D695" s="583"/>
      <c r="E695" s="582"/>
      <c r="F695" s="583"/>
      <c r="G695" s="582"/>
      <c r="H695" s="582"/>
      <c r="I695" s="582"/>
      <c r="J695" s="582"/>
      <c r="K695" s="581"/>
    </row>
    <row r="696" spans="1:11" x14ac:dyDescent="0.2">
      <c r="A696" s="583"/>
      <c r="B696" s="607"/>
      <c r="C696" s="583"/>
      <c r="D696" s="583"/>
      <c r="E696" s="582"/>
      <c r="F696" s="583"/>
      <c r="G696" s="582"/>
      <c r="H696" s="582"/>
      <c r="I696" s="582"/>
      <c r="J696" s="582"/>
      <c r="K696" s="581"/>
    </row>
    <row r="697" spans="1:11" x14ac:dyDescent="0.2">
      <c r="A697" s="583"/>
      <c r="B697" s="607"/>
      <c r="C697" s="583"/>
      <c r="D697" s="583"/>
      <c r="E697" s="582"/>
      <c r="F697" s="583"/>
      <c r="G697" s="582"/>
      <c r="H697" s="582"/>
      <c r="I697" s="582"/>
      <c r="J697" s="582"/>
      <c r="K697" s="581"/>
    </row>
    <row r="698" spans="1:11" x14ac:dyDescent="0.2">
      <c r="A698" s="583"/>
      <c r="B698" s="607"/>
      <c r="C698" s="583"/>
      <c r="D698" s="583"/>
      <c r="E698" s="582"/>
      <c r="F698" s="583"/>
      <c r="G698" s="582"/>
      <c r="H698" s="582"/>
      <c r="I698" s="582"/>
      <c r="J698" s="582"/>
      <c r="K698" s="581"/>
    </row>
    <row r="699" spans="1:11" x14ac:dyDescent="0.2">
      <c r="A699" s="583"/>
      <c r="B699" s="607"/>
      <c r="C699" s="583"/>
      <c r="D699" s="583"/>
      <c r="E699" s="582"/>
      <c r="F699" s="583"/>
      <c r="G699" s="582"/>
      <c r="H699" s="582"/>
      <c r="I699" s="582"/>
      <c r="J699" s="582"/>
      <c r="K699" s="581"/>
    </row>
    <row r="700" spans="1:11" x14ac:dyDescent="0.2">
      <c r="A700" s="583"/>
      <c r="B700" s="607"/>
      <c r="C700" s="583"/>
      <c r="D700" s="583"/>
      <c r="E700" s="582"/>
      <c r="F700" s="583"/>
      <c r="G700" s="582"/>
      <c r="H700" s="582"/>
      <c r="I700" s="582"/>
      <c r="J700" s="582"/>
      <c r="K700" s="581"/>
    </row>
    <row r="701" spans="1:11" x14ac:dyDescent="0.2">
      <c r="A701" s="583"/>
      <c r="B701" s="607"/>
      <c r="C701" s="583"/>
      <c r="D701" s="583"/>
      <c r="E701" s="582"/>
      <c r="F701" s="583"/>
      <c r="G701" s="582"/>
      <c r="H701" s="582"/>
      <c r="I701" s="582"/>
      <c r="J701" s="582"/>
      <c r="K701" s="581"/>
    </row>
    <row r="702" spans="1:11" x14ac:dyDescent="0.2">
      <c r="A702" s="583"/>
      <c r="B702" s="607"/>
      <c r="C702" s="583"/>
      <c r="D702" s="583"/>
      <c r="E702" s="582"/>
      <c r="F702" s="583"/>
      <c r="G702" s="582"/>
      <c r="H702" s="582"/>
      <c r="I702" s="582"/>
      <c r="J702" s="582"/>
      <c r="K702" s="581"/>
    </row>
    <row r="703" spans="1:11" x14ac:dyDescent="0.2">
      <c r="A703" s="583"/>
      <c r="B703" s="607"/>
      <c r="C703" s="583"/>
      <c r="D703" s="583"/>
      <c r="E703" s="582"/>
      <c r="F703" s="583"/>
      <c r="G703" s="582"/>
      <c r="H703" s="582"/>
      <c r="I703" s="582"/>
      <c r="J703" s="582"/>
      <c r="K703" s="581"/>
    </row>
    <row r="704" spans="1:11" x14ac:dyDescent="0.2">
      <c r="A704" s="583"/>
      <c r="B704" s="607"/>
      <c r="C704" s="583"/>
      <c r="D704" s="583"/>
      <c r="E704" s="582"/>
      <c r="F704" s="583"/>
      <c r="G704" s="582"/>
      <c r="H704" s="582"/>
      <c r="I704" s="582"/>
      <c r="J704" s="582"/>
      <c r="K704" s="581"/>
    </row>
    <row r="705" spans="1:11" x14ac:dyDescent="0.2">
      <c r="A705" s="583"/>
      <c r="B705" s="607"/>
      <c r="C705" s="583"/>
      <c r="D705" s="583"/>
      <c r="E705" s="582"/>
      <c r="F705" s="583"/>
      <c r="G705" s="582"/>
      <c r="H705" s="582"/>
      <c r="I705" s="582"/>
      <c r="J705" s="582"/>
      <c r="K705" s="581"/>
    </row>
    <row r="706" spans="1:11" x14ac:dyDescent="0.2">
      <c r="A706" s="583"/>
      <c r="B706" s="607"/>
      <c r="C706" s="583"/>
      <c r="D706" s="583"/>
      <c r="E706" s="582"/>
      <c r="F706" s="583"/>
      <c r="G706" s="582"/>
      <c r="H706" s="582"/>
      <c r="I706" s="582"/>
      <c r="J706" s="582"/>
      <c r="K706" s="581"/>
    </row>
    <row r="707" spans="1:11" x14ac:dyDescent="0.2">
      <c r="A707" s="583"/>
      <c r="B707" s="607"/>
      <c r="C707" s="583"/>
      <c r="D707" s="583"/>
      <c r="E707" s="582"/>
      <c r="F707" s="583"/>
      <c r="G707" s="582"/>
      <c r="H707" s="582"/>
      <c r="I707" s="582"/>
      <c r="J707" s="582"/>
      <c r="K707" s="581"/>
    </row>
    <row r="708" spans="1:11" x14ac:dyDescent="0.2">
      <c r="A708" s="583"/>
      <c r="B708" s="607"/>
      <c r="C708" s="583"/>
      <c r="D708" s="583"/>
      <c r="E708" s="582"/>
      <c r="F708" s="583"/>
      <c r="G708" s="582"/>
      <c r="H708" s="582"/>
      <c r="I708" s="582"/>
      <c r="J708" s="582"/>
      <c r="K708" s="581"/>
    </row>
    <row r="709" spans="1:11" x14ac:dyDescent="0.2">
      <c r="A709" s="583"/>
      <c r="B709" s="607"/>
      <c r="C709" s="583"/>
      <c r="D709" s="583"/>
      <c r="E709" s="582"/>
      <c r="F709" s="583"/>
      <c r="G709" s="582"/>
      <c r="H709" s="582"/>
      <c r="I709" s="582"/>
      <c r="J709" s="582"/>
      <c r="K709" s="581"/>
    </row>
    <row r="710" spans="1:11" x14ac:dyDescent="0.2">
      <c r="A710" s="583"/>
      <c r="B710" s="607"/>
      <c r="C710" s="583"/>
      <c r="D710" s="583"/>
      <c r="E710" s="582"/>
      <c r="F710" s="583"/>
      <c r="G710" s="582"/>
      <c r="H710" s="582"/>
      <c r="I710" s="582"/>
      <c r="J710" s="582"/>
      <c r="K710" s="581"/>
    </row>
    <row r="711" spans="1:11" x14ac:dyDescent="0.2">
      <c r="A711" s="583"/>
      <c r="B711" s="607"/>
      <c r="C711" s="583"/>
      <c r="D711" s="583"/>
      <c r="E711" s="582"/>
      <c r="F711" s="583"/>
      <c r="G711" s="582"/>
      <c r="H711" s="582"/>
      <c r="I711" s="582"/>
      <c r="J711" s="582"/>
      <c r="K711" s="581"/>
    </row>
    <row r="712" spans="1:11" x14ac:dyDescent="0.2">
      <c r="A712" s="583"/>
      <c r="B712" s="607"/>
      <c r="C712" s="583"/>
      <c r="D712" s="583"/>
      <c r="E712" s="582"/>
      <c r="F712" s="583"/>
      <c r="G712" s="582"/>
      <c r="H712" s="582"/>
      <c r="I712" s="582"/>
      <c r="J712" s="582"/>
      <c r="K712" s="581"/>
    </row>
    <row r="713" spans="1:11" x14ac:dyDescent="0.2">
      <c r="A713" s="583"/>
      <c r="B713" s="607"/>
      <c r="C713" s="583"/>
      <c r="D713" s="583"/>
      <c r="E713" s="582"/>
      <c r="F713" s="583"/>
      <c r="G713" s="582"/>
      <c r="H713" s="582"/>
      <c r="I713" s="582"/>
      <c r="J713" s="582"/>
      <c r="K713" s="581"/>
    </row>
    <row r="714" spans="1:11" x14ac:dyDescent="0.2">
      <c r="A714" s="583"/>
      <c r="B714" s="607"/>
      <c r="C714" s="583"/>
      <c r="D714" s="583"/>
      <c r="E714" s="582"/>
      <c r="F714" s="583"/>
      <c r="G714" s="582"/>
      <c r="H714" s="582"/>
      <c r="I714" s="582"/>
      <c r="J714" s="582"/>
      <c r="K714" s="581"/>
    </row>
    <row r="715" spans="1:11" x14ac:dyDescent="0.2">
      <c r="A715" s="583"/>
      <c r="B715" s="607"/>
      <c r="C715" s="583"/>
      <c r="D715" s="583"/>
      <c r="E715" s="582"/>
      <c r="F715" s="583"/>
      <c r="G715" s="582"/>
      <c r="H715" s="582"/>
      <c r="I715" s="582"/>
      <c r="J715" s="582"/>
      <c r="K715" s="581"/>
    </row>
    <row r="716" spans="1:11" x14ac:dyDescent="0.2">
      <c r="A716" s="583"/>
      <c r="B716" s="607"/>
      <c r="C716" s="583"/>
      <c r="D716" s="583"/>
      <c r="E716" s="582"/>
      <c r="F716" s="583"/>
      <c r="G716" s="582"/>
      <c r="H716" s="582"/>
      <c r="I716" s="582"/>
      <c r="J716" s="582"/>
      <c r="K716" s="581"/>
    </row>
    <row r="717" spans="1:11" x14ac:dyDescent="0.2">
      <c r="A717" s="583"/>
      <c r="B717" s="607"/>
      <c r="C717" s="583"/>
      <c r="D717" s="583"/>
      <c r="E717" s="582"/>
      <c r="F717" s="583"/>
      <c r="G717" s="582"/>
      <c r="H717" s="582"/>
      <c r="I717" s="582"/>
      <c r="J717" s="582"/>
      <c r="K717" s="581"/>
    </row>
    <row r="718" spans="1:11" x14ac:dyDescent="0.2">
      <c r="A718" s="583"/>
      <c r="B718" s="607"/>
      <c r="C718" s="583"/>
      <c r="D718" s="583"/>
      <c r="E718" s="582"/>
      <c r="F718" s="583"/>
      <c r="G718" s="582"/>
      <c r="H718" s="582"/>
      <c r="I718" s="582"/>
      <c r="J718" s="582"/>
      <c r="K718" s="581"/>
    </row>
    <row r="719" spans="1:11" x14ac:dyDescent="0.2">
      <c r="A719" s="583"/>
      <c r="B719" s="607"/>
      <c r="C719" s="583"/>
      <c r="D719" s="583"/>
      <c r="E719" s="582"/>
      <c r="F719" s="583"/>
      <c r="G719" s="582"/>
      <c r="H719" s="582"/>
      <c r="I719" s="582"/>
      <c r="J719" s="582"/>
      <c r="K719" s="581"/>
    </row>
    <row r="720" spans="1:11" x14ac:dyDescent="0.2">
      <c r="A720" s="583"/>
      <c r="B720" s="607"/>
      <c r="C720" s="583"/>
      <c r="D720" s="583"/>
      <c r="E720" s="582"/>
      <c r="F720" s="583"/>
      <c r="G720" s="582"/>
      <c r="H720" s="582"/>
      <c r="I720" s="582"/>
      <c r="J720" s="582"/>
      <c r="K720" s="581"/>
    </row>
    <row r="721" spans="1:11" x14ac:dyDescent="0.2">
      <c r="A721" s="583"/>
      <c r="B721" s="607"/>
      <c r="C721" s="583"/>
      <c r="D721" s="583"/>
      <c r="E721" s="582"/>
      <c r="F721" s="583"/>
      <c r="G721" s="582"/>
      <c r="H721" s="582"/>
      <c r="I721" s="582"/>
      <c r="J721" s="582"/>
      <c r="K721" s="581"/>
    </row>
    <row r="722" spans="1:11" x14ac:dyDescent="0.2">
      <c r="A722" s="583"/>
      <c r="B722" s="607"/>
      <c r="C722" s="583"/>
      <c r="D722" s="583"/>
      <c r="E722" s="582"/>
      <c r="F722" s="583"/>
      <c r="G722" s="582"/>
      <c r="H722" s="582"/>
      <c r="I722" s="582"/>
      <c r="J722" s="582"/>
      <c r="K722" s="581"/>
    </row>
    <row r="723" spans="1:11" x14ac:dyDescent="0.2">
      <c r="A723" s="583"/>
      <c r="B723" s="607"/>
      <c r="C723" s="583"/>
      <c r="D723" s="583"/>
      <c r="E723" s="582"/>
      <c r="F723" s="583"/>
      <c r="G723" s="582"/>
      <c r="H723" s="582"/>
      <c r="I723" s="582"/>
      <c r="J723" s="582"/>
      <c r="K723" s="581"/>
    </row>
    <row r="724" spans="1:11" x14ac:dyDescent="0.2">
      <c r="A724" s="583"/>
      <c r="B724" s="607"/>
      <c r="C724" s="583"/>
      <c r="D724" s="583"/>
      <c r="E724" s="582"/>
      <c r="F724" s="583"/>
      <c r="G724" s="582"/>
      <c r="H724" s="582"/>
      <c r="I724" s="582"/>
      <c r="J724" s="582"/>
      <c r="K724" s="581"/>
    </row>
    <row r="725" spans="1:11" x14ac:dyDescent="0.2">
      <c r="A725" s="583"/>
      <c r="B725" s="607"/>
      <c r="C725" s="583"/>
      <c r="D725" s="583"/>
      <c r="E725" s="582"/>
      <c r="F725" s="583"/>
      <c r="G725" s="582"/>
      <c r="H725" s="582"/>
      <c r="I725" s="582"/>
      <c r="J725" s="582"/>
      <c r="K725" s="581"/>
    </row>
    <row r="726" spans="1:11" x14ac:dyDescent="0.2">
      <c r="A726" s="583"/>
      <c r="B726" s="607"/>
      <c r="C726" s="583"/>
      <c r="D726" s="583"/>
      <c r="E726" s="582"/>
      <c r="F726" s="583"/>
      <c r="G726" s="582"/>
      <c r="H726" s="582"/>
      <c r="I726" s="582"/>
      <c r="J726" s="582"/>
      <c r="K726" s="581"/>
    </row>
    <row r="727" spans="1:11" x14ac:dyDescent="0.2">
      <c r="A727" s="583"/>
      <c r="B727" s="607"/>
      <c r="C727" s="583"/>
      <c r="D727" s="583"/>
      <c r="E727" s="582"/>
      <c r="F727" s="583"/>
      <c r="G727" s="582"/>
      <c r="H727" s="582"/>
      <c r="I727" s="582"/>
      <c r="J727" s="582"/>
      <c r="K727" s="581"/>
    </row>
    <row r="728" spans="1:11" x14ac:dyDescent="0.2">
      <c r="A728" s="583"/>
      <c r="B728" s="607"/>
      <c r="C728" s="583"/>
      <c r="D728" s="583"/>
      <c r="E728" s="582"/>
      <c r="F728" s="583"/>
      <c r="G728" s="582"/>
      <c r="H728" s="582"/>
      <c r="I728" s="582"/>
      <c r="J728" s="582"/>
      <c r="K728" s="581"/>
    </row>
    <row r="729" spans="1:11" x14ac:dyDescent="0.2">
      <c r="A729" s="583"/>
      <c r="B729" s="607"/>
      <c r="C729" s="583"/>
      <c r="D729" s="583"/>
      <c r="E729" s="582"/>
      <c r="F729" s="583"/>
      <c r="G729" s="582"/>
      <c r="H729" s="582"/>
      <c r="I729" s="582"/>
      <c r="J729" s="582"/>
      <c r="K729" s="581"/>
    </row>
    <row r="730" spans="1:11" x14ac:dyDescent="0.2">
      <c r="A730" s="583"/>
      <c r="B730" s="607"/>
      <c r="C730" s="583"/>
      <c r="D730" s="583"/>
      <c r="E730" s="582"/>
      <c r="F730" s="583"/>
      <c r="G730" s="582"/>
      <c r="H730" s="582"/>
      <c r="I730" s="582"/>
      <c r="J730" s="582"/>
      <c r="K730" s="581"/>
    </row>
    <row r="731" spans="1:11" x14ac:dyDescent="0.2">
      <c r="A731" s="583"/>
      <c r="B731" s="607"/>
      <c r="C731" s="583"/>
      <c r="D731" s="583"/>
      <c r="E731" s="582"/>
      <c r="F731" s="583"/>
      <c r="G731" s="582"/>
      <c r="H731" s="582"/>
      <c r="I731" s="582"/>
      <c r="J731" s="582"/>
      <c r="K731" s="581"/>
    </row>
    <row r="732" spans="1:11" x14ac:dyDescent="0.2">
      <c r="A732" s="583"/>
      <c r="B732" s="607"/>
      <c r="C732" s="583"/>
      <c r="D732" s="583"/>
      <c r="E732" s="582"/>
      <c r="F732" s="583"/>
      <c r="G732" s="582"/>
      <c r="H732" s="582"/>
      <c r="I732" s="582"/>
      <c r="J732" s="582"/>
      <c r="K732" s="581"/>
    </row>
    <row r="733" spans="1:11" x14ac:dyDescent="0.2">
      <c r="A733" s="583"/>
      <c r="B733" s="607"/>
      <c r="C733" s="583"/>
      <c r="D733" s="583"/>
      <c r="E733" s="582"/>
      <c r="F733" s="583"/>
      <c r="G733" s="582"/>
      <c r="H733" s="582"/>
      <c r="I733" s="582"/>
      <c r="J733" s="582"/>
      <c r="K733" s="581"/>
    </row>
    <row r="734" spans="1:11" x14ac:dyDescent="0.2">
      <c r="A734" s="583"/>
      <c r="B734" s="607"/>
      <c r="C734" s="583"/>
      <c r="D734" s="583"/>
      <c r="E734" s="582"/>
      <c r="F734" s="583"/>
      <c r="G734" s="582"/>
      <c r="H734" s="582"/>
      <c r="I734" s="582"/>
      <c r="J734" s="582"/>
      <c r="K734" s="581"/>
    </row>
    <row r="735" spans="1:11" x14ac:dyDescent="0.2">
      <c r="A735" s="583"/>
      <c r="B735" s="607"/>
      <c r="C735" s="583"/>
      <c r="D735" s="583"/>
      <c r="E735" s="582"/>
      <c r="F735" s="583"/>
      <c r="G735" s="582"/>
      <c r="H735" s="582"/>
      <c r="I735" s="582"/>
      <c r="J735" s="582"/>
      <c r="K735" s="581"/>
    </row>
    <row r="736" spans="1:11" x14ac:dyDescent="0.2">
      <c r="A736" s="583"/>
      <c r="B736" s="607"/>
      <c r="C736" s="583"/>
      <c r="D736" s="583"/>
      <c r="E736" s="582"/>
      <c r="F736" s="583"/>
      <c r="G736" s="582"/>
      <c r="H736" s="582"/>
      <c r="I736" s="582"/>
      <c r="J736" s="582"/>
      <c r="K736" s="581"/>
    </row>
    <row r="737" spans="1:11" x14ac:dyDescent="0.2">
      <c r="A737" s="583"/>
      <c r="B737" s="607"/>
      <c r="C737" s="583"/>
      <c r="D737" s="583"/>
      <c r="E737" s="582"/>
      <c r="F737" s="583"/>
      <c r="G737" s="582"/>
      <c r="H737" s="582"/>
      <c r="I737" s="582"/>
      <c r="J737" s="582"/>
      <c r="K737" s="581"/>
    </row>
    <row r="738" spans="1:11" x14ac:dyDescent="0.2">
      <c r="A738" s="583"/>
      <c r="B738" s="607"/>
      <c r="C738" s="583"/>
      <c r="D738" s="583"/>
      <c r="E738" s="582"/>
      <c r="F738" s="583"/>
      <c r="G738" s="582"/>
      <c r="H738" s="582"/>
      <c r="I738" s="582"/>
      <c r="J738" s="582"/>
      <c r="K738" s="581"/>
    </row>
    <row r="739" spans="1:11" x14ac:dyDescent="0.2">
      <c r="A739" s="583"/>
      <c r="B739" s="607"/>
      <c r="C739" s="583"/>
      <c r="D739" s="583"/>
      <c r="E739" s="582"/>
      <c r="F739" s="583"/>
      <c r="G739" s="582"/>
      <c r="H739" s="582"/>
      <c r="I739" s="582"/>
      <c r="J739" s="582"/>
      <c r="K739" s="581"/>
    </row>
    <row r="740" spans="1:11" x14ac:dyDescent="0.2">
      <c r="A740" s="583"/>
      <c r="B740" s="607"/>
      <c r="C740" s="583"/>
      <c r="D740" s="583"/>
      <c r="E740" s="582"/>
      <c r="F740" s="583"/>
      <c r="G740" s="582"/>
      <c r="H740" s="582"/>
      <c r="I740" s="582"/>
      <c r="J740" s="582"/>
      <c r="K740" s="581"/>
    </row>
    <row r="741" spans="1:11" x14ac:dyDescent="0.2">
      <c r="A741" s="583"/>
      <c r="B741" s="607"/>
      <c r="C741" s="583"/>
      <c r="D741" s="583"/>
      <c r="E741" s="582"/>
      <c r="F741" s="583"/>
      <c r="G741" s="582"/>
      <c r="H741" s="582"/>
      <c r="I741" s="582"/>
      <c r="J741" s="582"/>
      <c r="K741" s="581"/>
    </row>
    <row r="742" spans="1:11" x14ac:dyDescent="0.2">
      <c r="A742" s="583"/>
      <c r="B742" s="607"/>
      <c r="C742" s="583"/>
      <c r="D742" s="583"/>
      <c r="E742" s="582"/>
      <c r="F742" s="583"/>
      <c r="G742" s="582"/>
      <c r="H742" s="582"/>
      <c r="I742" s="582"/>
      <c r="J742" s="582"/>
      <c r="K742" s="581"/>
    </row>
    <row r="743" spans="1:11" x14ac:dyDescent="0.2">
      <c r="A743" s="583"/>
      <c r="B743" s="607"/>
      <c r="C743" s="583"/>
      <c r="D743" s="583"/>
      <c r="E743" s="582"/>
      <c r="F743" s="583"/>
      <c r="G743" s="582"/>
      <c r="H743" s="582"/>
      <c r="I743" s="582"/>
      <c r="J743" s="582"/>
      <c r="K743" s="581"/>
    </row>
    <row r="744" spans="1:11" x14ac:dyDescent="0.2">
      <c r="A744" s="583"/>
      <c r="B744" s="607"/>
      <c r="C744" s="583"/>
      <c r="D744" s="583"/>
      <c r="E744" s="582"/>
      <c r="F744" s="583"/>
      <c r="G744" s="582"/>
      <c r="H744" s="582"/>
      <c r="I744" s="582"/>
      <c r="J744" s="582"/>
      <c r="K744" s="581"/>
    </row>
    <row r="745" spans="1:11" x14ac:dyDescent="0.2">
      <c r="A745" s="583"/>
      <c r="B745" s="607"/>
      <c r="C745" s="583"/>
      <c r="D745" s="583"/>
      <c r="E745" s="582"/>
      <c r="F745" s="583"/>
      <c r="G745" s="582"/>
      <c r="H745" s="582"/>
      <c r="I745" s="582"/>
      <c r="J745" s="582"/>
      <c r="K745" s="581"/>
    </row>
    <row r="746" spans="1:11" x14ac:dyDescent="0.2">
      <c r="A746" s="583"/>
      <c r="B746" s="607"/>
      <c r="C746" s="583"/>
      <c r="D746" s="583"/>
      <c r="E746" s="582"/>
      <c r="F746" s="583"/>
      <c r="G746" s="582"/>
      <c r="H746" s="582"/>
      <c r="I746" s="582"/>
      <c r="J746" s="582"/>
      <c r="K746" s="581"/>
    </row>
    <row r="747" spans="1:11" x14ac:dyDescent="0.2">
      <c r="A747" s="583"/>
      <c r="B747" s="607"/>
      <c r="C747" s="583"/>
      <c r="D747" s="583"/>
      <c r="E747" s="582"/>
      <c r="F747" s="583"/>
      <c r="G747" s="582"/>
      <c r="H747" s="582"/>
      <c r="I747" s="582"/>
      <c r="J747" s="582"/>
      <c r="K747" s="581"/>
    </row>
    <row r="748" spans="1:11" x14ac:dyDescent="0.2">
      <c r="A748" s="583"/>
      <c r="B748" s="607"/>
      <c r="C748" s="583"/>
      <c r="D748" s="583"/>
      <c r="E748" s="582"/>
      <c r="F748" s="583"/>
      <c r="G748" s="582"/>
      <c r="H748" s="582"/>
      <c r="I748" s="582"/>
      <c r="J748" s="582"/>
      <c r="K748" s="581"/>
    </row>
    <row r="749" spans="1:11" x14ac:dyDescent="0.2">
      <c r="A749" s="583"/>
      <c r="B749" s="607"/>
      <c r="C749" s="583"/>
      <c r="D749" s="583"/>
      <c r="E749" s="582"/>
      <c r="F749" s="583"/>
      <c r="G749" s="582"/>
      <c r="H749" s="582"/>
      <c r="I749" s="582"/>
      <c r="J749" s="582"/>
      <c r="K749" s="581"/>
    </row>
    <row r="750" spans="1:11" x14ac:dyDescent="0.2">
      <c r="A750" s="583"/>
      <c r="B750" s="607"/>
      <c r="C750" s="583"/>
      <c r="D750" s="583"/>
      <c r="E750" s="582"/>
      <c r="F750" s="583"/>
      <c r="G750" s="582"/>
      <c r="H750" s="582"/>
      <c r="I750" s="582"/>
      <c r="J750" s="582"/>
      <c r="K750" s="581"/>
    </row>
    <row r="751" spans="1:11" x14ac:dyDescent="0.2">
      <c r="A751" s="583"/>
      <c r="B751" s="607"/>
      <c r="C751" s="583"/>
      <c r="D751" s="583"/>
      <c r="E751" s="582"/>
      <c r="F751" s="583"/>
      <c r="G751" s="582"/>
      <c r="H751" s="582"/>
      <c r="I751" s="582"/>
      <c r="J751" s="582"/>
      <c r="K751" s="581"/>
    </row>
    <row r="752" spans="1:11" x14ac:dyDescent="0.2">
      <c r="A752" s="583"/>
      <c r="B752" s="607"/>
      <c r="C752" s="583"/>
      <c r="D752" s="583"/>
      <c r="E752" s="582"/>
      <c r="F752" s="583"/>
      <c r="G752" s="582"/>
      <c r="H752" s="582"/>
      <c r="I752" s="582"/>
      <c r="J752" s="582"/>
      <c r="K752" s="581"/>
    </row>
    <row r="753" spans="1:11" x14ac:dyDescent="0.2">
      <c r="A753" s="583"/>
      <c r="B753" s="607"/>
      <c r="C753" s="583"/>
      <c r="D753" s="583"/>
      <c r="E753" s="582"/>
      <c r="F753" s="583"/>
      <c r="G753" s="582"/>
      <c r="H753" s="582"/>
      <c r="I753" s="582"/>
      <c r="J753" s="582"/>
      <c r="K753" s="581"/>
    </row>
    <row r="754" spans="1:11" x14ac:dyDescent="0.2">
      <c r="A754" s="583"/>
      <c r="B754" s="607"/>
      <c r="C754" s="583"/>
      <c r="D754" s="583"/>
      <c r="E754" s="582"/>
      <c r="F754" s="583"/>
      <c r="G754" s="582"/>
      <c r="H754" s="582"/>
      <c r="I754" s="582"/>
      <c r="J754" s="582"/>
      <c r="K754" s="581"/>
    </row>
    <row r="755" spans="1:11" x14ac:dyDescent="0.2">
      <c r="A755" s="583"/>
      <c r="B755" s="607"/>
      <c r="C755" s="583"/>
      <c r="D755" s="583"/>
      <c r="E755" s="582"/>
      <c r="F755" s="583"/>
      <c r="G755" s="582"/>
      <c r="H755" s="582"/>
      <c r="I755" s="582"/>
      <c r="J755" s="582"/>
      <c r="K755" s="581"/>
    </row>
    <row r="756" spans="1:11" x14ac:dyDescent="0.2">
      <c r="A756" s="583"/>
      <c r="B756" s="607"/>
      <c r="C756" s="583"/>
      <c r="D756" s="583"/>
      <c r="E756" s="582"/>
      <c r="F756" s="583"/>
      <c r="G756" s="582"/>
      <c r="H756" s="582"/>
      <c r="I756" s="582"/>
      <c r="J756" s="582"/>
      <c r="K756" s="581"/>
    </row>
    <row r="757" spans="1:11" x14ac:dyDescent="0.2">
      <c r="A757" s="583"/>
      <c r="B757" s="607"/>
      <c r="C757" s="583"/>
      <c r="D757" s="583"/>
      <c r="E757" s="582"/>
      <c r="F757" s="583"/>
      <c r="G757" s="582"/>
      <c r="H757" s="582"/>
      <c r="I757" s="582"/>
      <c r="J757" s="582"/>
      <c r="K757" s="581"/>
    </row>
    <row r="758" spans="1:11" x14ac:dyDescent="0.2">
      <c r="A758" s="583"/>
      <c r="B758" s="607"/>
      <c r="C758" s="583"/>
      <c r="D758" s="583"/>
      <c r="E758" s="582"/>
      <c r="F758" s="583"/>
      <c r="G758" s="582"/>
      <c r="H758" s="582"/>
      <c r="I758" s="582"/>
      <c r="J758" s="582"/>
      <c r="K758" s="581"/>
    </row>
    <row r="759" spans="1:11" x14ac:dyDescent="0.2">
      <c r="A759" s="583"/>
      <c r="B759" s="607"/>
      <c r="C759" s="583"/>
      <c r="D759" s="583"/>
      <c r="E759" s="582"/>
      <c r="F759" s="583"/>
      <c r="G759" s="582"/>
      <c r="H759" s="582"/>
      <c r="I759" s="582"/>
      <c r="J759" s="582"/>
      <c r="K759" s="581"/>
    </row>
    <row r="760" spans="1:11" x14ac:dyDescent="0.2">
      <c r="A760" s="583"/>
      <c r="B760" s="607"/>
      <c r="C760" s="583"/>
      <c r="D760" s="583"/>
      <c r="E760" s="582"/>
      <c r="F760" s="583"/>
      <c r="G760" s="582"/>
      <c r="H760" s="582"/>
      <c r="I760" s="582"/>
      <c r="J760" s="582"/>
      <c r="K760" s="581"/>
    </row>
    <row r="761" spans="1:11" x14ac:dyDescent="0.2">
      <c r="A761" s="583"/>
      <c r="B761" s="607"/>
      <c r="C761" s="583"/>
      <c r="D761" s="583"/>
      <c r="E761" s="582"/>
      <c r="F761" s="583"/>
      <c r="G761" s="582"/>
      <c r="H761" s="582"/>
      <c r="I761" s="582"/>
      <c r="J761" s="582"/>
      <c r="K761" s="581"/>
    </row>
    <row r="762" spans="1:11" x14ac:dyDescent="0.2">
      <c r="A762" s="583"/>
      <c r="B762" s="607"/>
      <c r="C762" s="583"/>
      <c r="D762" s="583"/>
      <c r="E762" s="582"/>
      <c r="F762" s="583"/>
      <c r="G762" s="582"/>
      <c r="H762" s="582"/>
      <c r="I762" s="582"/>
      <c r="J762" s="582"/>
      <c r="K762" s="581"/>
    </row>
    <row r="763" spans="1:11" x14ac:dyDescent="0.2">
      <c r="A763" s="583"/>
      <c r="B763" s="607"/>
      <c r="C763" s="583"/>
      <c r="D763" s="583"/>
      <c r="E763" s="582"/>
      <c r="F763" s="583"/>
      <c r="G763" s="582"/>
      <c r="H763" s="582"/>
      <c r="I763" s="582"/>
      <c r="J763" s="582"/>
      <c r="K763" s="581"/>
    </row>
    <row r="764" spans="1:11" x14ac:dyDescent="0.2">
      <c r="A764" s="583"/>
      <c r="B764" s="607"/>
      <c r="C764" s="583"/>
      <c r="D764" s="583"/>
      <c r="E764" s="582"/>
      <c r="F764" s="583"/>
      <c r="G764" s="582"/>
      <c r="H764" s="582"/>
      <c r="I764" s="582"/>
      <c r="J764" s="582"/>
      <c r="K764" s="581"/>
    </row>
    <row r="765" spans="1:11" x14ac:dyDescent="0.2">
      <c r="A765" s="583"/>
      <c r="B765" s="607"/>
      <c r="C765" s="583"/>
      <c r="D765" s="583"/>
      <c r="E765" s="582"/>
      <c r="F765" s="583"/>
      <c r="G765" s="582"/>
      <c r="H765" s="582"/>
      <c r="I765" s="582"/>
      <c r="J765" s="582"/>
      <c r="K765" s="581"/>
    </row>
    <row r="766" spans="1:11" x14ac:dyDescent="0.2">
      <c r="A766" s="583"/>
      <c r="B766" s="607"/>
      <c r="C766" s="583"/>
      <c r="D766" s="583"/>
      <c r="E766" s="582"/>
      <c r="F766" s="583"/>
      <c r="G766" s="582"/>
      <c r="H766" s="582"/>
      <c r="I766" s="582"/>
      <c r="J766" s="582"/>
      <c r="K766" s="581"/>
    </row>
    <row r="767" spans="1:11" x14ac:dyDescent="0.2">
      <c r="A767" s="583"/>
      <c r="B767" s="607"/>
      <c r="C767" s="583"/>
      <c r="D767" s="583"/>
      <c r="E767" s="582"/>
      <c r="F767" s="583"/>
      <c r="G767" s="582"/>
      <c r="H767" s="582"/>
      <c r="I767" s="582"/>
      <c r="J767" s="582"/>
      <c r="K767" s="581"/>
    </row>
    <row r="768" spans="1:11" x14ac:dyDescent="0.2">
      <c r="A768" s="583"/>
      <c r="B768" s="607"/>
      <c r="C768" s="583"/>
      <c r="D768" s="583"/>
      <c r="E768" s="582"/>
      <c r="F768" s="583"/>
      <c r="G768" s="582"/>
      <c r="H768" s="582"/>
      <c r="I768" s="582"/>
      <c r="J768" s="582"/>
      <c r="K768" s="581"/>
    </row>
    <row r="769" spans="1:11" x14ac:dyDescent="0.2">
      <c r="A769" s="583"/>
      <c r="B769" s="607"/>
      <c r="C769" s="583"/>
      <c r="D769" s="583"/>
      <c r="E769" s="582"/>
      <c r="F769" s="583"/>
      <c r="G769" s="582"/>
      <c r="H769" s="582"/>
      <c r="I769" s="582"/>
      <c r="J769" s="582"/>
      <c r="K769" s="581"/>
    </row>
    <row r="770" spans="1:11" x14ac:dyDescent="0.2">
      <c r="A770" s="583"/>
      <c r="B770" s="607"/>
      <c r="C770" s="583"/>
      <c r="D770" s="583"/>
      <c r="E770" s="582"/>
      <c r="F770" s="583"/>
      <c r="G770" s="582"/>
      <c r="H770" s="582"/>
      <c r="I770" s="582"/>
      <c r="J770" s="582"/>
      <c r="K770" s="581"/>
    </row>
    <row r="771" spans="1:11" x14ac:dyDescent="0.2">
      <c r="A771" s="583"/>
      <c r="B771" s="607"/>
      <c r="C771" s="583"/>
      <c r="D771" s="583"/>
      <c r="E771" s="582"/>
      <c r="F771" s="583"/>
      <c r="G771" s="582"/>
      <c r="H771" s="582"/>
      <c r="I771" s="582"/>
      <c r="J771" s="582"/>
      <c r="K771" s="581"/>
    </row>
    <row r="772" spans="1:11" x14ac:dyDescent="0.2">
      <c r="A772" s="583"/>
      <c r="B772" s="607"/>
      <c r="C772" s="583"/>
      <c r="D772" s="583"/>
      <c r="E772" s="582"/>
      <c r="F772" s="583"/>
      <c r="G772" s="582"/>
      <c r="H772" s="582"/>
      <c r="I772" s="582"/>
      <c r="J772" s="582"/>
      <c r="K772" s="581"/>
    </row>
    <row r="773" spans="1:11" x14ac:dyDescent="0.2">
      <c r="A773" s="583"/>
      <c r="B773" s="607"/>
      <c r="C773" s="583"/>
      <c r="D773" s="583"/>
      <c r="E773" s="582"/>
      <c r="F773" s="583"/>
      <c r="G773" s="582"/>
      <c r="H773" s="582"/>
      <c r="I773" s="582"/>
      <c r="J773" s="582"/>
      <c r="K773" s="581"/>
    </row>
    <row r="774" spans="1:11" x14ac:dyDescent="0.2">
      <c r="A774" s="583"/>
      <c r="B774" s="607"/>
      <c r="C774" s="583"/>
      <c r="D774" s="583"/>
      <c r="E774" s="582"/>
      <c r="F774" s="583"/>
      <c r="G774" s="582"/>
      <c r="H774" s="582"/>
      <c r="I774" s="582"/>
      <c r="J774" s="582"/>
      <c r="K774" s="581"/>
    </row>
    <row r="775" spans="1:11" x14ac:dyDescent="0.2">
      <c r="A775" s="583"/>
      <c r="B775" s="607"/>
      <c r="C775" s="583"/>
      <c r="D775" s="583"/>
      <c r="E775" s="582"/>
      <c r="F775" s="583"/>
      <c r="G775" s="582"/>
      <c r="H775" s="582"/>
      <c r="I775" s="582"/>
      <c r="J775" s="582"/>
      <c r="K775" s="581"/>
    </row>
    <row r="776" spans="1:11" x14ac:dyDescent="0.2">
      <c r="A776" s="583"/>
      <c r="B776" s="607"/>
      <c r="C776" s="583"/>
      <c r="D776" s="583"/>
      <c r="E776" s="582"/>
      <c r="F776" s="583"/>
      <c r="G776" s="582"/>
      <c r="H776" s="582"/>
      <c r="I776" s="582"/>
      <c r="J776" s="582"/>
      <c r="K776" s="581"/>
    </row>
    <row r="777" spans="1:11" x14ac:dyDescent="0.2">
      <c r="A777" s="583"/>
      <c r="B777" s="607"/>
      <c r="C777" s="583"/>
      <c r="D777" s="583"/>
      <c r="E777" s="582"/>
      <c r="F777" s="583"/>
      <c r="G777" s="582"/>
      <c r="H777" s="582"/>
      <c r="I777" s="582"/>
      <c r="J777" s="582"/>
      <c r="K777" s="581"/>
    </row>
    <row r="778" spans="1:11" x14ac:dyDescent="0.2">
      <c r="A778" s="583"/>
      <c r="B778" s="607"/>
      <c r="C778" s="583"/>
      <c r="D778" s="583"/>
      <c r="E778" s="582"/>
      <c r="F778" s="583"/>
      <c r="G778" s="582"/>
      <c r="H778" s="582"/>
      <c r="I778" s="582"/>
      <c r="J778" s="582"/>
      <c r="K778" s="581"/>
    </row>
    <row r="779" spans="1:11" x14ac:dyDescent="0.2">
      <c r="A779" s="583"/>
      <c r="B779" s="607"/>
      <c r="C779" s="583"/>
      <c r="D779" s="583"/>
      <c r="E779" s="582"/>
      <c r="F779" s="583"/>
      <c r="G779" s="582"/>
      <c r="H779" s="582"/>
      <c r="I779" s="582"/>
      <c r="J779" s="582"/>
      <c r="K779" s="581"/>
    </row>
    <row r="780" spans="1:11" x14ac:dyDescent="0.2">
      <c r="A780" s="583"/>
      <c r="B780" s="607"/>
      <c r="C780" s="583"/>
      <c r="D780" s="583"/>
      <c r="E780" s="582"/>
      <c r="F780" s="583"/>
      <c r="G780" s="582"/>
      <c r="H780" s="582"/>
      <c r="I780" s="582"/>
      <c r="J780" s="582"/>
      <c r="K780" s="581"/>
    </row>
    <row r="781" spans="1:11" x14ac:dyDescent="0.2">
      <c r="A781" s="583"/>
      <c r="B781" s="607"/>
      <c r="C781" s="583"/>
      <c r="D781" s="583"/>
      <c r="E781" s="582"/>
      <c r="F781" s="583"/>
      <c r="G781" s="582"/>
      <c r="H781" s="582"/>
      <c r="I781" s="582"/>
      <c r="J781" s="582"/>
      <c r="K781" s="581"/>
    </row>
    <row r="782" spans="1:11" x14ac:dyDescent="0.2">
      <c r="A782" s="583"/>
      <c r="B782" s="607"/>
      <c r="C782" s="583"/>
      <c r="D782" s="583"/>
      <c r="E782" s="582"/>
      <c r="F782" s="583"/>
      <c r="G782" s="582"/>
      <c r="H782" s="582"/>
      <c r="I782" s="582"/>
      <c r="J782" s="582"/>
      <c r="K782" s="581"/>
    </row>
    <row r="783" spans="1:11" x14ac:dyDescent="0.2">
      <c r="A783" s="583"/>
      <c r="B783" s="607"/>
      <c r="C783" s="583"/>
      <c r="D783" s="583"/>
      <c r="E783" s="582"/>
      <c r="F783" s="583"/>
      <c r="G783" s="582"/>
      <c r="H783" s="582"/>
      <c r="I783" s="582"/>
      <c r="J783" s="582"/>
      <c r="K783" s="581"/>
    </row>
    <row r="784" spans="1:11" x14ac:dyDescent="0.2">
      <c r="A784" s="583"/>
      <c r="B784" s="607"/>
      <c r="C784" s="583"/>
      <c r="D784" s="583"/>
      <c r="E784" s="582"/>
      <c r="F784" s="583"/>
      <c r="G784" s="582"/>
      <c r="H784" s="582"/>
      <c r="I784" s="582"/>
      <c r="J784" s="582"/>
      <c r="K784" s="581"/>
    </row>
    <row r="785" spans="1:11" x14ac:dyDescent="0.2">
      <c r="A785" s="583"/>
      <c r="B785" s="607"/>
      <c r="C785" s="583"/>
      <c r="D785" s="583"/>
      <c r="E785" s="582"/>
      <c r="F785" s="583"/>
      <c r="G785" s="582"/>
      <c r="H785" s="582"/>
      <c r="I785" s="582"/>
      <c r="J785" s="582"/>
      <c r="K785" s="581"/>
    </row>
    <row r="786" spans="1:11" x14ac:dyDescent="0.2">
      <c r="A786" s="583"/>
      <c r="B786" s="607"/>
      <c r="C786" s="583"/>
      <c r="D786" s="583"/>
      <c r="E786" s="582"/>
      <c r="F786" s="583"/>
      <c r="G786" s="582"/>
      <c r="H786" s="582"/>
      <c r="I786" s="582"/>
      <c r="J786" s="582"/>
      <c r="K786" s="581"/>
    </row>
    <row r="787" spans="1:11" x14ac:dyDescent="0.2">
      <c r="A787" s="583"/>
      <c r="B787" s="607"/>
      <c r="C787" s="583"/>
      <c r="D787" s="583"/>
      <c r="E787" s="582"/>
      <c r="F787" s="583"/>
      <c r="G787" s="582"/>
      <c r="H787" s="582"/>
      <c r="I787" s="582"/>
      <c r="J787" s="582"/>
      <c r="K787" s="581"/>
    </row>
    <row r="788" spans="1:11" x14ac:dyDescent="0.2">
      <c r="A788" s="583"/>
      <c r="B788" s="607"/>
      <c r="C788" s="583"/>
      <c r="D788" s="583"/>
      <c r="E788" s="582"/>
      <c r="F788" s="583"/>
      <c r="G788" s="582"/>
      <c r="H788" s="582"/>
      <c r="I788" s="582"/>
      <c r="J788" s="582"/>
      <c r="K788" s="581"/>
    </row>
    <row r="789" spans="1:11" x14ac:dyDescent="0.2">
      <c r="A789" s="583"/>
      <c r="B789" s="607"/>
      <c r="C789" s="583"/>
      <c r="D789" s="583"/>
      <c r="E789" s="582"/>
      <c r="F789" s="583"/>
      <c r="G789" s="582"/>
      <c r="H789" s="582"/>
      <c r="I789" s="582"/>
      <c r="J789" s="582"/>
      <c r="K789" s="581"/>
    </row>
    <row r="790" spans="1:11" x14ac:dyDescent="0.2">
      <c r="A790" s="583"/>
      <c r="B790" s="607"/>
      <c r="C790" s="583"/>
      <c r="D790" s="583"/>
      <c r="E790" s="582"/>
      <c r="F790" s="583"/>
      <c r="G790" s="582"/>
      <c r="H790" s="582"/>
      <c r="I790" s="582"/>
      <c r="J790" s="582"/>
      <c r="K790" s="581"/>
    </row>
    <row r="791" spans="1:11" x14ac:dyDescent="0.2">
      <c r="A791" s="583"/>
      <c r="B791" s="607"/>
      <c r="C791" s="583"/>
      <c r="D791" s="583"/>
      <c r="E791" s="582"/>
      <c r="F791" s="583"/>
      <c r="G791" s="582"/>
      <c r="H791" s="582"/>
      <c r="I791" s="582"/>
      <c r="J791" s="582"/>
      <c r="K791" s="581"/>
    </row>
    <row r="792" spans="1:11" x14ac:dyDescent="0.2">
      <c r="A792" s="583"/>
      <c r="B792" s="607"/>
      <c r="C792" s="583"/>
      <c r="D792" s="583"/>
      <c r="E792" s="582"/>
      <c r="F792" s="583"/>
      <c r="G792" s="582"/>
      <c r="H792" s="582"/>
      <c r="I792" s="582"/>
      <c r="J792" s="582"/>
      <c r="K792" s="581"/>
    </row>
    <row r="793" spans="1:11" x14ac:dyDescent="0.2">
      <c r="A793" s="583"/>
      <c r="B793" s="607"/>
      <c r="C793" s="583"/>
      <c r="D793" s="583"/>
      <c r="E793" s="582"/>
      <c r="F793" s="583"/>
      <c r="G793" s="582"/>
      <c r="H793" s="582"/>
      <c r="I793" s="582"/>
      <c r="J793" s="582"/>
      <c r="K793" s="581"/>
    </row>
    <row r="794" spans="1:11" x14ac:dyDescent="0.2">
      <c r="A794" s="583"/>
      <c r="B794" s="607"/>
      <c r="C794" s="583"/>
      <c r="D794" s="583"/>
      <c r="E794" s="582"/>
      <c r="F794" s="583"/>
      <c r="G794" s="582"/>
      <c r="H794" s="582"/>
      <c r="I794" s="582"/>
      <c r="J794" s="582"/>
      <c r="K794" s="581"/>
    </row>
    <row r="795" spans="1:11" x14ac:dyDescent="0.2">
      <c r="A795" s="583"/>
      <c r="B795" s="607"/>
      <c r="C795" s="583"/>
      <c r="D795" s="583"/>
      <c r="E795" s="582"/>
      <c r="F795" s="583"/>
      <c r="G795" s="582"/>
      <c r="H795" s="582"/>
      <c r="I795" s="582"/>
      <c r="J795" s="582"/>
      <c r="K795" s="581"/>
    </row>
    <row r="796" spans="1:11" x14ac:dyDescent="0.2">
      <c r="A796" s="583"/>
      <c r="B796" s="607"/>
      <c r="C796" s="583"/>
      <c r="D796" s="583"/>
      <c r="E796" s="582"/>
      <c r="F796" s="583"/>
      <c r="G796" s="582"/>
      <c r="H796" s="582"/>
      <c r="I796" s="582"/>
      <c r="J796" s="582"/>
      <c r="K796" s="581"/>
    </row>
    <row r="797" spans="1:11" x14ac:dyDescent="0.2">
      <c r="A797" s="583"/>
      <c r="B797" s="607"/>
      <c r="C797" s="583"/>
      <c r="D797" s="583"/>
      <c r="E797" s="582"/>
      <c r="F797" s="583"/>
      <c r="G797" s="582"/>
      <c r="H797" s="582"/>
      <c r="I797" s="582"/>
      <c r="J797" s="582"/>
      <c r="K797" s="581"/>
    </row>
    <row r="798" spans="1:11" x14ac:dyDescent="0.2">
      <c r="A798" s="583"/>
      <c r="B798" s="607"/>
      <c r="C798" s="583"/>
      <c r="D798" s="583"/>
      <c r="E798" s="582"/>
      <c r="F798" s="583"/>
      <c r="G798" s="582"/>
      <c r="H798" s="582"/>
      <c r="I798" s="582"/>
      <c r="J798" s="582"/>
      <c r="K798" s="581"/>
    </row>
    <row r="799" spans="1:11" x14ac:dyDescent="0.2">
      <c r="A799" s="583"/>
      <c r="B799" s="607"/>
      <c r="C799" s="583"/>
      <c r="D799" s="583"/>
      <c r="E799" s="582"/>
      <c r="F799" s="583"/>
      <c r="G799" s="582"/>
      <c r="H799" s="582"/>
      <c r="I799" s="582"/>
      <c r="J799" s="582"/>
      <c r="K799" s="581"/>
    </row>
    <row r="800" spans="1:11" x14ac:dyDescent="0.2">
      <c r="A800" s="583"/>
      <c r="B800" s="607"/>
      <c r="C800" s="583"/>
      <c r="D800" s="583"/>
      <c r="E800" s="582"/>
      <c r="F800" s="583"/>
      <c r="G800" s="582"/>
      <c r="H800" s="582"/>
      <c r="I800" s="582"/>
      <c r="J800" s="582"/>
      <c r="K800" s="581"/>
    </row>
    <row r="801" spans="1:11" x14ac:dyDescent="0.2">
      <c r="A801" s="583"/>
      <c r="B801" s="607"/>
      <c r="C801" s="583"/>
      <c r="D801" s="583"/>
      <c r="E801" s="582"/>
      <c r="F801" s="583"/>
      <c r="G801" s="582"/>
      <c r="H801" s="582"/>
      <c r="I801" s="582"/>
      <c r="J801" s="582"/>
      <c r="K801" s="581"/>
    </row>
    <row r="802" spans="1:11" x14ac:dyDescent="0.2">
      <c r="A802" s="583"/>
      <c r="B802" s="607"/>
      <c r="C802" s="583"/>
      <c r="D802" s="583"/>
      <c r="E802" s="582"/>
      <c r="F802" s="583"/>
      <c r="G802" s="582"/>
      <c r="H802" s="582"/>
      <c r="I802" s="582"/>
      <c r="J802" s="582"/>
      <c r="K802" s="581"/>
    </row>
    <row r="803" spans="1:11" x14ac:dyDescent="0.2">
      <c r="A803" s="583"/>
      <c r="B803" s="607"/>
      <c r="C803" s="583"/>
      <c r="D803" s="583"/>
      <c r="E803" s="582"/>
      <c r="F803" s="583"/>
      <c r="G803" s="582"/>
      <c r="H803" s="582"/>
      <c r="I803" s="582"/>
      <c r="J803" s="582"/>
      <c r="K803" s="581"/>
    </row>
    <row r="804" spans="1:11" x14ac:dyDescent="0.2">
      <c r="A804" s="583"/>
      <c r="B804" s="607"/>
      <c r="C804" s="583"/>
      <c r="D804" s="583"/>
      <c r="E804" s="582"/>
      <c r="F804" s="583"/>
      <c r="G804" s="582"/>
      <c r="H804" s="582"/>
      <c r="I804" s="582"/>
      <c r="J804" s="582"/>
      <c r="K804" s="581"/>
    </row>
    <row r="805" spans="1:11" x14ac:dyDescent="0.2">
      <c r="A805" s="583"/>
      <c r="B805" s="607"/>
      <c r="C805" s="583"/>
      <c r="D805" s="583"/>
      <c r="E805" s="582"/>
      <c r="F805" s="583"/>
      <c r="G805" s="582"/>
      <c r="H805" s="582"/>
      <c r="I805" s="582"/>
      <c r="J805" s="582"/>
      <c r="K805" s="581"/>
    </row>
    <row r="806" spans="1:11" x14ac:dyDescent="0.2">
      <c r="A806" s="583"/>
      <c r="B806" s="607"/>
      <c r="C806" s="583"/>
      <c r="D806" s="583"/>
      <c r="E806" s="582"/>
      <c r="F806" s="583"/>
      <c r="G806" s="582"/>
      <c r="H806" s="582"/>
      <c r="I806" s="582"/>
      <c r="J806" s="582"/>
      <c r="K806" s="581"/>
    </row>
    <row r="807" spans="1:11" x14ac:dyDescent="0.2">
      <c r="A807" s="583"/>
      <c r="B807" s="607"/>
      <c r="C807" s="583"/>
      <c r="D807" s="583"/>
      <c r="E807" s="582"/>
      <c r="F807" s="583"/>
      <c r="G807" s="582"/>
      <c r="H807" s="582"/>
      <c r="I807" s="582"/>
      <c r="J807" s="582"/>
      <c r="K807" s="581"/>
    </row>
    <row r="808" spans="1:11" x14ac:dyDescent="0.2">
      <c r="A808" s="583"/>
      <c r="B808" s="607"/>
      <c r="C808" s="583"/>
      <c r="D808" s="583"/>
      <c r="E808" s="582"/>
      <c r="F808" s="583"/>
      <c r="G808" s="582"/>
      <c r="H808" s="582"/>
      <c r="I808" s="582"/>
      <c r="J808" s="582"/>
      <c r="K808" s="581"/>
    </row>
    <row r="809" spans="1:11" x14ac:dyDescent="0.2">
      <c r="A809" s="583"/>
      <c r="B809" s="607"/>
      <c r="C809" s="583"/>
      <c r="D809" s="583"/>
      <c r="E809" s="582"/>
      <c r="F809" s="583"/>
      <c r="G809" s="582"/>
      <c r="H809" s="582"/>
      <c r="I809" s="582"/>
      <c r="J809" s="582"/>
      <c r="K809" s="581"/>
    </row>
    <row r="810" spans="1:11" x14ac:dyDescent="0.2">
      <c r="A810" s="583"/>
      <c r="B810" s="607"/>
      <c r="C810" s="583"/>
      <c r="D810" s="583"/>
      <c r="E810" s="582"/>
      <c r="F810" s="583"/>
      <c r="G810" s="582"/>
      <c r="H810" s="582"/>
      <c r="I810" s="582"/>
      <c r="J810" s="582"/>
      <c r="K810" s="581"/>
    </row>
    <row r="811" spans="1:11" x14ac:dyDescent="0.2">
      <c r="A811" s="583"/>
      <c r="B811" s="607"/>
      <c r="C811" s="583"/>
      <c r="D811" s="583"/>
      <c r="E811" s="582"/>
      <c r="F811" s="583"/>
      <c r="G811" s="582"/>
      <c r="H811" s="582"/>
      <c r="I811" s="582"/>
      <c r="J811" s="582"/>
      <c r="K811" s="581"/>
    </row>
    <row r="812" spans="1:11" x14ac:dyDescent="0.2">
      <c r="A812" s="583"/>
      <c r="B812" s="607"/>
      <c r="C812" s="583"/>
      <c r="D812" s="583"/>
      <c r="E812" s="582"/>
      <c r="F812" s="583"/>
      <c r="G812" s="582"/>
      <c r="H812" s="582"/>
      <c r="I812" s="582"/>
      <c r="J812" s="582"/>
      <c r="K812" s="581"/>
    </row>
    <row r="813" spans="1:11" x14ac:dyDescent="0.2">
      <c r="A813" s="583"/>
      <c r="B813" s="607"/>
      <c r="C813" s="583"/>
      <c r="D813" s="583"/>
      <c r="E813" s="582"/>
      <c r="F813" s="583"/>
      <c r="G813" s="582"/>
      <c r="H813" s="582"/>
      <c r="I813" s="582"/>
      <c r="J813" s="582"/>
      <c r="K813" s="581"/>
    </row>
    <row r="814" spans="1:11" x14ac:dyDescent="0.2">
      <c r="A814" s="583"/>
      <c r="B814" s="607"/>
      <c r="C814" s="583"/>
      <c r="D814" s="583"/>
      <c r="E814" s="582"/>
      <c r="F814" s="583"/>
      <c r="G814" s="582"/>
      <c r="H814" s="582"/>
      <c r="I814" s="582"/>
      <c r="J814" s="582"/>
      <c r="K814" s="581"/>
    </row>
    <row r="815" spans="1:11" x14ac:dyDescent="0.2">
      <c r="A815" s="583"/>
      <c r="B815" s="607"/>
      <c r="C815" s="583"/>
      <c r="D815" s="583"/>
      <c r="E815" s="582"/>
      <c r="F815" s="583"/>
      <c r="G815" s="582"/>
      <c r="H815" s="582"/>
      <c r="I815" s="582"/>
      <c r="J815" s="582"/>
      <c r="K815" s="581"/>
    </row>
    <row r="816" spans="1:11" x14ac:dyDescent="0.2">
      <c r="A816" s="583"/>
      <c r="B816" s="607"/>
      <c r="C816" s="583"/>
      <c r="D816" s="583"/>
      <c r="E816" s="582"/>
      <c r="F816" s="583"/>
      <c r="G816" s="582"/>
      <c r="H816" s="582"/>
      <c r="I816" s="582"/>
      <c r="J816" s="582"/>
      <c r="K816" s="581"/>
    </row>
    <row r="817" spans="1:11" x14ac:dyDescent="0.2">
      <c r="A817" s="583"/>
      <c r="B817" s="607"/>
      <c r="C817" s="583"/>
      <c r="D817" s="583"/>
      <c r="E817" s="582"/>
      <c r="F817" s="583"/>
      <c r="G817" s="582"/>
      <c r="H817" s="582"/>
      <c r="I817" s="582"/>
      <c r="J817" s="582"/>
      <c r="K817" s="581"/>
    </row>
    <row r="818" spans="1:11" x14ac:dyDescent="0.2">
      <c r="A818" s="583"/>
      <c r="B818" s="607"/>
      <c r="C818" s="583"/>
      <c r="D818" s="583"/>
      <c r="E818" s="582"/>
      <c r="F818" s="583"/>
      <c r="G818" s="582"/>
      <c r="H818" s="582"/>
      <c r="I818" s="582"/>
      <c r="J818" s="582"/>
      <c r="K818" s="581"/>
    </row>
    <row r="819" spans="1:11" x14ac:dyDescent="0.2">
      <c r="A819" s="583"/>
      <c r="B819" s="607"/>
      <c r="C819" s="583"/>
      <c r="D819" s="583"/>
      <c r="E819" s="582"/>
      <c r="F819" s="583"/>
      <c r="G819" s="582"/>
      <c r="H819" s="582"/>
      <c r="I819" s="582"/>
      <c r="J819" s="582"/>
      <c r="K819" s="581"/>
    </row>
    <row r="820" spans="1:11" x14ac:dyDescent="0.2">
      <c r="A820" s="583"/>
      <c r="B820" s="607"/>
      <c r="C820" s="583"/>
      <c r="D820" s="583"/>
      <c r="E820" s="582"/>
      <c r="F820" s="583"/>
      <c r="G820" s="582"/>
      <c r="H820" s="582"/>
      <c r="I820" s="582"/>
      <c r="J820" s="582"/>
      <c r="K820" s="581"/>
    </row>
    <row r="821" spans="1:11" x14ac:dyDescent="0.2">
      <c r="A821" s="583"/>
      <c r="B821" s="607"/>
      <c r="C821" s="583"/>
      <c r="D821" s="583"/>
      <c r="E821" s="582"/>
      <c r="F821" s="583"/>
      <c r="G821" s="582"/>
      <c r="H821" s="582"/>
      <c r="I821" s="582"/>
      <c r="J821" s="582"/>
      <c r="K821" s="581"/>
    </row>
    <row r="822" spans="1:11" x14ac:dyDescent="0.2">
      <c r="A822" s="583"/>
      <c r="B822" s="607"/>
      <c r="C822" s="583"/>
      <c r="D822" s="583"/>
      <c r="E822" s="582"/>
      <c r="F822" s="583"/>
      <c r="G822" s="582"/>
      <c r="H822" s="582"/>
      <c r="I822" s="582"/>
      <c r="J822" s="582"/>
      <c r="K822" s="581"/>
    </row>
    <row r="823" spans="1:11" x14ac:dyDescent="0.2">
      <c r="A823" s="583"/>
      <c r="B823" s="607"/>
      <c r="C823" s="583"/>
      <c r="D823" s="583"/>
      <c r="E823" s="582"/>
      <c r="F823" s="583"/>
      <c r="G823" s="582"/>
      <c r="H823" s="582"/>
      <c r="I823" s="582"/>
      <c r="J823" s="582"/>
      <c r="K823" s="581"/>
    </row>
    <row r="824" spans="1:11" x14ac:dyDescent="0.2">
      <c r="A824" s="583"/>
      <c r="B824" s="607"/>
      <c r="C824" s="583"/>
      <c r="D824" s="583"/>
      <c r="E824" s="582"/>
      <c r="F824" s="583"/>
      <c r="G824" s="582"/>
      <c r="H824" s="582"/>
      <c r="I824" s="582"/>
      <c r="J824" s="582"/>
      <c r="K824" s="581"/>
    </row>
    <row r="825" spans="1:11" x14ac:dyDescent="0.2">
      <c r="A825" s="583"/>
      <c r="B825" s="607"/>
      <c r="C825" s="583"/>
      <c r="D825" s="583"/>
      <c r="E825" s="582"/>
      <c r="F825" s="583"/>
      <c r="G825" s="582"/>
      <c r="H825" s="582"/>
      <c r="I825" s="582"/>
      <c r="J825" s="582"/>
      <c r="K825" s="581"/>
    </row>
    <row r="826" spans="1:11" x14ac:dyDescent="0.2">
      <c r="A826" s="583"/>
      <c r="B826" s="607"/>
      <c r="C826" s="583"/>
      <c r="D826" s="583"/>
      <c r="E826" s="582"/>
      <c r="F826" s="583"/>
      <c r="G826" s="582"/>
      <c r="H826" s="582"/>
      <c r="I826" s="582"/>
      <c r="J826" s="582"/>
      <c r="K826" s="581"/>
    </row>
    <row r="827" spans="1:11" x14ac:dyDescent="0.2">
      <c r="A827" s="583"/>
      <c r="B827" s="607"/>
      <c r="C827" s="583"/>
      <c r="D827" s="583"/>
      <c r="E827" s="582"/>
      <c r="F827" s="583"/>
      <c r="G827" s="582"/>
      <c r="H827" s="582"/>
      <c r="I827" s="582"/>
      <c r="J827" s="582"/>
      <c r="K827" s="581"/>
    </row>
    <row r="828" spans="1:11" x14ac:dyDescent="0.2">
      <c r="A828" s="583"/>
      <c r="B828" s="607"/>
      <c r="C828" s="583"/>
      <c r="D828" s="583"/>
      <c r="E828" s="582"/>
      <c r="F828" s="583"/>
      <c r="G828" s="582"/>
      <c r="H828" s="582"/>
      <c r="I828" s="582"/>
      <c r="J828" s="582"/>
      <c r="K828" s="581"/>
    </row>
    <row r="829" spans="1:11" x14ac:dyDescent="0.2">
      <c r="A829" s="583"/>
      <c r="B829" s="607"/>
      <c r="C829" s="583"/>
      <c r="D829" s="583"/>
      <c r="E829" s="582"/>
      <c r="F829" s="583"/>
      <c r="G829" s="582"/>
      <c r="H829" s="582"/>
      <c r="I829" s="582"/>
      <c r="J829" s="582"/>
      <c r="K829" s="581"/>
    </row>
    <row r="830" spans="1:11" x14ac:dyDescent="0.2">
      <c r="A830" s="583"/>
      <c r="B830" s="607"/>
      <c r="C830" s="583"/>
      <c r="D830" s="583"/>
      <c r="E830" s="582"/>
      <c r="F830" s="583"/>
      <c r="G830" s="582"/>
      <c r="H830" s="582"/>
      <c r="I830" s="582"/>
      <c r="J830" s="582"/>
      <c r="K830" s="581"/>
    </row>
    <row r="831" spans="1:11" x14ac:dyDescent="0.2">
      <c r="A831" s="583"/>
      <c r="B831" s="607"/>
      <c r="C831" s="583"/>
      <c r="D831" s="583"/>
      <c r="E831" s="582"/>
      <c r="F831" s="583"/>
      <c r="G831" s="582"/>
      <c r="H831" s="582"/>
      <c r="I831" s="582"/>
      <c r="J831" s="582"/>
      <c r="K831" s="581"/>
    </row>
    <row r="832" spans="1:11" x14ac:dyDescent="0.2">
      <c r="A832" s="583"/>
      <c r="B832" s="607"/>
      <c r="C832" s="583"/>
      <c r="D832" s="583"/>
      <c r="E832" s="582"/>
      <c r="F832" s="583"/>
      <c r="G832" s="582"/>
      <c r="H832" s="582"/>
      <c r="I832" s="582"/>
      <c r="J832" s="582"/>
      <c r="K832" s="581"/>
    </row>
    <row r="833" spans="1:11" x14ac:dyDescent="0.2">
      <c r="A833" s="583"/>
      <c r="B833" s="607"/>
      <c r="C833" s="583"/>
      <c r="D833" s="583"/>
      <c r="E833" s="582"/>
      <c r="F833" s="583"/>
      <c r="G833" s="582"/>
      <c r="H833" s="582"/>
      <c r="I833" s="582"/>
      <c r="J833" s="582"/>
      <c r="K833" s="581"/>
    </row>
    <row r="834" spans="1:11" x14ac:dyDescent="0.2">
      <c r="A834" s="583"/>
      <c r="B834" s="607"/>
      <c r="C834" s="583"/>
      <c r="D834" s="583"/>
      <c r="E834" s="582"/>
      <c r="F834" s="583"/>
      <c r="G834" s="582"/>
      <c r="H834" s="582"/>
      <c r="I834" s="582"/>
      <c r="J834" s="582"/>
      <c r="K834" s="581"/>
    </row>
    <row r="835" spans="1:11" x14ac:dyDescent="0.2">
      <c r="A835" s="583"/>
      <c r="B835" s="607"/>
      <c r="C835" s="583"/>
      <c r="D835" s="583"/>
      <c r="E835" s="582"/>
      <c r="F835" s="583"/>
      <c r="G835" s="582"/>
      <c r="H835" s="582"/>
      <c r="I835" s="582"/>
      <c r="J835" s="582"/>
      <c r="K835" s="581"/>
    </row>
    <row r="836" spans="1:11" x14ac:dyDescent="0.2">
      <c r="A836" s="583"/>
      <c r="B836" s="607"/>
      <c r="C836" s="583"/>
      <c r="D836" s="583"/>
      <c r="E836" s="582"/>
      <c r="F836" s="583"/>
      <c r="G836" s="582"/>
      <c r="H836" s="582"/>
      <c r="I836" s="582"/>
      <c r="J836" s="582"/>
      <c r="K836" s="581"/>
    </row>
    <row r="837" spans="1:11" x14ac:dyDescent="0.2">
      <c r="A837" s="583"/>
      <c r="B837" s="607"/>
      <c r="C837" s="583"/>
      <c r="D837" s="583"/>
      <c r="E837" s="582"/>
      <c r="F837" s="583"/>
      <c r="G837" s="582"/>
      <c r="H837" s="582"/>
      <c r="I837" s="582"/>
      <c r="J837" s="582"/>
      <c r="K837" s="581"/>
    </row>
    <row r="838" spans="1:11" x14ac:dyDescent="0.2">
      <c r="A838" s="583"/>
      <c r="B838" s="607"/>
      <c r="C838" s="583"/>
      <c r="D838" s="583"/>
      <c r="E838" s="582"/>
      <c r="F838" s="583"/>
      <c r="G838" s="582"/>
      <c r="H838" s="582"/>
      <c r="I838" s="582"/>
      <c r="J838" s="582"/>
      <c r="K838" s="581"/>
    </row>
    <row r="839" spans="1:11" x14ac:dyDescent="0.2">
      <c r="A839" s="583"/>
      <c r="B839" s="607"/>
      <c r="C839" s="583"/>
      <c r="D839" s="583"/>
      <c r="E839" s="582"/>
      <c r="F839" s="583"/>
      <c r="G839" s="582"/>
      <c r="H839" s="582"/>
      <c r="I839" s="582"/>
      <c r="J839" s="582"/>
      <c r="K839" s="581"/>
    </row>
    <row r="840" spans="1:11" x14ac:dyDescent="0.2">
      <c r="A840" s="583"/>
      <c r="B840" s="607"/>
      <c r="C840" s="583"/>
      <c r="D840" s="583"/>
      <c r="E840" s="582"/>
      <c r="F840" s="583"/>
      <c r="G840" s="582"/>
      <c r="H840" s="582"/>
      <c r="I840" s="582"/>
      <c r="J840" s="582"/>
      <c r="K840" s="581"/>
    </row>
    <row r="841" spans="1:11" x14ac:dyDescent="0.2">
      <c r="A841" s="583"/>
      <c r="B841" s="607"/>
      <c r="C841" s="583"/>
      <c r="D841" s="583"/>
      <c r="E841" s="582"/>
      <c r="F841" s="583"/>
      <c r="G841" s="582"/>
      <c r="H841" s="582"/>
      <c r="I841" s="582"/>
      <c r="J841" s="582"/>
      <c r="K841" s="581"/>
    </row>
    <row r="842" spans="1:11" x14ac:dyDescent="0.2">
      <c r="A842" s="583"/>
      <c r="B842" s="607"/>
      <c r="C842" s="583"/>
      <c r="D842" s="583"/>
      <c r="E842" s="582"/>
      <c r="F842" s="583"/>
      <c r="G842" s="582"/>
      <c r="H842" s="582"/>
      <c r="I842" s="582"/>
      <c r="J842" s="582"/>
      <c r="K842" s="581"/>
    </row>
    <row r="843" spans="1:11" x14ac:dyDescent="0.2">
      <c r="A843" s="583"/>
      <c r="B843" s="607"/>
      <c r="C843" s="583"/>
      <c r="D843" s="583"/>
      <c r="E843" s="582"/>
      <c r="F843" s="583"/>
      <c r="G843" s="582"/>
      <c r="H843" s="582"/>
      <c r="I843" s="582"/>
      <c r="J843" s="582"/>
      <c r="K843" s="581"/>
    </row>
    <row r="844" spans="1:11" x14ac:dyDescent="0.2">
      <c r="A844" s="583"/>
      <c r="B844" s="607"/>
      <c r="C844" s="583"/>
      <c r="D844" s="583"/>
      <c r="E844" s="582"/>
      <c r="F844" s="583"/>
      <c r="G844" s="582"/>
      <c r="H844" s="582"/>
      <c r="I844" s="582"/>
      <c r="J844" s="582"/>
      <c r="K844" s="581"/>
    </row>
    <row r="845" spans="1:11" x14ac:dyDescent="0.2">
      <c r="A845" s="583"/>
      <c r="B845" s="607"/>
      <c r="C845" s="583"/>
      <c r="D845" s="583"/>
      <c r="E845" s="582"/>
      <c r="F845" s="583"/>
      <c r="G845" s="582"/>
      <c r="H845" s="582"/>
      <c r="I845" s="582"/>
      <c r="J845" s="582"/>
      <c r="K845" s="581"/>
    </row>
    <row r="846" spans="1:11" x14ac:dyDescent="0.2">
      <c r="A846" s="583"/>
      <c r="B846" s="607"/>
      <c r="C846" s="583"/>
      <c r="D846" s="583"/>
      <c r="E846" s="582"/>
      <c r="F846" s="583"/>
      <c r="G846" s="582"/>
      <c r="H846" s="582"/>
      <c r="I846" s="582"/>
      <c r="J846" s="582"/>
      <c r="K846" s="581"/>
    </row>
    <row r="847" spans="1:11" x14ac:dyDescent="0.2">
      <c r="A847" s="583"/>
      <c r="B847" s="607"/>
      <c r="C847" s="583"/>
      <c r="D847" s="583"/>
      <c r="E847" s="582"/>
      <c r="F847" s="583"/>
      <c r="G847" s="582"/>
      <c r="H847" s="582"/>
      <c r="I847" s="582"/>
      <c r="J847" s="582"/>
      <c r="K847" s="581"/>
    </row>
    <row r="848" spans="1:11" x14ac:dyDescent="0.2">
      <c r="A848" s="583"/>
      <c r="B848" s="607"/>
      <c r="C848" s="583"/>
      <c r="D848" s="583"/>
      <c r="E848" s="582"/>
      <c r="F848" s="583"/>
      <c r="G848" s="582"/>
      <c r="H848" s="582"/>
      <c r="I848" s="582"/>
      <c r="J848" s="582"/>
      <c r="K848" s="581"/>
    </row>
    <row r="849" spans="1:11" x14ac:dyDescent="0.2">
      <c r="A849" s="583"/>
      <c r="B849" s="607"/>
      <c r="C849" s="583"/>
      <c r="D849" s="583"/>
      <c r="E849" s="582"/>
      <c r="F849" s="583"/>
      <c r="G849" s="582"/>
      <c r="H849" s="582"/>
      <c r="I849" s="582"/>
      <c r="J849" s="582"/>
      <c r="K849" s="581"/>
    </row>
    <row r="850" spans="1:11" x14ac:dyDescent="0.2">
      <c r="A850" s="583"/>
      <c r="B850" s="607"/>
      <c r="C850" s="583"/>
      <c r="D850" s="583"/>
      <c r="E850" s="582"/>
      <c r="F850" s="583"/>
      <c r="G850" s="582"/>
      <c r="H850" s="582"/>
      <c r="I850" s="582"/>
      <c r="J850" s="582"/>
      <c r="K850" s="581"/>
    </row>
    <row r="851" spans="1:11" x14ac:dyDescent="0.2">
      <c r="A851" s="583"/>
      <c r="B851" s="607"/>
      <c r="C851" s="583"/>
      <c r="D851" s="583"/>
      <c r="E851" s="582"/>
      <c r="F851" s="583"/>
      <c r="G851" s="582"/>
      <c r="H851" s="582"/>
      <c r="I851" s="582"/>
      <c r="J851" s="582"/>
      <c r="K851" s="581"/>
    </row>
    <row r="852" spans="1:11" x14ac:dyDescent="0.2">
      <c r="A852" s="583"/>
      <c r="B852" s="607"/>
      <c r="C852" s="583"/>
      <c r="D852" s="583"/>
      <c r="E852" s="582"/>
      <c r="F852" s="583"/>
      <c r="G852" s="582"/>
      <c r="H852" s="582"/>
      <c r="I852" s="582"/>
      <c r="J852" s="582"/>
      <c r="K852" s="581"/>
    </row>
    <row r="853" spans="1:11" x14ac:dyDescent="0.2">
      <c r="A853" s="583"/>
      <c r="B853" s="607"/>
      <c r="C853" s="583"/>
      <c r="D853" s="583"/>
      <c r="E853" s="582"/>
      <c r="F853" s="583"/>
      <c r="G853" s="582"/>
      <c r="H853" s="582"/>
      <c r="I853" s="582"/>
      <c r="J853" s="582"/>
      <c r="K853" s="581"/>
    </row>
    <row r="854" spans="1:11" x14ac:dyDescent="0.2">
      <c r="A854" s="583"/>
      <c r="B854" s="607"/>
      <c r="C854" s="583"/>
      <c r="D854" s="583"/>
      <c r="E854" s="582"/>
      <c r="F854" s="583"/>
      <c r="G854" s="582"/>
      <c r="H854" s="582"/>
      <c r="I854" s="582"/>
      <c r="J854" s="582"/>
      <c r="K854" s="581"/>
    </row>
    <row r="855" spans="1:11" x14ac:dyDescent="0.2">
      <c r="A855" s="583"/>
      <c r="B855" s="607"/>
      <c r="C855" s="583"/>
      <c r="D855" s="583"/>
      <c r="E855" s="582"/>
      <c r="F855" s="583"/>
      <c r="G855" s="582"/>
      <c r="H855" s="582"/>
      <c r="I855" s="582"/>
      <c r="J855" s="582"/>
      <c r="K855" s="581"/>
    </row>
    <row r="856" spans="1:11" x14ac:dyDescent="0.2">
      <c r="A856" s="583"/>
      <c r="B856" s="607"/>
      <c r="C856" s="583"/>
      <c r="D856" s="583"/>
      <c r="E856" s="582"/>
      <c r="F856" s="583"/>
      <c r="G856" s="582"/>
      <c r="H856" s="582"/>
      <c r="I856" s="582"/>
      <c r="J856" s="582"/>
      <c r="K856" s="581"/>
    </row>
    <row r="857" spans="1:11" x14ac:dyDescent="0.2">
      <c r="A857" s="583"/>
      <c r="B857" s="607"/>
      <c r="C857" s="583"/>
      <c r="D857" s="583"/>
      <c r="E857" s="582"/>
      <c r="F857" s="583"/>
      <c r="G857" s="582"/>
      <c r="H857" s="582"/>
      <c r="I857" s="582"/>
      <c r="J857" s="582"/>
      <c r="K857" s="581"/>
    </row>
    <row r="858" spans="1:11" x14ac:dyDescent="0.2">
      <c r="A858" s="583"/>
      <c r="B858" s="607"/>
      <c r="C858" s="583"/>
      <c r="D858" s="583"/>
      <c r="E858" s="582"/>
      <c r="F858" s="583"/>
      <c r="G858" s="582"/>
      <c r="H858" s="582"/>
      <c r="I858" s="582"/>
      <c r="J858" s="582"/>
      <c r="K858" s="581"/>
    </row>
    <row r="859" spans="1:11" x14ac:dyDescent="0.2">
      <c r="A859" s="583"/>
      <c r="B859" s="607"/>
      <c r="C859" s="583"/>
      <c r="D859" s="583"/>
      <c r="E859" s="582"/>
      <c r="F859" s="583"/>
      <c r="G859" s="582"/>
      <c r="H859" s="582"/>
      <c r="I859" s="582"/>
      <c r="J859" s="582"/>
      <c r="K859" s="581"/>
    </row>
    <row r="860" spans="1:11" x14ac:dyDescent="0.2">
      <c r="A860" s="583"/>
      <c r="B860" s="607"/>
      <c r="C860" s="583"/>
      <c r="D860" s="583"/>
      <c r="E860" s="582"/>
      <c r="F860" s="583"/>
      <c r="G860" s="582"/>
      <c r="H860" s="582"/>
      <c r="I860" s="582"/>
      <c r="J860" s="582"/>
      <c r="K860" s="581"/>
    </row>
    <row r="861" spans="1:11" x14ac:dyDescent="0.2">
      <c r="A861" s="583"/>
      <c r="B861" s="607"/>
      <c r="C861" s="583"/>
      <c r="D861" s="583"/>
      <c r="E861" s="582"/>
      <c r="F861" s="583"/>
      <c r="G861" s="582"/>
      <c r="H861" s="582"/>
      <c r="I861" s="582"/>
      <c r="J861" s="582"/>
      <c r="K861" s="581"/>
    </row>
    <row r="862" spans="1:11" x14ac:dyDescent="0.2">
      <c r="A862" s="583"/>
      <c r="B862" s="607"/>
      <c r="C862" s="583"/>
      <c r="D862" s="583"/>
      <c r="E862" s="582"/>
      <c r="F862" s="583"/>
      <c r="G862" s="582"/>
      <c r="H862" s="582"/>
      <c r="I862" s="582"/>
      <c r="J862" s="582"/>
      <c r="K862" s="581"/>
    </row>
    <row r="863" spans="1:11" x14ac:dyDescent="0.2">
      <c r="A863" s="583"/>
      <c r="B863" s="607"/>
      <c r="C863" s="583"/>
      <c r="D863" s="583"/>
      <c r="E863" s="582"/>
      <c r="F863" s="583"/>
      <c r="G863" s="582"/>
      <c r="H863" s="582"/>
      <c r="I863" s="582"/>
      <c r="J863" s="582"/>
      <c r="K863" s="581"/>
    </row>
    <row r="864" spans="1:11" x14ac:dyDescent="0.2">
      <c r="A864" s="583"/>
      <c r="B864" s="607"/>
      <c r="C864" s="583"/>
      <c r="D864" s="583"/>
      <c r="E864" s="582"/>
      <c r="F864" s="583"/>
      <c r="G864" s="582"/>
      <c r="H864" s="582"/>
      <c r="I864" s="582"/>
      <c r="J864" s="582"/>
      <c r="K864" s="581"/>
    </row>
    <row r="865" spans="1:11" x14ac:dyDescent="0.2">
      <c r="A865" s="583"/>
      <c r="B865" s="607"/>
      <c r="C865" s="583"/>
      <c r="D865" s="583"/>
      <c r="E865" s="582"/>
      <c r="F865" s="583"/>
      <c r="G865" s="582"/>
      <c r="H865" s="582"/>
      <c r="I865" s="582"/>
      <c r="J865" s="582"/>
      <c r="K865" s="581"/>
    </row>
    <row r="866" spans="1:11" x14ac:dyDescent="0.2">
      <c r="A866" s="583"/>
      <c r="B866" s="607"/>
      <c r="C866" s="583"/>
      <c r="D866" s="583"/>
      <c r="E866" s="582"/>
      <c r="F866" s="583"/>
      <c r="G866" s="582"/>
      <c r="H866" s="582"/>
      <c r="I866" s="582"/>
      <c r="J866" s="582"/>
      <c r="K866" s="581"/>
    </row>
    <row r="867" spans="1:11" x14ac:dyDescent="0.2">
      <c r="A867" s="583"/>
      <c r="B867" s="607"/>
      <c r="C867" s="583"/>
      <c r="D867" s="583"/>
      <c r="E867" s="582"/>
      <c r="F867" s="583"/>
      <c r="G867" s="582"/>
      <c r="H867" s="582"/>
      <c r="I867" s="582"/>
      <c r="J867" s="582"/>
      <c r="K867" s="581"/>
    </row>
    <row r="868" spans="1:11" x14ac:dyDescent="0.2">
      <c r="A868" s="583"/>
      <c r="B868" s="607"/>
      <c r="C868" s="583"/>
      <c r="D868" s="583"/>
      <c r="E868" s="582"/>
      <c r="F868" s="583"/>
      <c r="G868" s="582"/>
      <c r="H868" s="582"/>
      <c r="I868" s="582"/>
      <c r="J868" s="582"/>
      <c r="K868" s="581"/>
    </row>
    <row r="869" spans="1:11" x14ac:dyDescent="0.2">
      <c r="A869" s="583"/>
      <c r="B869" s="607"/>
      <c r="C869" s="583"/>
      <c r="D869" s="583"/>
      <c r="E869" s="582"/>
      <c r="F869" s="583"/>
      <c r="G869" s="582"/>
      <c r="H869" s="582"/>
      <c r="I869" s="582"/>
      <c r="J869" s="582"/>
      <c r="K869" s="581"/>
    </row>
    <row r="870" spans="1:11" x14ac:dyDescent="0.2">
      <c r="A870" s="583"/>
      <c r="B870" s="607"/>
      <c r="C870" s="583"/>
      <c r="D870" s="583"/>
      <c r="E870" s="582"/>
      <c r="F870" s="583"/>
      <c r="G870" s="582"/>
      <c r="H870" s="582"/>
      <c r="I870" s="582"/>
      <c r="J870" s="582"/>
      <c r="K870" s="581"/>
    </row>
    <row r="871" spans="1:11" x14ac:dyDescent="0.2">
      <c r="A871" s="583"/>
      <c r="B871" s="607"/>
      <c r="C871" s="583"/>
      <c r="D871" s="583"/>
      <c r="E871" s="582"/>
      <c r="F871" s="583"/>
      <c r="G871" s="582"/>
      <c r="H871" s="582"/>
      <c r="I871" s="582"/>
      <c r="J871" s="582"/>
      <c r="K871" s="581"/>
    </row>
    <row r="872" spans="1:11" x14ac:dyDescent="0.2">
      <c r="A872" s="583"/>
      <c r="B872" s="607"/>
      <c r="C872" s="583"/>
      <c r="D872" s="583"/>
      <c r="E872" s="582"/>
      <c r="F872" s="583"/>
      <c r="G872" s="582"/>
      <c r="H872" s="582"/>
      <c r="I872" s="582"/>
      <c r="J872" s="582"/>
      <c r="K872" s="581"/>
    </row>
    <row r="873" spans="1:11" x14ac:dyDescent="0.2">
      <c r="A873" s="583"/>
      <c r="B873" s="607"/>
      <c r="C873" s="583"/>
      <c r="D873" s="583"/>
      <c r="E873" s="582"/>
      <c r="F873" s="583"/>
      <c r="G873" s="582"/>
      <c r="H873" s="582"/>
      <c r="I873" s="582"/>
      <c r="J873" s="582"/>
      <c r="K873" s="581"/>
    </row>
    <row r="874" spans="1:11" x14ac:dyDescent="0.2">
      <c r="A874" s="583"/>
      <c r="B874" s="607"/>
      <c r="C874" s="583"/>
      <c r="D874" s="583"/>
      <c r="E874" s="582"/>
      <c r="F874" s="583"/>
      <c r="G874" s="582"/>
      <c r="H874" s="582"/>
      <c r="I874" s="582"/>
      <c r="J874" s="582"/>
      <c r="K874" s="581"/>
    </row>
    <row r="875" spans="1:11" x14ac:dyDescent="0.2">
      <c r="A875" s="583"/>
      <c r="B875" s="607"/>
      <c r="C875" s="583"/>
      <c r="D875" s="583"/>
      <c r="E875" s="582"/>
      <c r="F875" s="583"/>
      <c r="G875" s="582"/>
      <c r="H875" s="582"/>
      <c r="I875" s="582"/>
      <c r="J875" s="582"/>
      <c r="K875" s="581"/>
    </row>
    <row r="876" spans="1:11" x14ac:dyDescent="0.2">
      <c r="A876" s="583"/>
      <c r="B876" s="607"/>
      <c r="C876" s="583"/>
      <c r="D876" s="583"/>
      <c r="E876" s="582"/>
      <c r="F876" s="583"/>
      <c r="G876" s="582"/>
      <c r="H876" s="582"/>
      <c r="I876" s="582"/>
      <c r="J876" s="582"/>
      <c r="K876" s="581"/>
    </row>
    <row r="877" spans="1:11" x14ac:dyDescent="0.2">
      <c r="A877" s="583"/>
      <c r="B877" s="607"/>
      <c r="C877" s="583"/>
      <c r="D877" s="583"/>
      <c r="E877" s="582"/>
      <c r="F877" s="583"/>
      <c r="G877" s="582"/>
      <c r="H877" s="582"/>
      <c r="I877" s="582"/>
      <c r="J877" s="582"/>
      <c r="K877" s="581"/>
    </row>
    <row r="878" spans="1:11" x14ac:dyDescent="0.2">
      <c r="A878" s="583"/>
      <c r="B878" s="607"/>
      <c r="C878" s="583"/>
      <c r="D878" s="583"/>
      <c r="E878" s="582"/>
      <c r="F878" s="583"/>
      <c r="G878" s="582"/>
      <c r="H878" s="582"/>
      <c r="I878" s="582"/>
      <c r="J878" s="582"/>
      <c r="K878" s="581"/>
    </row>
    <row r="879" spans="1:11" x14ac:dyDescent="0.2">
      <c r="A879" s="583"/>
      <c r="B879" s="607"/>
      <c r="C879" s="583"/>
      <c r="D879" s="583"/>
      <c r="E879" s="582"/>
      <c r="F879" s="583"/>
      <c r="G879" s="582"/>
      <c r="H879" s="582"/>
      <c r="I879" s="582"/>
      <c r="J879" s="582"/>
      <c r="K879" s="581"/>
    </row>
    <row r="880" spans="1:11" x14ac:dyDescent="0.2">
      <c r="A880" s="583"/>
      <c r="B880" s="607"/>
      <c r="C880" s="583"/>
      <c r="D880" s="583"/>
      <c r="E880" s="582"/>
      <c r="F880" s="583"/>
      <c r="G880" s="582"/>
      <c r="H880" s="582"/>
      <c r="I880" s="582"/>
      <c r="J880" s="582"/>
      <c r="K880" s="581"/>
    </row>
    <row r="881" spans="1:11" x14ac:dyDescent="0.2">
      <c r="A881" s="583"/>
      <c r="B881" s="607"/>
      <c r="C881" s="583"/>
      <c r="D881" s="583"/>
      <c r="E881" s="582"/>
      <c r="F881" s="583"/>
      <c r="G881" s="582"/>
      <c r="H881" s="582"/>
      <c r="I881" s="582"/>
      <c r="J881" s="582"/>
      <c r="K881" s="581"/>
    </row>
    <row r="882" spans="1:11" x14ac:dyDescent="0.2">
      <c r="A882" s="583"/>
      <c r="B882" s="607"/>
      <c r="C882" s="583"/>
      <c r="D882" s="583"/>
      <c r="E882" s="582"/>
      <c r="F882" s="583"/>
      <c r="G882" s="582"/>
      <c r="H882" s="582"/>
      <c r="I882" s="582"/>
      <c r="J882" s="582"/>
      <c r="K882" s="581"/>
    </row>
    <row r="883" spans="1:11" x14ac:dyDescent="0.2">
      <c r="A883" s="583"/>
      <c r="B883" s="607"/>
      <c r="C883" s="583"/>
      <c r="D883" s="583"/>
      <c r="E883" s="582"/>
      <c r="F883" s="583"/>
      <c r="G883" s="582"/>
      <c r="H883" s="582"/>
      <c r="I883" s="582"/>
      <c r="J883" s="582"/>
      <c r="K883" s="581"/>
    </row>
    <row r="884" spans="1:11" x14ac:dyDescent="0.2">
      <c r="A884" s="583"/>
      <c r="B884" s="607"/>
      <c r="C884" s="583"/>
      <c r="D884" s="583"/>
      <c r="E884" s="582"/>
      <c r="F884" s="583"/>
      <c r="G884" s="582"/>
      <c r="H884" s="582"/>
      <c r="I884" s="582"/>
      <c r="J884" s="582"/>
      <c r="K884" s="581"/>
    </row>
    <row r="885" spans="1:11" x14ac:dyDescent="0.2">
      <c r="A885" s="583"/>
      <c r="B885" s="607"/>
      <c r="C885" s="583"/>
      <c r="D885" s="583"/>
      <c r="E885" s="582"/>
      <c r="F885" s="583"/>
      <c r="G885" s="582"/>
      <c r="H885" s="582"/>
      <c r="I885" s="582"/>
      <c r="J885" s="582"/>
      <c r="K885" s="581"/>
    </row>
    <row r="886" spans="1:11" x14ac:dyDescent="0.2">
      <c r="A886" s="583"/>
      <c r="B886" s="607"/>
      <c r="C886" s="583"/>
      <c r="D886" s="583"/>
      <c r="E886" s="582"/>
      <c r="F886" s="583"/>
      <c r="G886" s="582"/>
      <c r="H886" s="582"/>
      <c r="I886" s="582"/>
      <c r="J886" s="582"/>
      <c r="K886" s="581"/>
    </row>
    <row r="887" spans="1:11" x14ac:dyDescent="0.2">
      <c r="A887" s="583"/>
      <c r="B887" s="607"/>
      <c r="C887" s="583"/>
      <c r="D887" s="583"/>
      <c r="E887" s="582"/>
      <c r="F887" s="583"/>
      <c r="G887" s="582"/>
      <c r="H887" s="582"/>
      <c r="I887" s="582"/>
      <c r="J887" s="582"/>
      <c r="K887" s="581"/>
    </row>
    <row r="888" spans="1:11" x14ac:dyDescent="0.2">
      <c r="A888" s="583"/>
      <c r="B888" s="607"/>
      <c r="C888" s="583"/>
      <c r="D888" s="583"/>
      <c r="E888" s="582"/>
      <c r="F888" s="583"/>
      <c r="G888" s="582"/>
      <c r="H888" s="582"/>
      <c r="I888" s="582"/>
      <c r="J888" s="582"/>
      <c r="K888" s="581"/>
    </row>
    <row r="889" spans="1:11" x14ac:dyDescent="0.2">
      <c r="A889" s="583"/>
      <c r="B889" s="607"/>
      <c r="C889" s="583"/>
      <c r="D889" s="583"/>
      <c r="E889" s="582"/>
      <c r="F889" s="583"/>
      <c r="G889" s="582"/>
      <c r="H889" s="582"/>
      <c r="I889" s="582"/>
      <c r="J889" s="582"/>
      <c r="K889" s="581"/>
    </row>
    <row r="890" spans="1:11" x14ac:dyDescent="0.2">
      <c r="A890" s="583"/>
      <c r="B890" s="607"/>
      <c r="C890" s="583"/>
      <c r="D890" s="583"/>
      <c r="E890" s="582"/>
      <c r="F890" s="583"/>
      <c r="G890" s="582"/>
      <c r="H890" s="582"/>
      <c r="I890" s="582"/>
      <c r="J890" s="582"/>
      <c r="K890" s="581"/>
    </row>
    <row r="891" spans="1:11" x14ac:dyDescent="0.2">
      <c r="A891" s="583"/>
      <c r="B891" s="607"/>
      <c r="C891" s="583"/>
      <c r="D891" s="583"/>
      <c r="E891" s="582"/>
      <c r="F891" s="583"/>
      <c r="G891" s="582"/>
      <c r="H891" s="582"/>
      <c r="I891" s="582"/>
      <c r="J891" s="582"/>
      <c r="K891" s="581"/>
    </row>
    <row r="892" spans="1:11" x14ac:dyDescent="0.2">
      <c r="A892" s="583"/>
      <c r="B892" s="607"/>
      <c r="C892" s="583"/>
      <c r="D892" s="583"/>
      <c r="E892" s="582"/>
      <c r="F892" s="583"/>
      <c r="G892" s="582"/>
      <c r="H892" s="582"/>
      <c r="I892" s="582"/>
      <c r="J892" s="582"/>
      <c r="K892" s="581"/>
    </row>
  </sheetData>
  <autoFilter ref="A2:K76"/>
  <pageMargins left="0.55118110236220474" right="0.35433070866141736" top="0.39370078740157483" bottom="0.70866141732283472" header="0.27559055118110237" footer="0.19685039370078741"/>
  <pageSetup paperSize="9" scale="54" fitToHeight="4" orientation="landscape" r:id="rId1"/>
  <headerFooter alignWithMargins="0">
    <oddFooter>&amp;C&amp;A</oddFooter>
  </headerFooter>
  <rowBreaks count="1" manualBreakCount="1">
    <brk id="44" max="10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/>
  </sheetViews>
  <sheetFormatPr defaultRowHeight="12.75" x14ac:dyDescent="0.2"/>
  <cols>
    <col min="1" max="1" width="4.42578125" style="461" customWidth="1"/>
    <col min="2" max="2" width="29.85546875" style="461" customWidth="1"/>
    <col min="3" max="3" width="11.28515625" style="461" customWidth="1"/>
    <col min="4" max="4" width="11.42578125" style="461" customWidth="1"/>
    <col min="5" max="5" width="22.28515625" style="461" customWidth="1"/>
    <col min="6" max="6" width="15.42578125" style="461" customWidth="1"/>
    <col min="7" max="16384" width="9.140625" style="461"/>
  </cols>
  <sheetData>
    <row r="3" spans="1:6" ht="14.25" x14ac:dyDescent="0.2">
      <c r="B3" s="466" t="s">
        <v>1201</v>
      </c>
      <c r="C3" s="467"/>
      <c r="F3" s="461" t="s">
        <v>1830</v>
      </c>
    </row>
    <row r="8" spans="1:6" ht="25.5" x14ac:dyDescent="0.2">
      <c r="A8" s="468"/>
      <c r="B8" s="469" t="s">
        <v>1202</v>
      </c>
      <c r="C8" s="469" t="s">
        <v>502</v>
      </c>
      <c r="D8" s="469" t="s">
        <v>503</v>
      </c>
      <c r="E8" s="469" t="s">
        <v>504</v>
      </c>
      <c r="F8" s="470" t="s">
        <v>505</v>
      </c>
    </row>
    <row r="9" spans="1:6" ht="33.75" customHeight="1" x14ac:dyDescent="0.2">
      <c r="A9" s="468">
        <v>1</v>
      </c>
      <c r="B9" s="471"/>
      <c r="C9" s="472"/>
      <c r="D9" s="472"/>
      <c r="E9" s="471"/>
      <c r="F9" s="471"/>
    </row>
    <row r="10" spans="1:6" ht="35.25" customHeight="1" x14ac:dyDescent="0.2">
      <c r="A10" s="468">
        <v>2</v>
      </c>
      <c r="B10" s="468"/>
      <c r="C10" s="472"/>
      <c r="D10" s="472"/>
      <c r="E10" s="468"/>
      <c r="F10" s="468"/>
    </row>
    <row r="11" spans="1:6" ht="35.25" customHeight="1" x14ac:dyDescent="0.2">
      <c r="A11" s="468">
        <v>3</v>
      </c>
      <c r="B11" s="468"/>
      <c r="C11" s="472"/>
      <c r="D11" s="472"/>
      <c r="E11" s="468"/>
      <c r="F11" s="468"/>
    </row>
    <row r="12" spans="1:6" ht="35.25" customHeight="1" x14ac:dyDescent="0.2">
      <c r="A12" s="468">
        <v>4</v>
      </c>
      <c r="B12" s="468"/>
      <c r="C12" s="472"/>
      <c r="D12" s="472"/>
      <c r="E12" s="468"/>
      <c r="F12" s="468"/>
    </row>
    <row r="13" spans="1:6" ht="35.25" customHeight="1" x14ac:dyDescent="0.2">
      <c r="A13" s="468">
        <v>5</v>
      </c>
      <c r="B13" s="468"/>
      <c r="C13" s="472"/>
      <c r="D13" s="472"/>
      <c r="E13" s="468"/>
      <c r="F13" s="468"/>
    </row>
    <row r="14" spans="1:6" ht="35.25" customHeight="1" x14ac:dyDescent="0.2">
      <c r="A14" s="468">
        <v>6</v>
      </c>
      <c r="B14" s="468"/>
      <c r="C14" s="472"/>
      <c r="D14" s="472"/>
      <c r="E14" s="468"/>
      <c r="F14" s="468"/>
    </row>
    <row r="15" spans="1:6" ht="35.25" customHeight="1" x14ac:dyDescent="0.2">
      <c r="A15" s="468">
        <v>7</v>
      </c>
      <c r="B15" s="468"/>
      <c r="C15" s="472"/>
      <c r="D15" s="472"/>
      <c r="E15" s="468"/>
      <c r="F15" s="468"/>
    </row>
    <row r="16" spans="1:6" ht="35.25" customHeight="1" x14ac:dyDescent="0.2">
      <c r="A16" s="468">
        <v>8</v>
      </c>
      <c r="B16" s="468"/>
      <c r="C16" s="472"/>
      <c r="D16" s="472"/>
      <c r="E16" s="468"/>
      <c r="F16" s="468"/>
    </row>
    <row r="17" spans="1:6" ht="35.25" customHeight="1" x14ac:dyDescent="0.2">
      <c r="A17" s="468">
        <v>9</v>
      </c>
      <c r="B17" s="468"/>
      <c r="C17" s="472"/>
      <c r="D17" s="472"/>
      <c r="E17" s="468"/>
      <c r="F17" s="468"/>
    </row>
    <row r="18" spans="1:6" ht="35.25" customHeight="1" thickBot="1" x14ac:dyDescent="0.25">
      <c r="A18" s="473">
        <v>10</v>
      </c>
      <c r="B18" s="473"/>
      <c r="C18" s="474"/>
      <c r="D18" s="474"/>
      <c r="E18" s="473"/>
      <c r="F18" s="473"/>
    </row>
    <row r="19" spans="1:6" ht="13.5" thickTop="1" x14ac:dyDescent="0.2">
      <c r="A19" s="475"/>
      <c r="B19" s="476" t="s">
        <v>1203</v>
      </c>
      <c r="C19" s="476"/>
      <c r="D19" s="477">
        <f>SUM(D9:D18)</f>
        <v>0</v>
      </c>
      <c r="E19" s="475"/>
      <c r="F19" s="475"/>
    </row>
    <row r="21" spans="1:6" x14ac:dyDescent="0.2">
      <c r="B21" s="478" t="s">
        <v>1204</v>
      </c>
    </row>
  </sheetData>
  <pageMargins left="0.7" right="0.2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workbookViewId="0"/>
  </sheetViews>
  <sheetFormatPr defaultRowHeight="12.75" x14ac:dyDescent="0.2"/>
  <cols>
    <col min="1" max="1" width="3.140625" style="461" customWidth="1"/>
    <col min="2" max="2" width="29" style="461" customWidth="1"/>
    <col min="3" max="3" width="15.28515625" style="461" customWidth="1"/>
    <col min="4" max="4" width="15.5703125" style="461" bestFit="1" customWidth="1"/>
    <col min="5" max="5" width="15.42578125" style="461" customWidth="1"/>
    <col min="6" max="6" width="9" style="461" hidden="1" customWidth="1"/>
    <col min="7" max="7" width="0" style="461" hidden="1" customWidth="1"/>
    <col min="8" max="17" width="9" style="461" hidden="1" customWidth="1"/>
    <col min="18" max="19" width="12.28515625" style="461" customWidth="1"/>
    <col min="20" max="21" width="11.5703125" style="461" customWidth="1"/>
    <col min="22" max="22" width="25.28515625" style="461" customWidth="1"/>
    <col min="23" max="16384" width="9.140625" style="461"/>
  </cols>
  <sheetData>
    <row r="1" spans="1:22" x14ac:dyDescent="0.2">
      <c r="A1" s="464" t="s">
        <v>1189</v>
      </c>
      <c r="B1" s="465"/>
      <c r="C1" s="465"/>
      <c r="P1" s="461" t="s">
        <v>649</v>
      </c>
    </row>
    <row r="2" spans="1:22" x14ac:dyDescent="0.2">
      <c r="D2" s="463" t="s">
        <v>867</v>
      </c>
      <c r="E2" s="462"/>
      <c r="F2" s="462"/>
      <c r="U2" s="461" t="s">
        <v>1829</v>
      </c>
    </row>
    <row r="3" spans="1:22" x14ac:dyDescent="0.2">
      <c r="A3" s="461" t="s">
        <v>1190</v>
      </c>
      <c r="D3" s="463" t="s">
        <v>1200</v>
      </c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2" ht="13.5" thickBot="1" x14ac:dyDescent="0.25"/>
    <row r="5" spans="1:22" s="483" customFormat="1" ht="38.25" x14ac:dyDescent="0.2">
      <c r="A5" s="495"/>
      <c r="B5" s="484" t="s">
        <v>1198</v>
      </c>
      <c r="C5" s="487" t="s">
        <v>1199</v>
      </c>
      <c r="D5" s="503" t="s">
        <v>1191</v>
      </c>
      <c r="E5" s="507" t="s">
        <v>1192</v>
      </c>
      <c r="F5" s="485" t="s">
        <v>1193</v>
      </c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6" t="s">
        <v>1196</v>
      </c>
      <c r="S5" s="508" t="s">
        <v>1195</v>
      </c>
      <c r="T5" s="503" t="s">
        <v>1194</v>
      </c>
      <c r="U5" s="513" t="s">
        <v>1197</v>
      </c>
      <c r="V5" s="509" t="s">
        <v>505</v>
      </c>
    </row>
    <row r="6" spans="1:22" x14ac:dyDescent="0.2">
      <c r="A6" s="496">
        <v>1</v>
      </c>
      <c r="B6" s="499"/>
      <c r="C6" s="500"/>
      <c r="D6" s="504"/>
      <c r="E6" s="48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89"/>
      <c r="T6" s="504"/>
      <c r="U6" s="514"/>
      <c r="V6" s="510"/>
    </row>
    <row r="7" spans="1:22" x14ac:dyDescent="0.2">
      <c r="A7" s="496">
        <v>2</v>
      </c>
      <c r="B7" s="499"/>
      <c r="C7" s="500"/>
      <c r="D7" s="504"/>
      <c r="E7" s="48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89"/>
      <c r="T7" s="504"/>
      <c r="U7" s="514"/>
      <c r="V7" s="510"/>
    </row>
    <row r="8" spans="1:22" x14ac:dyDescent="0.2">
      <c r="A8" s="496">
        <v>3</v>
      </c>
      <c r="B8" s="499"/>
      <c r="C8" s="500"/>
      <c r="D8" s="504"/>
      <c r="E8" s="48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89"/>
      <c r="T8" s="504"/>
      <c r="U8" s="514"/>
      <c r="V8" s="510"/>
    </row>
    <row r="9" spans="1:22" x14ac:dyDescent="0.2">
      <c r="A9" s="496">
        <v>4</v>
      </c>
      <c r="B9" s="499"/>
      <c r="C9" s="500"/>
      <c r="D9" s="504"/>
      <c r="E9" s="48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89"/>
      <c r="T9" s="504"/>
      <c r="U9" s="514"/>
      <c r="V9" s="510"/>
    </row>
    <row r="10" spans="1:22" x14ac:dyDescent="0.2">
      <c r="A10" s="496">
        <v>5</v>
      </c>
      <c r="B10" s="499"/>
      <c r="C10" s="500"/>
      <c r="D10" s="504"/>
      <c r="E10" s="48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89"/>
      <c r="T10" s="504"/>
      <c r="U10" s="514"/>
      <c r="V10" s="510"/>
    </row>
    <row r="11" spans="1:22" x14ac:dyDescent="0.2">
      <c r="A11" s="496">
        <v>6</v>
      </c>
      <c r="B11" s="499"/>
      <c r="C11" s="500"/>
      <c r="D11" s="504"/>
      <c r="E11" s="48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89"/>
      <c r="T11" s="504"/>
      <c r="U11" s="514"/>
      <c r="V11" s="510"/>
    </row>
    <row r="12" spans="1:22" x14ac:dyDescent="0.2">
      <c r="A12" s="496">
        <v>7</v>
      </c>
      <c r="B12" s="499"/>
      <c r="C12" s="500"/>
      <c r="D12" s="504"/>
      <c r="E12" s="48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89"/>
      <c r="T12" s="504"/>
      <c r="U12" s="514"/>
      <c r="V12" s="510"/>
    </row>
    <row r="13" spans="1:22" x14ac:dyDescent="0.2">
      <c r="A13" s="496">
        <v>8</v>
      </c>
      <c r="B13" s="499"/>
      <c r="C13" s="500"/>
      <c r="D13" s="504"/>
      <c r="E13" s="48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89"/>
      <c r="T13" s="504"/>
      <c r="U13" s="514"/>
      <c r="V13" s="510"/>
    </row>
    <row r="14" spans="1:22" x14ac:dyDescent="0.2">
      <c r="A14" s="496">
        <v>9</v>
      </c>
      <c r="B14" s="499"/>
      <c r="C14" s="500"/>
      <c r="D14" s="504"/>
      <c r="E14" s="48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89"/>
      <c r="T14" s="504"/>
      <c r="U14" s="514"/>
      <c r="V14" s="510"/>
    </row>
    <row r="15" spans="1:22" x14ac:dyDescent="0.2">
      <c r="A15" s="496">
        <v>10</v>
      </c>
      <c r="B15" s="499"/>
      <c r="C15" s="500"/>
      <c r="D15" s="504"/>
      <c r="E15" s="48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89"/>
      <c r="T15" s="504"/>
      <c r="U15" s="514"/>
      <c r="V15" s="510"/>
    </row>
    <row r="16" spans="1:22" x14ac:dyDescent="0.2">
      <c r="A16" s="496">
        <v>11</v>
      </c>
      <c r="B16" s="499"/>
      <c r="C16" s="500"/>
      <c r="D16" s="504"/>
      <c r="E16" s="48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89"/>
      <c r="T16" s="504"/>
      <c r="U16" s="514"/>
      <c r="V16" s="510"/>
    </row>
    <row r="17" spans="1:22" x14ac:dyDescent="0.2">
      <c r="A17" s="496">
        <v>12</v>
      </c>
      <c r="B17" s="499"/>
      <c r="C17" s="500"/>
      <c r="D17" s="504"/>
      <c r="E17" s="48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89"/>
      <c r="T17" s="504"/>
      <c r="U17" s="514"/>
      <c r="V17" s="510"/>
    </row>
    <row r="18" spans="1:22" x14ac:dyDescent="0.2">
      <c r="A18" s="496">
        <v>13</v>
      </c>
      <c r="B18" s="499"/>
      <c r="C18" s="500"/>
      <c r="D18" s="504"/>
      <c r="E18" s="48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89"/>
      <c r="T18" s="504"/>
      <c r="U18" s="514"/>
      <c r="V18" s="510"/>
    </row>
    <row r="19" spans="1:22" x14ac:dyDescent="0.2">
      <c r="A19" s="496">
        <v>14</v>
      </c>
      <c r="B19" s="499"/>
      <c r="C19" s="500"/>
      <c r="D19" s="504"/>
      <c r="E19" s="48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89"/>
      <c r="T19" s="504"/>
      <c r="U19" s="514"/>
      <c r="V19" s="510"/>
    </row>
    <row r="20" spans="1:22" x14ac:dyDescent="0.2">
      <c r="A20" s="496">
        <v>15</v>
      </c>
      <c r="B20" s="499"/>
      <c r="C20" s="500"/>
      <c r="D20" s="504"/>
      <c r="E20" s="48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89"/>
      <c r="T20" s="504"/>
      <c r="U20" s="514"/>
      <c r="V20" s="510"/>
    </row>
    <row r="21" spans="1:22" x14ac:dyDescent="0.2">
      <c r="A21" s="496">
        <v>16</v>
      </c>
      <c r="B21" s="499"/>
      <c r="C21" s="500"/>
      <c r="D21" s="504"/>
      <c r="E21" s="48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89"/>
      <c r="T21" s="504"/>
      <c r="U21" s="514"/>
      <c r="V21" s="510"/>
    </row>
    <row r="22" spans="1:22" x14ac:dyDescent="0.2">
      <c r="A22" s="496">
        <v>17</v>
      </c>
      <c r="B22" s="499"/>
      <c r="C22" s="500"/>
      <c r="D22" s="504"/>
      <c r="E22" s="48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89"/>
      <c r="T22" s="504"/>
      <c r="U22" s="514"/>
      <c r="V22" s="510"/>
    </row>
    <row r="23" spans="1:22" x14ac:dyDescent="0.2">
      <c r="A23" s="496">
        <v>18</v>
      </c>
      <c r="B23" s="499"/>
      <c r="C23" s="500"/>
      <c r="D23" s="504"/>
      <c r="E23" s="48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89"/>
      <c r="T23" s="504"/>
      <c r="U23" s="514"/>
      <c r="V23" s="510"/>
    </row>
    <row r="24" spans="1:22" x14ac:dyDescent="0.2">
      <c r="A24" s="496">
        <v>19</v>
      </c>
      <c r="B24" s="499"/>
      <c r="C24" s="500"/>
      <c r="D24" s="504"/>
      <c r="E24" s="48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89"/>
      <c r="T24" s="504"/>
      <c r="U24" s="514"/>
      <c r="V24" s="510"/>
    </row>
    <row r="25" spans="1:22" x14ac:dyDescent="0.2">
      <c r="A25" s="496">
        <v>20</v>
      </c>
      <c r="B25" s="499"/>
      <c r="C25" s="500"/>
      <c r="D25" s="504"/>
      <c r="E25" s="48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89"/>
      <c r="T25" s="504"/>
      <c r="U25" s="514"/>
      <c r="V25" s="510"/>
    </row>
    <row r="26" spans="1:22" x14ac:dyDescent="0.2">
      <c r="A26" s="496">
        <v>21</v>
      </c>
      <c r="B26" s="499"/>
      <c r="C26" s="500"/>
      <c r="D26" s="504"/>
      <c r="E26" s="48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89"/>
      <c r="T26" s="504"/>
      <c r="U26" s="514"/>
      <c r="V26" s="510"/>
    </row>
    <row r="27" spans="1:22" x14ac:dyDescent="0.2">
      <c r="A27" s="496">
        <v>22</v>
      </c>
      <c r="B27" s="499"/>
      <c r="C27" s="500"/>
      <c r="D27" s="504"/>
      <c r="E27" s="48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89"/>
      <c r="T27" s="504"/>
      <c r="U27" s="514"/>
      <c r="V27" s="510"/>
    </row>
    <row r="28" spans="1:22" x14ac:dyDescent="0.2">
      <c r="A28" s="496">
        <v>23</v>
      </c>
      <c r="B28" s="499"/>
      <c r="C28" s="500"/>
      <c r="D28" s="504"/>
      <c r="E28" s="48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89"/>
      <c r="T28" s="504"/>
      <c r="U28" s="514"/>
      <c r="V28" s="510"/>
    </row>
    <row r="29" spans="1:22" x14ac:dyDescent="0.2">
      <c r="A29" s="496">
        <v>24</v>
      </c>
      <c r="B29" s="499"/>
      <c r="C29" s="500"/>
      <c r="D29" s="504"/>
      <c r="E29" s="48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89"/>
      <c r="T29" s="504"/>
      <c r="U29" s="514"/>
      <c r="V29" s="510"/>
    </row>
    <row r="30" spans="1:22" ht="13.5" thickBot="1" x14ac:dyDescent="0.25">
      <c r="A30" s="497">
        <v>25</v>
      </c>
      <c r="B30" s="501"/>
      <c r="C30" s="502"/>
      <c r="D30" s="505"/>
      <c r="E30" s="490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91"/>
      <c r="T30" s="505"/>
      <c r="U30" s="515"/>
      <c r="V30" s="511"/>
    </row>
    <row r="31" spans="1:22" ht="14.25" thickTop="1" thickBot="1" x14ac:dyDescent="0.25">
      <c r="A31" s="498"/>
      <c r="B31" s="492" t="s">
        <v>170</v>
      </c>
      <c r="C31" s="494"/>
      <c r="D31" s="506">
        <f t="shared" ref="D31:U31" si="0">SUM(D6:D30)</f>
        <v>0</v>
      </c>
      <c r="E31" s="492">
        <f t="shared" si="0"/>
        <v>0</v>
      </c>
      <c r="F31" s="493">
        <f t="shared" si="0"/>
        <v>0</v>
      </c>
      <c r="G31" s="493">
        <f t="shared" si="0"/>
        <v>0</v>
      </c>
      <c r="H31" s="493">
        <f t="shared" si="0"/>
        <v>0</v>
      </c>
      <c r="I31" s="493">
        <f t="shared" si="0"/>
        <v>0</v>
      </c>
      <c r="J31" s="493">
        <f t="shared" si="0"/>
        <v>0</v>
      </c>
      <c r="K31" s="493">
        <f t="shared" si="0"/>
        <v>0</v>
      </c>
      <c r="L31" s="493">
        <f t="shared" si="0"/>
        <v>0</v>
      </c>
      <c r="M31" s="493">
        <f t="shared" si="0"/>
        <v>0</v>
      </c>
      <c r="N31" s="493">
        <f t="shared" si="0"/>
        <v>0</v>
      </c>
      <c r="O31" s="493">
        <f t="shared" si="0"/>
        <v>0</v>
      </c>
      <c r="P31" s="493">
        <f t="shared" si="0"/>
        <v>0</v>
      </c>
      <c r="Q31" s="493">
        <f t="shared" si="0"/>
        <v>0</v>
      </c>
      <c r="R31" s="493">
        <f t="shared" si="0"/>
        <v>0</v>
      </c>
      <c r="S31" s="494">
        <f t="shared" si="0"/>
        <v>0</v>
      </c>
      <c r="T31" s="506">
        <f t="shared" si="0"/>
        <v>0</v>
      </c>
      <c r="U31" s="516">
        <f t="shared" si="0"/>
        <v>0</v>
      </c>
      <c r="V31" s="512"/>
    </row>
  </sheetData>
  <pageMargins left="0.70866141732283472" right="0.19685039370078741" top="0.74803149606299213" bottom="0.35433070866141736" header="0.31496062992125984" footer="0.31496062992125984"/>
  <pageSetup paperSize="9" scale="9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8"/>
  <sheetViews>
    <sheetView workbookViewId="0">
      <selection activeCell="A5" sqref="A5:IV105"/>
    </sheetView>
  </sheetViews>
  <sheetFormatPr defaultRowHeight="12.75" x14ac:dyDescent="0.2"/>
  <cols>
    <col min="1" max="1" width="7.28515625" style="9" customWidth="1"/>
    <col min="2" max="2" width="43.7109375" style="36" customWidth="1"/>
    <col min="3" max="3" width="10.5703125" style="36" customWidth="1"/>
    <col min="4" max="4" width="16" style="36" customWidth="1"/>
    <col min="5" max="5" width="13.85546875" style="37" customWidth="1"/>
    <col min="6" max="6" width="9.85546875" style="8" customWidth="1"/>
    <col min="7" max="7" width="15.42578125" style="8" customWidth="1"/>
    <col min="8" max="9" width="9.140625" style="8"/>
    <col min="10" max="10" width="11.7109375" style="8" customWidth="1"/>
    <col min="11" max="11" width="9.140625" style="8"/>
    <col min="12" max="12" width="12.140625" style="8" customWidth="1"/>
    <col min="13" max="16384" width="9.140625" style="8"/>
  </cols>
  <sheetData>
    <row r="1" spans="1:12" ht="15.75" x14ac:dyDescent="0.25">
      <c r="B1" s="5" t="s">
        <v>61</v>
      </c>
      <c r="C1" s="6"/>
      <c r="D1" s="6"/>
      <c r="E1" s="7"/>
      <c r="F1" s="6"/>
      <c r="G1" s="6"/>
    </row>
    <row r="2" spans="1:12" ht="51" x14ac:dyDescent="0.2">
      <c r="B2" s="12" t="s">
        <v>321</v>
      </c>
      <c r="C2" s="266" t="s">
        <v>401</v>
      </c>
      <c r="D2" s="266" t="s">
        <v>402</v>
      </c>
      <c r="E2" s="267" t="s">
        <v>56</v>
      </c>
      <c r="F2" s="268" t="s">
        <v>314</v>
      </c>
      <c r="G2" s="266" t="s">
        <v>55</v>
      </c>
      <c r="J2" s="208"/>
      <c r="L2" s="208"/>
    </row>
    <row r="3" spans="1:12" x14ac:dyDescent="0.2">
      <c r="A3" s="45" t="s">
        <v>186</v>
      </c>
      <c r="B3" s="44" t="s">
        <v>179</v>
      </c>
      <c r="C3" s="49">
        <f>SUM(C4:C5)</f>
        <v>0</v>
      </c>
      <c r="D3" s="49">
        <f>SUM(D4:D5)</f>
        <v>0</v>
      </c>
      <c r="E3" s="49">
        <f>SUM(E4:E5)</f>
        <v>256875</v>
      </c>
      <c r="F3" s="49">
        <f>SUM(F4:F5)</f>
        <v>0</v>
      </c>
      <c r="G3" s="49"/>
      <c r="J3" s="219"/>
      <c r="K3" s="219"/>
      <c r="L3" s="219"/>
    </row>
    <row r="4" spans="1:12" x14ac:dyDescent="0.2">
      <c r="A4" s="11" t="s">
        <v>176</v>
      </c>
      <c r="B4" s="12" t="s">
        <v>177</v>
      </c>
      <c r="C4" s="64"/>
      <c r="D4" s="47"/>
      <c r="E4" s="14"/>
      <c r="F4" s="54"/>
      <c r="G4" s="54"/>
      <c r="J4" s="221"/>
      <c r="K4" s="3"/>
      <c r="L4" s="3"/>
    </row>
    <row r="5" spans="1:12" ht="15" x14ac:dyDescent="0.25">
      <c r="A5" s="11" t="s">
        <v>322</v>
      </c>
      <c r="B5" s="12" t="s">
        <v>323</v>
      </c>
      <c r="C5" s="50" t="str">
        <f>'36 Haridus ja kult amet'!C16</f>
        <v xml:space="preserve">3520-Riigieelarvest kohaliku omavalituse eelarve tasandusfondi </v>
      </c>
      <c r="D5" s="50" t="str">
        <f>'36 Haridus ja kult amet'!D16</f>
        <v>1-9 kl.õpilaste toitlustamine</v>
      </c>
      <c r="E5" s="50">
        <f>'36 Haridus ja kult amet'!E16</f>
        <v>256875</v>
      </c>
      <c r="F5" s="55"/>
      <c r="G5" s="55"/>
      <c r="J5" s="221"/>
      <c r="K5" s="221"/>
      <c r="L5" s="221"/>
    </row>
    <row r="6" spans="1:12" hidden="1" x14ac:dyDescent="0.2">
      <c r="A6" s="45" t="s">
        <v>183</v>
      </c>
      <c r="B6" s="44" t="s">
        <v>182</v>
      </c>
      <c r="C6" s="49">
        <f>C7+C12+C13+C14+C15+C16+C17+C20</f>
        <v>0</v>
      </c>
      <c r="D6" s="49">
        <f>D7+D12+D13+D14+D15+D16+D17+D20</f>
        <v>0</v>
      </c>
      <c r="E6" s="49">
        <f>E7+E12+E13+E14+E15+E16+E17+E20</f>
        <v>0</v>
      </c>
      <c r="F6" s="49">
        <f>F7+F12+F13+F14+F15+F16+F17+F20</f>
        <v>0</v>
      </c>
      <c r="G6" s="49"/>
      <c r="J6" s="219"/>
      <c r="K6" s="219"/>
      <c r="L6" s="219"/>
    </row>
    <row r="7" spans="1:12" hidden="1" x14ac:dyDescent="0.2">
      <c r="A7" s="11" t="s">
        <v>324</v>
      </c>
      <c r="B7" s="13" t="s">
        <v>325</v>
      </c>
      <c r="C7" s="53">
        <f>SUM(C8:C11)</f>
        <v>0</v>
      </c>
      <c r="D7" s="15">
        <f>SUM(D8:D11)</f>
        <v>0</v>
      </c>
      <c r="E7" s="15">
        <f>SUM(E8:E11)</f>
        <v>0</v>
      </c>
      <c r="F7" s="15">
        <f>SUM(F8:F11)</f>
        <v>0</v>
      </c>
      <c r="G7" s="15"/>
      <c r="J7" s="220"/>
      <c r="K7" s="220"/>
      <c r="L7" s="3"/>
    </row>
    <row r="8" spans="1:12" hidden="1" x14ac:dyDescent="0.2">
      <c r="A8" s="16" t="s">
        <v>326</v>
      </c>
      <c r="B8" s="17" t="s">
        <v>327</v>
      </c>
      <c r="C8" s="52"/>
      <c r="D8" s="51"/>
      <c r="E8" s="18"/>
      <c r="F8" s="56"/>
      <c r="G8" s="56"/>
      <c r="J8" s="18"/>
      <c r="K8" s="51"/>
      <c r="L8" s="51"/>
    </row>
    <row r="9" spans="1:12" hidden="1" x14ac:dyDescent="0.2">
      <c r="A9" s="16" t="s">
        <v>328</v>
      </c>
      <c r="B9" s="17" t="s">
        <v>329</v>
      </c>
      <c r="C9" s="52"/>
      <c r="D9" s="51"/>
      <c r="E9" s="18"/>
      <c r="F9" s="56"/>
      <c r="G9" s="56"/>
      <c r="J9" s="18"/>
      <c r="K9" s="51"/>
      <c r="L9" s="51"/>
    </row>
    <row r="10" spans="1:12" hidden="1" x14ac:dyDescent="0.2">
      <c r="A10" s="16" t="s">
        <v>330</v>
      </c>
      <c r="B10" s="17" t="s">
        <v>331</v>
      </c>
      <c r="C10" s="52"/>
      <c r="D10" s="51"/>
      <c r="E10" s="18"/>
      <c r="F10" s="56"/>
      <c r="G10" s="56"/>
      <c r="J10" s="18"/>
      <c r="K10" s="51"/>
      <c r="L10" s="51"/>
    </row>
    <row r="11" spans="1:12" hidden="1" x14ac:dyDescent="0.2">
      <c r="A11" s="16" t="s">
        <v>332</v>
      </c>
      <c r="B11" s="17" t="s">
        <v>333</v>
      </c>
      <c r="C11" s="52"/>
      <c r="D11" s="51"/>
      <c r="E11" s="18"/>
      <c r="F11" s="56"/>
      <c r="G11" s="56"/>
      <c r="J11" s="18"/>
      <c r="K11" s="51"/>
      <c r="L11" s="51"/>
    </row>
    <row r="12" spans="1:12" hidden="1" x14ac:dyDescent="0.2">
      <c r="A12" s="11" t="s">
        <v>334</v>
      </c>
      <c r="B12" s="12" t="s">
        <v>335</v>
      </c>
      <c r="C12" s="60"/>
      <c r="D12" s="47"/>
      <c r="E12" s="20"/>
      <c r="F12" s="57"/>
      <c r="G12" s="57"/>
      <c r="J12" s="221"/>
      <c r="K12" s="3"/>
      <c r="L12" s="3"/>
    </row>
    <row r="13" spans="1:12" hidden="1" x14ac:dyDescent="0.2">
      <c r="A13" s="21" t="s">
        <v>336</v>
      </c>
      <c r="B13" s="12" t="s">
        <v>200</v>
      </c>
      <c r="C13" s="60"/>
      <c r="D13" s="47"/>
      <c r="E13" s="22"/>
      <c r="F13" s="57"/>
      <c r="G13" s="57"/>
      <c r="J13" s="221"/>
      <c r="K13" s="3"/>
      <c r="L13" s="3"/>
    </row>
    <row r="14" spans="1:12" hidden="1" x14ac:dyDescent="0.2">
      <c r="A14" s="21" t="s">
        <v>337</v>
      </c>
      <c r="B14" s="12" t="s">
        <v>338</v>
      </c>
      <c r="C14" s="61"/>
      <c r="D14" s="47"/>
      <c r="E14" s="22"/>
      <c r="F14" s="57"/>
      <c r="G14" s="57"/>
      <c r="J14" s="221"/>
      <c r="K14" s="3"/>
      <c r="L14" s="3"/>
    </row>
    <row r="15" spans="1:12" hidden="1" x14ac:dyDescent="0.2">
      <c r="A15" s="21" t="s">
        <v>339</v>
      </c>
      <c r="B15" s="12" t="s">
        <v>340</v>
      </c>
      <c r="C15" s="60"/>
      <c r="D15" s="47"/>
      <c r="E15" s="22"/>
      <c r="F15" s="57"/>
      <c r="G15" s="57"/>
      <c r="J15" s="221"/>
      <c r="K15" s="3"/>
      <c r="L15" s="3"/>
    </row>
    <row r="16" spans="1:12" hidden="1" x14ac:dyDescent="0.2">
      <c r="A16" s="21" t="s">
        <v>341</v>
      </c>
      <c r="B16" s="12" t="s">
        <v>342</v>
      </c>
      <c r="C16" s="60"/>
      <c r="D16" s="47"/>
      <c r="E16" s="22"/>
      <c r="F16" s="57"/>
      <c r="G16" s="57"/>
      <c r="J16" s="221"/>
      <c r="K16" s="3"/>
      <c r="L16" s="3"/>
    </row>
    <row r="17" spans="1:12" hidden="1" x14ac:dyDescent="0.2">
      <c r="A17" s="11" t="s">
        <v>343</v>
      </c>
      <c r="B17" s="12" t="s">
        <v>344</v>
      </c>
      <c r="C17" s="20"/>
      <c r="D17" s="20">
        <f>SUM(D18:D19)</f>
        <v>0</v>
      </c>
      <c r="E17" s="20">
        <f>SUM(E18:E19)</f>
        <v>0</v>
      </c>
      <c r="F17" s="20">
        <f>SUM(F18:F19)</f>
        <v>0</v>
      </c>
      <c r="G17" s="20"/>
      <c r="J17" s="221"/>
      <c r="K17" s="221"/>
      <c r="L17" s="3"/>
    </row>
    <row r="18" spans="1:12" hidden="1" x14ac:dyDescent="0.2">
      <c r="A18" s="16" t="s">
        <v>345</v>
      </c>
      <c r="B18" s="17" t="s">
        <v>346</v>
      </c>
      <c r="C18" s="51"/>
      <c r="D18" s="51"/>
      <c r="E18" s="18">
        <f>E8*33%</f>
        <v>0</v>
      </c>
      <c r="F18" s="18">
        <f>F8*33%</f>
        <v>0</v>
      </c>
      <c r="G18" s="18"/>
      <c r="J18" s="18"/>
      <c r="K18" s="51"/>
      <c r="L18" s="51"/>
    </row>
    <row r="19" spans="1:12" hidden="1" x14ac:dyDescent="0.2">
      <c r="A19" s="16" t="s">
        <v>347</v>
      </c>
      <c r="B19" s="17" t="s">
        <v>348</v>
      </c>
      <c r="C19" s="51"/>
      <c r="D19" s="51"/>
      <c r="E19" s="18">
        <f>(E9+E10+E11+E12)*33%</f>
        <v>0</v>
      </c>
      <c r="F19" s="18">
        <f>(F9+F10+F11+F12)*33%</f>
        <v>0</v>
      </c>
      <c r="G19" s="18"/>
      <c r="J19" s="18"/>
      <c r="K19" s="51"/>
      <c r="L19" s="51"/>
    </row>
    <row r="20" spans="1:12" hidden="1" x14ac:dyDescent="0.2">
      <c r="A20" s="11" t="s">
        <v>349</v>
      </c>
      <c r="B20" s="12" t="s">
        <v>350</v>
      </c>
      <c r="C20" s="20"/>
      <c r="D20" s="20">
        <f>SUM(D21:D22)</f>
        <v>0</v>
      </c>
      <c r="E20" s="20">
        <f>SUM(E21:E22)</f>
        <v>0</v>
      </c>
      <c r="F20" s="20">
        <f>SUM(F21:F22)</f>
        <v>0</v>
      </c>
      <c r="G20" s="20"/>
      <c r="J20" s="221"/>
      <c r="K20" s="221"/>
      <c r="L20" s="3"/>
    </row>
    <row r="21" spans="1:12" hidden="1" x14ac:dyDescent="0.2">
      <c r="A21" s="16" t="s">
        <v>351</v>
      </c>
      <c r="B21" s="17" t="s">
        <v>352</v>
      </c>
      <c r="C21" s="51"/>
      <c r="D21" s="51"/>
      <c r="E21" s="18">
        <f>E8*1.4%</f>
        <v>0</v>
      </c>
      <c r="F21" s="18">
        <f>F8*1.4%</f>
        <v>0</v>
      </c>
      <c r="G21" s="18"/>
      <c r="J21" s="18"/>
      <c r="K21" s="51"/>
      <c r="L21" s="51"/>
    </row>
    <row r="22" spans="1:12" hidden="1" x14ac:dyDescent="0.2">
      <c r="A22" s="16" t="s">
        <v>353</v>
      </c>
      <c r="B22" s="17" t="s">
        <v>354</v>
      </c>
      <c r="C22" s="51"/>
      <c r="D22" s="51"/>
      <c r="E22" s="18">
        <f>(E9+E10+E11+E12)*1.4%</f>
        <v>0</v>
      </c>
      <c r="F22" s="18">
        <f>(F9+F10+F11+F12)*1.4%</f>
        <v>0</v>
      </c>
      <c r="G22" s="18"/>
      <c r="J22" s="18"/>
      <c r="K22" s="51"/>
      <c r="L22" s="51"/>
    </row>
    <row r="23" spans="1:12" s="39" customFormat="1" hidden="1" x14ac:dyDescent="0.2">
      <c r="A23" s="45" t="s">
        <v>185</v>
      </c>
      <c r="B23" s="44" t="s">
        <v>184</v>
      </c>
      <c r="C23" s="49">
        <f>C24+C34+C37+C41+C52+C57+C64+C71+C78+C79+C80+C84+C85+C91+C92+C93+C94</f>
        <v>0</v>
      </c>
      <c r="D23" s="49">
        <f>D24+D34+D37+D41+D52+D57+D64+D71+D78+D79+D80+D84+D85+D91+D92+D93+D94</f>
        <v>0</v>
      </c>
      <c r="E23" s="49">
        <f>E24+E34+E37+E41+E52+E57+E64+E71+E78+E79+E80+E84+E85+E91+E92+E93+E94</f>
        <v>0</v>
      </c>
      <c r="F23" s="49">
        <f>F24+F34+F37+F41+F52+F57+F64+F71+F78+F79+F80+F84+F85+F91+F92+F93+F94</f>
        <v>0</v>
      </c>
      <c r="G23" s="49"/>
      <c r="J23" s="49"/>
      <c r="K23" s="49"/>
      <c r="L23" s="192"/>
    </row>
    <row r="24" spans="1:12" hidden="1" x14ac:dyDescent="0.2">
      <c r="A24" s="11" t="s">
        <v>355</v>
      </c>
      <c r="B24" s="12" t="s">
        <v>356</v>
      </c>
      <c r="C24" s="20">
        <f>SUM(C25:C33)</f>
        <v>0</v>
      </c>
      <c r="D24" s="20">
        <f>SUM(D25:D33)</f>
        <v>0</v>
      </c>
      <c r="E24" s="20">
        <f>SUM(E25:E33)</f>
        <v>0</v>
      </c>
      <c r="F24" s="20">
        <f>SUM(F25:F33)</f>
        <v>0</v>
      </c>
      <c r="G24" s="20"/>
      <c r="J24" s="221"/>
      <c r="K24" s="221"/>
      <c r="L24" s="3"/>
    </row>
    <row r="25" spans="1:12" hidden="1" x14ac:dyDescent="0.2">
      <c r="A25" s="16" t="s">
        <v>357</v>
      </c>
      <c r="B25" s="17" t="s">
        <v>358</v>
      </c>
      <c r="C25" s="63"/>
      <c r="D25" s="51"/>
      <c r="E25" s="18"/>
      <c r="F25" s="56"/>
      <c r="G25" s="56"/>
      <c r="J25" s="18"/>
      <c r="K25" s="51"/>
      <c r="L25" s="51"/>
    </row>
    <row r="26" spans="1:12" hidden="1" x14ac:dyDescent="0.2">
      <c r="A26" s="16" t="s">
        <v>359</v>
      </c>
      <c r="B26" s="17" t="s">
        <v>360</v>
      </c>
      <c r="C26" s="63"/>
      <c r="D26" s="51"/>
      <c r="E26" s="18"/>
      <c r="F26" s="56"/>
      <c r="G26" s="56"/>
      <c r="J26" s="18"/>
      <c r="K26" s="51"/>
      <c r="L26" s="51"/>
    </row>
    <row r="27" spans="1:12" hidden="1" x14ac:dyDescent="0.2">
      <c r="A27" s="16" t="s">
        <v>361</v>
      </c>
      <c r="B27" s="17" t="s">
        <v>362</v>
      </c>
      <c r="C27" s="63"/>
      <c r="D27" s="51"/>
      <c r="E27" s="18"/>
      <c r="F27" s="56"/>
      <c r="G27" s="56"/>
      <c r="J27" s="18"/>
      <c r="K27" s="51"/>
      <c r="L27" s="51"/>
    </row>
    <row r="28" spans="1:12" hidden="1" x14ac:dyDescent="0.2">
      <c r="A28" s="16" t="s">
        <v>363</v>
      </c>
      <c r="B28" s="17" t="s">
        <v>364</v>
      </c>
      <c r="C28" s="63"/>
      <c r="D28" s="51"/>
      <c r="E28" s="18"/>
      <c r="F28" s="56"/>
      <c r="G28" s="56"/>
      <c r="J28" s="18"/>
      <c r="K28" s="51"/>
      <c r="L28" s="51"/>
    </row>
    <row r="29" spans="1:12" hidden="1" x14ac:dyDescent="0.2">
      <c r="A29" s="16" t="s">
        <v>365</v>
      </c>
      <c r="B29" s="17" t="s">
        <v>366</v>
      </c>
      <c r="C29" s="63"/>
      <c r="D29" s="51"/>
      <c r="E29" s="18"/>
      <c r="F29" s="56"/>
      <c r="G29" s="56"/>
      <c r="J29" s="18"/>
      <c r="K29" s="51"/>
      <c r="L29" s="51"/>
    </row>
    <row r="30" spans="1:12" hidden="1" x14ac:dyDescent="0.2">
      <c r="A30" s="16" t="s">
        <v>367</v>
      </c>
      <c r="B30" s="17" t="s">
        <v>368</v>
      </c>
      <c r="C30" s="63"/>
      <c r="D30" s="51"/>
      <c r="E30" s="18"/>
      <c r="F30" s="56"/>
      <c r="G30" s="56"/>
      <c r="J30" s="18"/>
      <c r="K30" s="51"/>
      <c r="L30" s="51"/>
    </row>
    <row r="31" spans="1:12" hidden="1" x14ac:dyDescent="0.2">
      <c r="A31" s="16" t="s">
        <v>369</v>
      </c>
      <c r="B31" s="17" t="s">
        <v>370</v>
      </c>
      <c r="C31" s="63"/>
      <c r="D31" s="51"/>
      <c r="E31" s="18"/>
      <c r="F31" s="56"/>
      <c r="G31" s="56"/>
      <c r="J31" s="18"/>
      <c r="K31" s="51"/>
      <c r="L31" s="51"/>
    </row>
    <row r="32" spans="1:12" hidden="1" x14ac:dyDescent="0.2">
      <c r="A32" s="16" t="s">
        <v>371</v>
      </c>
      <c r="B32" s="17" t="s">
        <v>372</v>
      </c>
      <c r="C32" s="63"/>
      <c r="D32" s="51"/>
      <c r="E32" s="18"/>
      <c r="F32" s="56"/>
      <c r="G32" s="56"/>
      <c r="J32" s="18"/>
      <c r="K32" s="51"/>
      <c r="L32" s="51"/>
    </row>
    <row r="33" spans="1:12" hidden="1" x14ac:dyDescent="0.2">
      <c r="A33" s="16" t="s">
        <v>373</v>
      </c>
      <c r="B33" s="17" t="s">
        <v>374</v>
      </c>
      <c r="C33" s="63"/>
      <c r="D33" s="51"/>
      <c r="E33" s="18"/>
      <c r="F33" s="56"/>
      <c r="G33" s="56"/>
      <c r="J33" s="18"/>
      <c r="K33" s="51"/>
      <c r="L33" s="51"/>
    </row>
    <row r="34" spans="1:12" hidden="1" x14ac:dyDescent="0.2">
      <c r="A34" s="11" t="s">
        <v>375</v>
      </c>
      <c r="B34" s="12" t="s">
        <v>376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/>
      <c r="J34" s="221"/>
      <c r="K34" s="221"/>
      <c r="L34" s="221"/>
    </row>
    <row r="35" spans="1:12" hidden="1" x14ac:dyDescent="0.2">
      <c r="A35" s="16" t="s">
        <v>377</v>
      </c>
      <c r="B35" s="17" t="s">
        <v>378</v>
      </c>
      <c r="C35" s="51"/>
      <c r="D35" s="51"/>
      <c r="E35" s="18"/>
      <c r="F35" s="51"/>
      <c r="G35" s="51"/>
      <c r="J35" s="226"/>
      <c r="K35" s="227"/>
      <c r="L35" s="227"/>
    </row>
    <row r="36" spans="1:12" hidden="1" x14ac:dyDescent="0.2">
      <c r="A36" s="16" t="s">
        <v>379</v>
      </c>
      <c r="B36" s="17" t="s">
        <v>380</v>
      </c>
      <c r="C36" s="51"/>
      <c r="D36" s="51"/>
      <c r="E36" s="18"/>
      <c r="F36" s="51"/>
      <c r="G36" s="51"/>
      <c r="J36" s="226"/>
      <c r="K36" s="227"/>
      <c r="L36" s="227"/>
    </row>
    <row r="37" spans="1:12" hidden="1" x14ac:dyDescent="0.2">
      <c r="A37" s="11" t="s">
        <v>381</v>
      </c>
      <c r="B37" s="12" t="s">
        <v>382</v>
      </c>
      <c r="C37" s="20">
        <f>SUM(C38:C40)</f>
        <v>0</v>
      </c>
      <c r="D37" s="20">
        <f>SUM(D38:D40)</f>
        <v>0</v>
      </c>
      <c r="E37" s="20">
        <f>SUM(E38:E40)</f>
        <v>0</v>
      </c>
      <c r="F37" s="20">
        <f>SUM(F38:F40)</f>
        <v>0</v>
      </c>
      <c r="G37" s="20"/>
      <c r="J37" s="221"/>
      <c r="K37" s="221"/>
      <c r="L37" s="3"/>
    </row>
    <row r="38" spans="1:12" hidden="1" x14ac:dyDescent="0.2">
      <c r="A38" s="16" t="s">
        <v>383</v>
      </c>
      <c r="B38" s="17" t="s">
        <v>384</v>
      </c>
      <c r="C38" s="63"/>
      <c r="D38" s="51"/>
      <c r="E38" s="18"/>
      <c r="F38" s="51"/>
      <c r="G38" s="51"/>
      <c r="J38" s="18"/>
      <c r="K38" s="51"/>
      <c r="L38" s="51"/>
    </row>
    <row r="39" spans="1:12" hidden="1" x14ac:dyDescent="0.2">
      <c r="A39" s="16" t="s">
        <v>385</v>
      </c>
      <c r="B39" s="17" t="s">
        <v>386</v>
      </c>
      <c r="C39" s="63"/>
      <c r="D39" s="51"/>
      <c r="E39" s="18"/>
      <c r="F39" s="51"/>
      <c r="G39" s="51"/>
      <c r="J39" s="18"/>
      <c r="K39" s="51"/>
      <c r="L39" s="51"/>
    </row>
    <row r="40" spans="1:12" hidden="1" x14ac:dyDescent="0.2">
      <c r="A40" s="16" t="s">
        <v>387</v>
      </c>
      <c r="B40" s="17" t="s">
        <v>388</v>
      </c>
      <c r="C40" s="63"/>
      <c r="D40" s="51"/>
      <c r="E40" s="18"/>
      <c r="F40" s="51"/>
      <c r="G40" s="51"/>
      <c r="J40" s="18"/>
      <c r="K40" s="51"/>
      <c r="L40" s="51"/>
    </row>
    <row r="41" spans="1:12" hidden="1" x14ac:dyDescent="0.2">
      <c r="A41" s="11" t="s">
        <v>389</v>
      </c>
      <c r="B41" s="12" t="s">
        <v>390</v>
      </c>
      <c r="C41" s="20">
        <f>SUM(C43:C51)</f>
        <v>0</v>
      </c>
      <c r="D41" s="20">
        <f>SUM(D43:D51)</f>
        <v>0</v>
      </c>
      <c r="E41" s="20">
        <f>SUM(E43:E51)</f>
        <v>0</v>
      </c>
      <c r="F41" s="20">
        <f>SUM(F43:F51)</f>
        <v>0</v>
      </c>
      <c r="G41" s="20"/>
      <c r="J41" s="221"/>
      <c r="K41" s="221"/>
      <c r="L41" s="3"/>
    </row>
    <row r="42" spans="1:12" hidden="1" x14ac:dyDescent="0.2">
      <c r="A42" s="11"/>
      <c r="B42" s="12"/>
      <c r="C42" s="20"/>
      <c r="D42" s="20"/>
      <c r="E42" s="20"/>
      <c r="F42" s="20"/>
      <c r="G42" s="20"/>
      <c r="J42" s="221"/>
      <c r="K42" s="221"/>
      <c r="L42" s="3"/>
    </row>
    <row r="43" spans="1:12" hidden="1" x14ac:dyDescent="0.2">
      <c r="A43" s="16" t="s">
        <v>391</v>
      </c>
      <c r="B43" s="17" t="s">
        <v>392</v>
      </c>
      <c r="C43" s="63"/>
      <c r="D43" s="51"/>
      <c r="E43" s="18"/>
      <c r="F43" s="56"/>
      <c r="G43" s="56"/>
      <c r="J43" s="18"/>
      <c r="K43" s="51"/>
      <c r="L43" s="51"/>
    </row>
    <row r="44" spans="1:12" hidden="1" x14ac:dyDescent="0.2">
      <c r="A44" s="16" t="s">
        <v>393</v>
      </c>
      <c r="B44" s="17" t="s">
        <v>2</v>
      </c>
      <c r="C44" s="63"/>
      <c r="D44" s="51"/>
      <c r="E44" s="18"/>
      <c r="F44" s="56"/>
      <c r="G44" s="56"/>
      <c r="J44" s="18"/>
      <c r="K44" s="51"/>
      <c r="L44" s="51"/>
    </row>
    <row r="45" spans="1:12" hidden="1" x14ac:dyDescent="0.2">
      <c r="A45" s="16" t="s">
        <v>3</v>
      </c>
      <c r="B45" s="17" t="s">
        <v>4</v>
      </c>
      <c r="C45" s="63"/>
      <c r="D45" s="51"/>
      <c r="E45" s="18"/>
      <c r="F45" s="56"/>
      <c r="G45" s="56"/>
      <c r="J45" s="18"/>
      <c r="K45" s="51"/>
      <c r="L45" s="51"/>
    </row>
    <row r="46" spans="1:12" hidden="1" x14ac:dyDescent="0.2">
      <c r="A46" s="16" t="s">
        <v>5</v>
      </c>
      <c r="B46" s="17" t="s">
        <v>6</v>
      </c>
      <c r="C46" s="63"/>
      <c r="D46" s="51"/>
      <c r="E46" s="18"/>
      <c r="F46" s="56"/>
      <c r="G46" s="56"/>
      <c r="J46" s="18"/>
      <c r="K46" s="56"/>
      <c r="L46" s="51"/>
    </row>
    <row r="47" spans="1:12" hidden="1" x14ac:dyDescent="0.2">
      <c r="A47" s="16" t="s">
        <v>7</v>
      </c>
      <c r="B47" s="17" t="s">
        <v>8</v>
      </c>
      <c r="C47" s="63"/>
      <c r="D47" s="51"/>
      <c r="E47" s="18"/>
      <c r="F47" s="56"/>
      <c r="G47" s="56"/>
      <c r="J47" s="18"/>
      <c r="K47" s="51"/>
      <c r="L47" s="51"/>
    </row>
    <row r="48" spans="1:12" hidden="1" x14ac:dyDescent="0.2">
      <c r="A48" s="16" t="s">
        <v>9</v>
      </c>
      <c r="B48" s="17" t="s">
        <v>10</v>
      </c>
      <c r="C48" s="63"/>
      <c r="D48" s="51"/>
      <c r="E48" s="18"/>
      <c r="F48" s="56"/>
      <c r="G48" s="56"/>
      <c r="J48" s="18"/>
      <c r="K48" s="51"/>
      <c r="L48" s="51"/>
    </row>
    <row r="49" spans="1:12" hidden="1" x14ac:dyDescent="0.2">
      <c r="A49" s="16" t="s">
        <v>11</v>
      </c>
      <c r="B49" s="17" t="s">
        <v>12</v>
      </c>
      <c r="C49" s="19"/>
      <c r="D49" s="51"/>
      <c r="E49" s="18"/>
      <c r="F49" s="56"/>
      <c r="G49" s="56"/>
      <c r="J49" s="18"/>
      <c r="K49" s="51"/>
      <c r="L49" s="51"/>
    </row>
    <row r="50" spans="1:12" hidden="1" x14ac:dyDescent="0.2">
      <c r="A50" s="16" t="s">
        <v>13</v>
      </c>
      <c r="B50" s="17" t="s">
        <v>14</v>
      </c>
      <c r="C50" s="62"/>
      <c r="D50" s="51"/>
      <c r="E50" s="18"/>
      <c r="F50" s="56"/>
      <c r="G50" s="56"/>
      <c r="J50" s="18"/>
      <c r="K50" s="51"/>
      <c r="L50" s="51"/>
    </row>
    <row r="51" spans="1:12" hidden="1" x14ac:dyDescent="0.2">
      <c r="A51" s="16" t="s">
        <v>15</v>
      </c>
      <c r="B51" s="17" t="s">
        <v>16</v>
      </c>
      <c r="C51" s="63"/>
      <c r="D51" s="51"/>
      <c r="E51" s="18"/>
      <c r="F51" s="56"/>
      <c r="G51" s="56"/>
      <c r="J51" s="18"/>
      <c r="K51" s="51"/>
      <c r="L51" s="51"/>
    </row>
    <row r="52" spans="1:12" hidden="1" x14ac:dyDescent="0.2">
      <c r="A52" s="11" t="s">
        <v>17</v>
      </c>
      <c r="B52" s="12" t="s">
        <v>18</v>
      </c>
      <c r="C52" s="20">
        <f>SUM(C53:C56)</f>
        <v>0</v>
      </c>
      <c r="D52" s="20">
        <f>SUM(D53:D56)</f>
        <v>0</v>
      </c>
      <c r="E52" s="20">
        <f>SUM(E53:E56)</f>
        <v>0</v>
      </c>
      <c r="F52" s="20">
        <f>SUM(F53:F56)</f>
        <v>0</v>
      </c>
      <c r="G52" s="20"/>
      <c r="J52" s="95"/>
      <c r="K52" s="37"/>
      <c r="L52" s="37"/>
    </row>
    <row r="53" spans="1:12" hidden="1" x14ac:dyDescent="0.2">
      <c r="A53" s="16" t="s">
        <v>19</v>
      </c>
      <c r="B53" s="17" t="s">
        <v>6</v>
      </c>
      <c r="C53" s="51"/>
      <c r="D53" s="51"/>
      <c r="E53" s="18"/>
      <c r="F53" s="51"/>
      <c r="G53" s="51"/>
      <c r="J53" s="95"/>
      <c r="K53" s="37"/>
      <c r="L53" s="37"/>
    </row>
    <row r="54" spans="1:12" hidden="1" x14ac:dyDescent="0.2">
      <c r="A54" s="16" t="s">
        <v>20</v>
      </c>
      <c r="B54" s="17" t="s">
        <v>8</v>
      </c>
      <c r="C54" s="51"/>
      <c r="D54" s="51"/>
      <c r="E54" s="18"/>
      <c r="F54" s="51"/>
      <c r="G54" s="51"/>
      <c r="J54" s="95"/>
      <c r="K54" s="37"/>
      <c r="L54" s="37"/>
    </row>
    <row r="55" spans="1:12" hidden="1" x14ac:dyDescent="0.2">
      <c r="A55" s="16" t="s">
        <v>21</v>
      </c>
      <c r="B55" s="17" t="s">
        <v>10</v>
      </c>
      <c r="C55" s="51"/>
      <c r="D55" s="51"/>
      <c r="E55" s="18"/>
      <c r="F55" s="51"/>
      <c r="G55" s="51"/>
      <c r="J55" s="95"/>
      <c r="K55" s="37"/>
      <c r="L55" s="37"/>
    </row>
    <row r="56" spans="1:12" hidden="1" x14ac:dyDescent="0.2">
      <c r="A56" s="16" t="s">
        <v>22</v>
      </c>
      <c r="B56" s="17" t="s">
        <v>16</v>
      </c>
      <c r="C56" s="51"/>
      <c r="D56" s="51"/>
      <c r="E56" s="18"/>
      <c r="F56" s="51"/>
      <c r="G56" s="51"/>
      <c r="J56" s="95"/>
      <c r="K56" s="37"/>
      <c r="L56" s="37"/>
    </row>
    <row r="57" spans="1:12" hidden="1" x14ac:dyDescent="0.2">
      <c r="A57" s="11" t="s">
        <v>23</v>
      </c>
      <c r="B57" s="12" t="s">
        <v>24</v>
      </c>
      <c r="C57" s="20">
        <f>SUM(C58:C63)</f>
        <v>0</v>
      </c>
      <c r="D57" s="20">
        <f>SUM(D58:D63)</f>
        <v>0</v>
      </c>
      <c r="E57" s="20">
        <f>SUM(E58:E63)</f>
        <v>0</v>
      </c>
      <c r="F57" s="20">
        <f>SUM(F58:F63)</f>
        <v>0</v>
      </c>
      <c r="G57" s="20"/>
      <c r="J57" s="221"/>
      <c r="K57" s="221"/>
      <c r="L57" s="3"/>
    </row>
    <row r="58" spans="1:12" hidden="1" x14ac:dyDescent="0.2">
      <c r="A58" s="16" t="s">
        <v>25</v>
      </c>
      <c r="B58" s="17" t="s">
        <v>26</v>
      </c>
      <c r="C58" s="51"/>
      <c r="D58" s="51"/>
      <c r="E58" s="18"/>
      <c r="F58" s="56"/>
      <c r="G58" s="56"/>
      <c r="J58" s="18"/>
      <c r="K58" s="51"/>
      <c r="L58" s="51"/>
    </row>
    <row r="59" spans="1:12" hidden="1" x14ac:dyDescent="0.2">
      <c r="A59" s="16" t="s">
        <v>27</v>
      </c>
      <c r="B59" s="17" t="s">
        <v>28</v>
      </c>
      <c r="C59" s="51"/>
      <c r="D59" s="51"/>
      <c r="E59" s="18"/>
      <c r="F59" s="56"/>
      <c r="G59" s="56"/>
      <c r="J59" s="18"/>
      <c r="K59" s="51"/>
      <c r="L59" s="51"/>
    </row>
    <row r="60" spans="1:12" hidden="1" x14ac:dyDescent="0.2">
      <c r="A60" s="16" t="s">
        <v>29</v>
      </c>
      <c r="B60" s="17" t="s">
        <v>12</v>
      </c>
      <c r="C60" s="51"/>
      <c r="D60" s="51"/>
      <c r="E60" s="18"/>
      <c r="F60" s="56"/>
      <c r="G60" s="56"/>
      <c r="J60" s="18"/>
      <c r="K60" s="51"/>
      <c r="L60" s="51"/>
    </row>
    <row r="61" spans="1:12" hidden="1" x14ac:dyDescent="0.2">
      <c r="A61" s="16" t="s">
        <v>30</v>
      </c>
      <c r="B61" s="17" t="s">
        <v>14</v>
      </c>
      <c r="C61" s="51"/>
      <c r="D61" s="51"/>
      <c r="E61" s="18"/>
      <c r="F61" s="56"/>
      <c r="G61" s="56"/>
      <c r="J61" s="18"/>
      <c r="K61" s="51"/>
      <c r="L61" s="51"/>
    </row>
    <row r="62" spans="1:12" hidden="1" x14ac:dyDescent="0.2">
      <c r="A62" s="16" t="s">
        <v>31</v>
      </c>
      <c r="B62" s="17" t="s">
        <v>32</v>
      </c>
      <c r="C62" s="51"/>
      <c r="D62" s="51"/>
      <c r="E62" s="18"/>
      <c r="F62" s="56"/>
      <c r="G62" s="56"/>
      <c r="J62" s="18"/>
      <c r="K62" s="51"/>
      <c r="L62" s="51"/>
    </row>
    <row r="63" spans="1:12" hidden="1" x14ac:dyDescent="0.2">
      <c r="A63" s="16" t="s">
        <v>33</v>
      </c>
      <c r="B63" s="17" t="s">
        <v>34</v>
      </c>
      <c r="C63" s="51"/>
      <c r="D63" s="51"/>
      <c r="E63" s="18"/>
      <c r="F63" s="56"/>
      <c r="G63" s="56"/>
      <c r="J63" s="18"/>
      <c r="K63" s="51"/>
      <c r="L63" s="51"/>
    </row>
    <row r="64" spans="1:12" hidden="1" x14ac:dyDescent="0.2">
      <c r="A64" s="11" t="s">
        <v>35</v>
      </c>
      <c r="B64" s="12" t="s">
        <v>36</v>
      </c>
      <c r="C64" s="20">
        <f>SUM(C65:C70)</f>
        <v>0</v>
      </c>
      <c r="D64" s="20">
        <f>SUM(D65:D70)</f>
        <v>0</v>
      </c>
      <c r="E64" s="20">
        <f>SUM(E65:E70)</f>
        <v>0</v>
      </c>
      <c r="F64" s="20">
        <f>SUM(F65:F70)</f>
        <v>0</v>
      </c>
      <c r="G64" s="20"/>
      <c r="J64" s="221"/>
      <c r="K64" s="221"/>
      <c r="L64" s="3"/>
    </row>
    <row r="65" spans="1:12" hidden="1" x14ac:dyDescent="0.2">
      <c r="A65" s="16" t="s">
        <v>37</v>
      </c>
      <c r="B65" s="17" t="s">
        <v>38</v>
      </c>
      <c r="C65" s="63"/>
      <c r="D65" s="51"/>
      <c r="E65" s="18"/>
      <c r="F65" s="56"/>
      <c r="G65" s="56"/>
      <c r="J65" s="18"/>
      <c r="K65" s="51"/>
      <c r="L65" s="51"/>
    </row>
    <row r="66" spans="1:12" hidden="1" x14ac:dyDescent="0.2">
      <c r="A66" s="16" t="s">
        <v>39</v>
      </c>
      <c r="B66" s="17" t="s">
        <v>40</v>
      </c>
      <c r="C66" s="63"/>
      <c r="D66" s="51"/>
      <c r="E66" s="18"/>
      <c r="F66" s="56"/>
      <c r="G66" s="56"/>
      <c r="J66" s="18"/>
      <c r="K66" s="51"/>
      <c r="L66" s="51"/>
    </row>
    <row r="67" spans="1:12" hidden="1" x14ac:dyDescent="0.2">
      <c r="A67" s="16" t="s">
        <v>41</v>
      </c>
      <c r="B67" s="17" t="s">
        <v>42</v>
      </c>
      <c r="C67" s="63"/>
      <c r="D67" s="51"/>
      <c r="E67" s="18"/>
      <c r="F67" s="56"/>
      <c r="G67" s="56"/>
      <c r="J67" s="18"/>
      <c r="K67" s="51"/>
      <c r="L67" s="51"/>
    </row>
    <row r="68" spans="1:12" hidden="1" x14ac:dyDescent="0.2">
      <c r="A68" s="16" t="s">
        <v>43</v>
      </c>
      <c r="B68" s="17" t="s">
        <v>44</v>
      </c>
      <c r="C68" s="63"/>
      <c r="D68" s="51"/>
      <c r="E68" s="18"/>
      <c r="F68" s="56"/>
      <c r="G68" s="56"/>
      <c r="J68" s="18"/>
      <c r="K68" s="51"/>
      <c r="L68" s="51"/>
    </row>
    <row r="69" spans="1:12" hidden="1" x14ac:dyDescent="0.2">
      <c r="A69" s="16" t="s">
        <v>45</v>
      </c>
      <c r="B69" s="17" t="s">
        <v>46</v>
      </c>
      <c r="C69" s="63"/>
      <c r="D69" s="51"/>
      <c r="E69" s="18"/>
      <c r="F69" s="56"/>
      <c r="G69" s="56"/>
      <c r="J69" s="18"/>
      <c r="K69" s="51"/>
      <c r="L69" s="51"/>
    </row>
    <row r="70" spans="1:12" hidden="1" x14ac:dyDescent="0.2">
      <c r="A70" s="16" t="s">
        <v>47</v>
      </c>
      <c r="B70" s="17" t="s">
        <v>48</v>
      </c>
      <c r="C70" s="63"/>
      <c r="D70" s="51"/>
      <c r="E70" s="18"/>
      <c r="F70" s="56"/>
      <c r="G70" s="56"/>
      <c r="J70" s="18"/>
      <c r="K70" s="51"/>
      <c r="L70" s="51"/>
    </row>
    <row r="71" spans="1:12" hidden="1" x14ac:dyDescent="0.2">
      <c r="A71" s="11" t="s">
        <v>49</v>
      </c>
      <c r="B71" s="13" t="s">
        <v>50</v>
      </c>
      <c r="C71" s="20">
        <f>SUM(C72:C77)</f>
        <v>0</v>
      </c>
      <c r="D71" s="20">
        <f>SUM(D72:D77)</f>
        <v>0</v>
      </c>
      <c r="E71" s="20">
        <f>SUM(E72:E77)</f>
        <v>0</v>
      </c>
      <c r="F71" s="20">
        <f>SUM(F72:F77)</f>
        <v>0</v>
      </c>
      <c r="G71" s="20"/>
      <c r="J71" s="221"/>
      <c r="K71" s="221"/>
      <c r="L71" s="3"/>
    </row>
    <row r="72" spans="1:12" hidden="1" x14ac:dyDescent="0.2">
      <c r="A72" s="16" t="s">
        <v>51</v>
      </c>
      <c r="B72" s="17" t="s">
        <v>52</v>
      </c>
      <c r="C72" s="63"/>
      <c r="D72" s="51"/>
      <c r="E72" s="18"/>
      <c r="F72" s="51"/>
      <c r="G72" s="51"/>
      <c r="J72" s="18"/>
      <c r="K72" s="51"/>
      <c r="L72" s="51"/>
    </row>
    <row r="73" spans="1:12" hidden="1" x14ac:dyDescent="0.2">
      <c r="A73" s="16" t="s">
        <v>53</v>
      </c>
      <c r="B73" s="17" t="s">
        <v>54</v>
      </c>
      <c r="C73" s="63"/>
      <c r="D73" s="51"/>
      <c r="E73" s="18"/>
      <c r="F73" s="51"/>
      <c r="G73" s="51"/>
      <c r="J73" s="18"/>
      <c r="K73" s="51"/>
      <c r="L73" s="51"/>
    </row>
    <row r="74" spans="1:12" hidden="1" x14ac:dyDescent="0.2">
      <c r="A74" s="16" t="s">
        <v>70</v>
      </c>
      <c r="B74" s="17" t="s">
        <v>71</v>
      </c>
      <c r="C74" s="63"/>
      <c r="D74" s="51"/>
      <c r="E74" s="18"/>
      <c r="F74" s="51"/>
      <c r="G74" s="51"/>
      <c r="J74" s="18"/>
      <c r="K74" s="51"/>
      <c r="L74" s="51"/>
    </row>
    <row r="75" spans="1:12" hidden="1" x14ac:dyDescent="0.2">
      <c r="A75" s="16" t="s">
        <v>72</v>
      </c>
      <c r="B75" s="17" t="s">
        <v>73</v>
      </c>
      <c r="C75" s="63"/>
      <c r="D75" s="51"/>
      <c r="E75" s="18"/>
      <c r="F75" s="51"/>
      <c r="G75" s="51"/>
      <c r="J75" s="18"/>
      <c r="K75" s="51"/>
      <c r="L75" s="51"/>
    </row>
    <row r="76" spans="1:12" hidden="1" x14ac:dyDescent="0.2">
      <c r="A76" s="16" t="s">
        <v>74</v>
      </c>
      <c r="B76" s="17" t="s">
        <v>75</v>
      </c>
      <c r="C76" s="51"/>
      <c r="D76" s="51"/>
      <c r="E76" s="18"/>
      <c r="F76" s="51"/>
      <c r="G76" s="51"/>
      <c r="J76" s="18"/>
      <c r="K76" s="51"/>
      <c r="L76" s="51"/>
    </row>
    <row r="77" spans="1:12" hidden="1" x14ac:dyDescent="0.2">
      <c r="A77" s="16" t="s">
        <v>76</v>
      </c>
      <c r="B77" s="17" t="s">
        <v>77</v>
      </c>
      <c r="C77" s="51"/>
      <c r="D77" s="51"/>
      <c r="E77" s="23"/>
      <c r="F77" s="51"/>
      <c r="G77" s="51"/>
      <c r="J77" s="18"/>
      <c r="K77" s="51"/>
      <c r="L77" s="51"/>
    </row>
    <row r="78" spans="1:12" hidden="1" x14ac:dyDescent="0.2">
      <c r="A78" s="11" t="s">
        <v>78</v>
      </c>
      <c r="B78" s="24" t="s">
        <v>79</v>
      </c>
      <c r="C78" s="58"/>
      <c r="D78" s="58"/>
      <c r="E78" s="20"/>
      <c r="F78" s="58"/>
      <c r="G78" s="58"/>
      <c r="J78" s="221"/>
      <c r="K78" s="221"/>
      <c r="L78" s="3"/>
    </row>
    <row r="79" spans="1:12" hidden="1" x14ac:dyDescent="0.2">
      <c r="A79" s="11" t="s">
        <v>80</v>
      </c>
      <c r="B79" s="12" t="s">
        <v>81</v>
      </c>
      <c r="C79" s="60"/>
      <c r="D79" s="47"/>
      <c r="E79" s="20"/>
      <c r="F79" s="57"/>
      <c r="G79" s="57"/>
      <c r="J79" s="221"/>
      <c r="K79" s="3"/>
      <c r="L79" s="3"/>
    </row>
    <row r="80" spans="1:12" hidden="1" x14ac:dyDescent="0.2">
      <c r="A80" s="11" t="s">
        <v>82</v>
      </c>
      <c r="B80" s="12" t="s">
        <v>83</v>
      </c>
      <c r="C80" s="20">
        <f>SUM(C81:C83)</f>
        <v>0</v>
      </c>
      <c r="D80" s="20">
        <f>SUM(D81:D83)</f>
        <v>0</v>
      </c>
      <c r="E80" s="20">
        <f>SUM(E81:E83)</f>
        <v>0</v>
      </c>
      <c r="F80" s="20">
        <f>SUM(F81:F83)</f>
        <v>0</v>
      </c>
      <c r="G80" s="20"/>
      <c r="J80" s="221"/>
      <c r="K80" s="221"/>
      <c r="L80" s="3"/>
    </row>
    <row r="81" spans="1:12" hidden="1" x14ac:dyDescent="0.2">
      <c r="A81" s="16" t="s">
        <v>84</v>
      </c>
      <c r="B81" s="17" t="s">
        <v>85</v>
      </c>
      <c r="C81" s="63"/>
      <c r="D81" s="51"/>
      <c r="E81" s="18"/>
      <c r="F81" s="56"/>
      <c r="G81" s="56"/>
      <c r="J81" s="18"/>
      <c r="K81" s="51"/>
      <c r="L81" s="51"/>
    </row>
    <row r="82" spans="1:12" hidden="1" x14ac:dyDescent="0.2">
      <c r="A82" s="16" t="s">
        <v>86</v>
      </c>
      <c r="B82" s="17" t="s">
        <v>87</v>
      </c>
      <c r="C82" s="63"/>
      <c r="D82" s="51"/>
      <c r="E82" s="18"/>
      <c r="F82" s="56"/>
      <c r="G82" s="56"/>
      <c r="J82" s="18"/>
      <c r="K82" s="51"/>
      <c r="L82" s="51"/>
    </row>
    <row r="83" spans="1:12" hidden="1" x14ac:dyDescent="0.2">
      <c r="A83" s="16" t="s">
        <v>88</v>
      </c>
      <c r="B83" s="17" t="s">
        <v>89</v>
      </c>
      <c r="C83" s="63"/>
      <c r="D83" s="51"/>
      <c r="E83" s="23"/>
      <c r="F83" s="56"/>
      <c r="G83" s="56"/>
      <c r="J83" s="18"/>
      <c r="K83" s="51"/>
      <c r="L83" s="51"/>
    </row>
    <row r="84" spans="1:12" hidden="1" x14ac:dyDescent="0.2">
      <c r="A84" s="11" t="s">
        <v>90</v>
      </c>
      <c r="B84" s="12" t="s">
        <v>91</v>
      </c>
      <c r="C84" s="47"/>
      <c r="D84" s="47"/>
      <c r="E84" s="20"/>
      <c r="F84" s="57"/>
      <c r="G84" s="57"/>
      <c r="J84" s="95"/>
      <c r="K84" s="37"/>
      <c r="L84" s="37"/>
    </row>
    <row r="85" spans="1:12" hidden="1" x14ac:dyDescent="0.2">
      <c r="A85" s="11" t="s">
        <v>92</v>
      </c>
      <c r="B85" s="12" t="s">
        <v>93</v>
      </c>
      <c r="C85" s="20">
        <f>SUM(C86:C90)</f>
        <v>0</v>
      </c>
      <c r="D85" s="20">
        <f>SUM(D86:D90)</f>
        <v>0</v>
      </c>
      <c r="E85" s="20">
        <f>SUM(E86:E90)</f>
        <v>0</v>
      </c>
      <c r="F85" s="20">
        <f>SUM(F86:F90)</f>
        <v>0</v>
      </c>
      <c r="G85" s="20"/>
      <c r="J85" s="221"/>
      <c r="K85" s="3"/>
      <c r="L85" s="3"/>
    </row>
    <row r="86" spans="1:12" hidden="1" x14ac:dyDescent="0.2">
      <c r="A86" s="16" t="s">
        <v>94</v>
      </c>
      <c r="B86" s="17" t="s">
        <v>95</v>
      </c>
      <c r="C86" s="51"/>
      <c r="D86" s="51"/>
      <c r="E86" s="18"/>
      <c r="F86" s="56"/>
      <c r="G86" s="56"/>
      <c r="J86" s="18"/>
      <c r="K86" s="51"/>
      <c r="L86" s="51"/>
    </row>
    <row r="87" spans="1:12" hidden="1" x14ac:dyDescent="0.2">
      <c r="A87" s="16" t="s">
        <v>96</v>
      </c>
      <c r="B87" s="17" t="s">
        <v>97</v>
      </c>
      <c r="C87" s="51"/>
      <c r="D87" s="51"/>
      <c r="E87" s="18"/>
      <c r="F87" s="56"/>
      <c r="G87" s="56"/>
      <c r="J87" s="18"/>
      <c r="K87" s="51"/>
      <c r="L87" s="51"/>
    </row>
    <row r="88" spans="1:12" hidden="1" x14ac:dyDescent="0.2">
      <c r="A88" s="16" t="s">
        <v>98</v>
      </c>
      <c r="B88" s="17" t="s">
        <v>99</v>
      </c>
      <c r="C88" s="63"/>
      <c r="D88" s="51"/>
      <c r="E88" s="18"/>
      <c r="F88" s="56"/>
      <c r="G88" s="56"/>
      <c r="J88" s="18"/>
      <c r="K88" s="51"/>
      <c r="L88" s="51"/>
    </row>
    <row r="89" spans="1:12" hidden="1" x14ac:dyDescent="0.2">
      <c r="A89" s="16" t="s">
        <v>100</v>
      </c>
      <c r="B89" s="17" t="s">
        <v>101</v>
      </c>
      <c r="C89" s="51"/>
      <c r="D89" s="51"/>
      <c r="E89" s="18"/>
      <c r="F89" s="56"/>
      <c r="G89" s="56"/>
      <c r="J89" s="18"/>
      <c r="K89" s="51"/>
      <c r="L89" s="51"/>
    </row>
    <row r="90" spans="1:12" hidden="1" x14ac:dyDescent="0.2">
      <c r="A90" s="16" t="s">
        <v>102</v>
      </c>
      <c r="B90" s="17" t="s">
        <v>103</v>
      </c>
      <c r="C90" s="51"/>
      <c r="D90" s="51"/>
      <c r="E90" s="23"/>
      <c r="F90" s="56"/>
      <c r="G90" s="56"/>
      <c r="J90" s="18"/>
      <c r="K90" s="51"/>
      <c r="L90" s="51"/>
    </row>
    <row r="91" spans="1:12" hidden="1" x14ac:dyDescent="0.2">
      <c r="A91" s="11" t="s">
        <v>104</v>
      </c>
      <c r="B91" s="12" t="s">
        <v>105</v>
      </c>
      <c r="C91" s="60"/>
      <c r="D91" s="47"/>
      <c r="E91" s="25"/>
      <c r="F91" s="57"/>
      <c r="G91" s="57"/>
      <c r="J91" s="221"/>
      <c r="K91" s="3"/>
      <c r="L91" s="3"/>
    </row>
    <row r="92" spans="1:12" hidden="1" x14ac:dyDescent="0.2">
      <c r="A92" s="11" t="s">
        <v>106</v>
      </c>
      <c r="B92" s="12" t="s">
        <v>107</v>
      </c>
      <c r="C92" s="47"/>
      <c r="D92" s="47"/>
      <c r="E92" s="20"/>
      <c r="F92" s="57"/>
      <c r="G92" s="57"/>
      <c r="J92" s="221"/>
      <c r="K92" s="3"/>
      <c r="L92" s="3"/>
    </row>
    <row r="93" spans="1:12" hidden="1" x14ac:dyDescent="0.2">
      <c r="A93" s="11" t="s">
        <v>108</v>
      </c>
      <c r="B93" s="12" t="s">
        <v>109</v>
      </c>
      <c r="C93" s="47"/>
      <c r="D93" s="47"/>
      <c r="E93" s="20"/>
      <c r="F93" s="57"/>
      <c r="G93" s="57"/>
      <c r="J93" s="221"/>
      <c r="K93" s="3"/>
      <c r="L93" s="3"/>
    </row>
    <row r="94" spans="1:12" hidden="1" x14ac:dyDescent="0.2">
      <c r="A94" s="11" t="s">
        <v>110</v>
      </c>
      <c r="B94" s="12" t="s">
        <v>111</v>
      </c>
      <c r="C94" s="47"/>
      <c r="D94" s="47"/>
      <c r="E94" s="20"/>
      <c r="F94" s="57"/>
      <c r="G94" s="57"/>
      <c r="J94" s="95"/>
      <c r="K94" s="37"/>
      <c r="L94" s="37"/>
    </row>
    <row r="95" spans="1:12" hidden="1" x14ac:dyDescent="0.2">
      <c r="A95" s="45" t="s">
        <v>188</v>
      </c>
      <c r="B95" s="44" t="s">
        <v>187</v>
      </c>
      <c r="C95" s="49">
        <f>C96+C97</f>
        <v>0</v>
      </c>
      <c r="D95" s="49">
        <f>D96+D97</f>
        <v>0</v>
      </c>
      <c r="E95" s="49">
        <f>E96+E97</f>
        <v>0</v>
      </c>
      <c r="F95" s="49">
        <f>F96+F97</f>
        <v>0</v>
      </c>
      <c r="G95" s="49"/>
      <c r="J95" s="224"/>
      <c r="K95" s="192"/>
      <c r="L95" s="192"/>
    </row>
    <row r="96" spans="1:12" hidden="1" x14ac:dyDescent="0.2">
      <c r="A96" s="11" t="s">
        <v>112</v>
      </c>
      <c r="B96" s="12" t="s">
        <v>113</v>
      </c>
      <c r="C96" s="47"/>
      <c r="D96" s="47"/>
      <c r="E96" s="20"/>
      <c r="F96" s="57"/>
      <c r="G96" s="57"/>
      <c r="J96" s="221"/>
      <c r="K96" s="3"/>
      <c r="L96" s="3"/>
    </row>
    <row r="97" spans="1:12" hidden="1" x14ac:dyDescent="0.2">
      <c r="A97" s="11" t="s">
        <v>114</v>
      </c>
      <c r="B97" s="12" t="s">
        <v>115</v>
      </c>
      <c r="C97" s="47"/>
      <c r="D97" s="47"/>
      <c r="E97" s="20"/>
      <c r="F97" s="57"/>
      <c r="G97" s="57"/>
      <c r="J97" s="221"/>
      <c r="K97" s="3"/>
      <c r="L97" s="3"/>
    </row>
    <row r="98" spans="1:12" hidden="1" x14ac:dyDescent="0.2">
      <c r="A98" s="45" t="s">
        <v>180</v>
      </c>
      <c r="B98" s="46" t="s">
        <v>178</v>
      </c>
      <c r="C98" s="49">
        <f>C99+C100+C101</f>
        <v>0</v>
      </c>
      <c r="D98" s="49">
        <f>D99+D100+D101</f>
        <v>0</v>
      </c>
      <c r="E98" s="49">
        <f>E99+E100+E101</f>
        <v>0</v>
      </c>
      <c r="F98" s="49">
        <f>F99+F100+F101</f>
        <v>0</v>
      </c>
      <c r="G98" s="49"/>
      <c r="J98" s="95"/>
      <c r="K98" s="37"/>
      <c r="L98" s="37"/>
    </row>
    <row r="99" spans="1:12" hidden="1" x14ac:dyDescent="0.2">
      <c r="A99" s="11" t="s">
        <v>116</v>
      </c>
      <c r="B99" s="12" t="s">
        <v>117</v>
      </c>
      <c r="C99" s="47"/>
      <c r="D99" s="47"/>
      <c r="E99" s="20"/>
      <c r="F99" s="57"/>
      <c r="G99" s="57"/>
      <c r="J99" s="95"/>
      <c r="K99" s="37"/>
      <c r="L99" s="37"/>
    </row>
    <row r="100" spans="1:12" hidden="1" x14ac:dyDescent="0.2">
      <c r="A100" s="11" t="s">
        <v>118</v>
      </c>
      <c r="B100" s="13" t="s">
        <v>119</v>
      </c>
      <c r="C100" s="47"/>
      <c r="D100" s="47"/>
      <c r="E100" s="20"/>
      <c r="F100" s="57"/>
      <c r="G100" s="57"/>
      <c r="J100" s="95"/>
      <c r="K100" s="37"/>
      <c r="L100" s="37"/>
    </row>
    <row r="101" spans="1:12" hidden="1" x14ac:dyDescent="0.2">
      <c r="A101" s="11" t="s">
        <v>120</v>
      </c>
      <c r="B101" s="13" t="s">
        <v>124</v>
      </c>
      <c r="C101" s="57"/>
      <c r="D101" s="57"/>
      <c r="E101" s="20"/>
      <c r="F101" s="57"/>
      <c r="G101" s="57"/>
      <c r="J101" s="95"/>
      <c r="K101" s="37"/>
      <c r="L101" s="37"/>
    </row>
    <row r="102" spans="1:12" hidden="1" x14ac:dyDescent="0.2">
      <c r="A102" s="26"/>
      <c r="B102" s="44" t="s">
        <v>181</v>
      </c>
      <c r="C102" s="49">
        <f>C103</f>
        <v>0</v>
      </c>
      <c r="D102" s="49">
        <f>D103</f>
        <v>0</v>
      </c>
      <c r="E102" s="49">
        <f>E103</f>
        <v>0</v>
      </c>
      <c r="F102" s="49">
        <f>F103</f>
        <v>0</v>
      </c>
      <c r="G102" s="49"/>
      <c r="J102" s="224"/>
      <c r="K102" s="192"/>
      <c r="L102" s="192"/>
    </row>
    <row r="103" spans="1:12" hidden="1" x14ac:dyDescent="0.2">
      <c r="A103" s="11" t="s">
        <v>125</v>
      </c>
      <c r="B103" s="12" t="s">
        <v>126</v>
      </c>
      <c r="C103" s="48"/>
      <c r="D103" s="48"/>
      <c r="E103" s="20"/>
      <c r="F103" s="57"/>
      <c r="G103" s="57"/>
      <c r="J103" s="221"/>
      <c r="K103" s="3"/>
      <c r="L103" s="3"/>
    </row>
    <row r="104" spans="1:12" hidden="1" x14ac:dyDescent="0.2">
      <c r="A104" s="8"/>
      <c r="B104" s="8"/>
      <c r="C104" s="47"/>
      <c r="D104" s="47"/>
      <c r="E104" s="28"/>
      <c r="F104" s="57"/>
      <c r="G104" s="57"/>
      <c r="J104" s="95"/>
      <c r="K104" s="37"/>
      <c r="L104" s="37"/>
    </row>
    <row r="105" spans="1:12" x14ac:dyDescent="0.2">
      <c r="A105" s="29"/>
      <c r="B105" s="30" t="s">
        <v>127</v>
      </c>
      <c r="C105" s="31" t="e">
        <f>C4+C5+C7+C12+C13+C14+C15+C16+C17+C20+C24+C34+C37+C41+C52+C57+C64+C71+C78+C79+C80+C84+C85+C91+C92+C93+C94+C96+C97+C100+C101+C102+C104</f>
        <v>#VALUE!</v>
      </c>
      <c r="D105" s="31" t="e">
        <f>D4+D5+D7+D12+D13+D14+D15+D16+D17+D20+D24+D34+D37+D41+D52+D57+D64+D71+D78+D79+D80+D84+D85+D91+D92+D93+D94+D96+D97+D100+D101+D102+D104</f>
        <v>#VALUE!</v>
      </c>
      <c r="E105" s="31">
        <f>E4+E5+E7+E12+E13+E14+E15+E16+E17+E20+E24+E34+E37+E41+E52+E57+E64+E71+E78+E79+E80+E84+E85+E91+E92+E93+E94+E96+E97+E100+E101+E102+E104</f>
        <v>256875</v>
      </c>
      <c r="F105" s="31">
        <f>F4+F5+F7+F12+F13+F14+F15+F16+F17+F20+F24+F34+F37+F41+F52+F57+F64+F71+F78+F79+F80+F84+F85+F91+F92+F93+F94+F96+F97+F100+F101+F102+F104</f>
        <v>0</v>
      </c>
      <c r="G105" s="31"/>
      <c r="J105" s="197"/>
      <c r="K105" s="197"/>
      <c r="L105" s="196"/>
    </row>
    <row r="106" spans="1:12" x14ac:dyDescent="0.2">
      <c r="A106" s="29"/>
      <c r="B106" s="30"/>
      <c r="C106" s="59"/>
      <c r="D106" s="59"/>
      <c r="E106" s="67" t="e">
        <f>+D105+F105</f>
        <v>#VALUE!</v>
      </c>
      <c r="F106" s="196" t="s">
        <v>254</v>
      </c>
      <c r="G106" s="190"/>
      <c r="H106" s="193"/>
      <c r="J106" s="222"/>
      <c r="K106" s="37"/>
      <c r="L106" s="37"/>
    </row>
    <row r="107" spans="1:12" x14ac:dyDescent="0.2">
      <c r="A107" s="29"/>
      <c r="B107" s="30"/>
      <c r="C107" s="59"/>
      <c r="D107" s="59"/>
      <c r="E107" s="67" t="e">
        <f>-E106+E105</f>
        <v>#VALUE!</v>
      </c>
      <c r="F107" s="59" t="s">
        <v>255</v>
      </c>
      <c r="G107" s="118"/>
      <c r="H107" s="193"/>
      <c r="J107" s="95"/>
      <c r="K107" s="37"/>
      <c r="L107" s="37"/>
    </row>
    <row r="108" spans="1:12" x14ac:dyDescent="0.2">
      <c r="A108" s="33"/>
      <c r="B108" s="12" t="s">
        <v>128</v>
      </c>
      <c r="C108" s="15">
        <f>C109+C117+C133</f>
        <v>0</v>
      </c>
      <c r="D108" s="15">
        <f>D109+D117+D133</f>
        <v>0</v>
      </c>
      <c r="E108" s="15">
        <f>E109+E117+E133</f>
        <v>0</v>
      </c>
      <c r="F108" s="15">
        <f>F109+F117+F133</f>
        <v>0</v>
      </c>
      <c r="G108" s="15"/>
      <c r="J108" s="220"/>
      <c r="K108" s="220"/>
      <c r="L108" s="3"/>
    </row>
    <row r="109" spans="1:12" hidden="1" x14ac:dyDescent="0.2">
      <c r="A109" s="33" t="s">
        <v>155</v>
      </c>
      <c r="B109" s="27" t="s">
        <v>129</v>
      </c>
      <c r="C109" s="34">
        <f>SUM(C110:C116)</f>
        <v>0</v>
      </c>
      <c r="D109" s="34">
        <f>SUM(D110:D116)</f>
        <v>0</v>
      </c>
      <c r="E109" s="34">
        <f>SUM(E110:E116)</f>
        <v>0</v>
      </c>
      <c r="F109" s="34">
        <f>SUM(F110:F116)</f>
        <v>0</v>
      </c>
      <c r="G109" s="34"/>
      <c r="J109" s="223"/>
      <c r="K109" s="223"/>
      <c r="L109" s="192"/>
    </row>
    <row r="110" spans="1:12" hidden="1" x14ac:dyDescent="0.2">
      <c r="A110" s="16" t="s">
        <v>158</v>
      </c>
      <c r="B110" s="17" t="s">
        <v>165</v>
      </c>
      <c r="C110" s="63"/>
      <c r="D110" s="51"/>
      <c r="E110" s="18"/>
      <c r="F110" s="51"/>
      <c r="G110" s="51"/>
      <c r="J110" s="18"/>
      <c r="K110" s="51"/>
      <c r="L110" s="51"/>
    </row>
    <row r="111" spans="1:12" hidden="1" x14ac:dyDescent="0.2">
      <c r="A111" s="16" t="s">
        <v>159</v>
      </c>
      <c r="B111" s="17" t="s">
        <v>166</v>
      </c>
      <c r="C111" s="63"/>
      <c r="D111" s="51"/>
      <c r="E111" s="18"/>
      <c r="F111" s="51"/>
      <c r="G111" s="51"/>
      <c r="J111" s="18"/>
      <c r="K111" s="51"/>
      <c r="L111" s="51"/>
    </row>
    <row r="112" spans="1:12" hidden="1" x14ac:dyDescent="0.2">
      <c r="A112" s="16" t="s">
        <v>160</v>
      </c>
      <c r="B112" s="17" t="s">
        <v>130</v>
      </c>
      <c r="C112" s="63"/>
      <c r="D112" s="51"/>
      <c r="E112" s="18"/>
      <c r="F112" s="51"/>
      <c r="G112" s="51"/>
      <c r="J112" s="18"/>
      <c r="K112" s="51"/>
      <c r="L112" s="51"/>
    </row>
    <row r="113" spans="1:12" hidden="1" x14ac:dyDescent="0.2">
      <c r="A113" s="16" t="s">
        <v>161</v>
      </c>
      <c r="B113" s="17" t="s">
        <v>131</v>
      </c>
      <c r="C113" s="62"/>
      <c r="D113" s="51"/>
      <c r="E113" s="18"/>
      <c r="F113" s="51"/>
      <c r="G113" s="51"/>
      <c r="J113" s="18"/>
      <c r="K113" s="51"/>
      <c r="L113" s="51"/>
    </row>
    <row r="114" spans="1:12" hidden="1" x14ac:dyDescent="0.2">
      <c r="A114" s="16" t="s">
        <v>163</v>
      </c>
      <c r="B114" s="17" t="s">
        <v>167</v>
      </c>
      <c r="C114" s="62"/>
      <c r="D114" s="51"/>
      <c r="E114" s="18"/>
      <c r="F114" s="51"/>
      <c r="G114" s="51"/>
      <c r="J114" s="18"/>
      <c r="K114" s="51"/>
      <c r="L114" s="51"/>
    </row>
    <row r="115" spans="1:12" hidden="1" x14ac:dyDescent="0.2">
      <c r="A115" s="16" t="s">
        <v>164</v>
      </c>
      <c r="B115" s="17" t="s">
        <v>168</v>
      </c>
      <c r="C115" s="63"/>
      <c r="D115" s="51"/>
      <c r="E115" s="18"/>
      <c r="F115" s="51"/>
      <c r="G115" s="51"/>
      <c r="J115" s="18"/>
      <c r="K115" s="51"/>
      <c r="L115" s="51"/>
    </row>
    <row r="116" spans="1:12" hidden="1" x14ac:dyDescent="0.2">
      <c r="A116" s="16" t="s">
        <v>162</v>
      </c>
      <c r="B116" s="17" t="s">
        <v>175</v>
      </c>
      <c r="C116" s="62"/>
      <c r="D116" s="51"/>
      <c r="E116" s="18"/>
      <c r="F116" s="51"/>
      <c r="G116" s="51"/>
      <c r="J116" s="18"/>
      <c r="K116" s="51"/>
      <c r="L116" s="51"/>
    </row>
    <row r="117" spans="1:12" hidden="1" x14ac:dyDescent="0.2">
      <c r="A117" s="33" t="s">
        <v>156</v>
      </c>
      <c r="B117" s="27" t="s">
        <v>132</v>
      </c>
      <c r="C117" s="34">
        <f>SUM(C118:C132)</f>
        <v>0</v>
      </c>
      <c r="D117" s="34">
        <f>SUM(D118:D132)</f>
        <v>0</v>
      </c>
      <c r="E117" s="34">
        <f>SUM(E118:E132)</f>
        <v>0</v>
      </c>
      <c r="F117" s="34">
        <f>SUM(F118:F132)</f>
        <v>0</v>
      </c>
      <c r="G117" s="34"/>
      <c r="J117" s="224"/>
      <c r="K117" s="224"/>
      <c r="L117" s="224"/>
    </row>
    <row r="118" spans="1:12" hidden="1" x14ac:dyDescent="0.2">
      <c r="A118" s="16" t="s">
        <v>172</v>
      </c>
      <c r="B118" s="17" t="s">
        <v>137</v>
      </c>
      <c r="C118" s="42"/>
      <c r="D118" s="42"/>
      <c r="E118" s="42"/>
      <c r="F118" s="42"/>
      <c r="G118" s="42"/>
      <c r="J118" s="18"/>
      <c r="K118" s="51"/>
      <c r="L118" s="51"/>
    </row>
    <row r="119" spans="1:12" hidden="1" x14ac:dyDescent="0.2">
      <c r="A119" s="16" t="s">
        <v>172</v>
      </c>
      <c r="B119" s="17" t="s">
        <v>134</v>
      </c>
      <c r="C119" s="51"/>
      <c r="D119" s="51"/>
      <c r="E119" s="18"/>
      <c r="F119" s="51"/>
      <c r="G119" s="51"/>
      <c r="J119" s="18"/>
      <c r="K119" s="51"/>
      <c r="L119" s="51"/>
    </row>
    <row r="120" spans="1:12" hidden="1" x14ac:dyDescent="0.2">
      <c r="A120" s="16" t="s">
        <v>172</v>
      </c>
      <c r="B120" s="17" t="s">
        <v>194</v>
      </c>
      <c r="C120" s="51"/>
      <c r="D120" s="51"/>
      <c r="E120" s="18"/>
      <c r="F120" s="51"/>
      <c r="G120" s="51"/>
      <c r="J120" s="18"/>
      <c r="K120" s="51"/>
      <c r="L120" s="51"/>
    </row>
    <row r="121" spans="1:12" hidden="1" x14ac:dyDescent="0.2">
      <c r="A121" s="16" t="s">
        <v>172</v>
      </c>
      <c r="B121" s="17" t="s">
        <v>135</v>
      </c>
      <c r="C121" s="63"/>
      <c r="D121" s="51"/>
      <c r="E121" s="18"/>
      <c r="F121" s="51"/>
      <c r="G121" s="51"/>
      <c r="J121" s="18"/>
      <c r="K121" s="51"/>
      <c r="L121" s="51"/>
    </row>
    <row r="122" spans="1:12" hidden="1" x14ac:dyDescent="0.2">
      <c r="A122" s="16" t="s">
        <v>171</v>
      </c>
      <c r="B122" s="17" t="s">
        <v>133</v>
      </c>
      <c r="C122" s="62"/>
      <c r="D122" s="51"/>
      <c r="E122" s="18"/>
      <c r="F122" s="51"/>
      <c r="G122" s="51"/>
      <c r="J122" s="18"/>
      <c r="K122" s="51"/>
      <c r="L122" s="51"/>
    </row>
    <row r="123" spans="1:12" hidden="1" x14ac:dyDescent="0.2">
      <c r="A123" s="16" t="s">
        <v>173</v>
      </c>
      <c r="B123" s="17" t="s">
        <v>154</v>
      </c>
      <c r="C123" s="62"/>
      <c r="D123" s="51"/>
      <c r="E123" s="18"/>
      <c r="F123" s="51"/>
      <c r="G123" s="51"/>
      <c r="J123" s="18"/>
      <c r="K123" s="51"/>
      <c r="L123" s="51"/>
    </row>
    <row r="124" spans="1:12" hidden="1" x14ac:dyDescent="0.2">
      <c r="A124" s="16" t="s">
        <v>173</v>
      </c>
      <c r="B124" s="17" t="s">
        <v>149</v>
      </c>
      <c r="C124" s="63"/>
      <c r="D124" s="51"/>
      <c r="E124" s="18"/>
      <c r="F124" s="51"/>
      <c r="G124" s="51"/>
      <c r="J124" s="18"/>
      <c r="K124" s="51"/>
      <c r="L124" s="51"/>
    </row>
    <row r="125" spans="1:12" hidden="1" x14ac:dyDescent="0.2">
      <c r="A125" s="16" t="s">
        <v>173</v>
      </c>
      <c r="B125" s="19" t="s">
        <v>195</v>
      </c>
      <c r="C125" s="51"/>
      <c r="D125" s="51"/>
      <c r="E125" s="18"/>
      <c r="F125" s="51"/>
      <c r="G125" s="51"/>
      <c r="J125" s="18"/>
      <c r="K125" s="51"/>
      <c r="L125" s="51"/>
    </row>
    <row r="126" spans="1:12" hidden="1" x14ac:dyDescent="0.2">
      <c r="A126" s="16" t="s">
        <v>174</v>
      </c>
      <c r="B126" s="17" t="s">
        <v>136</v>
      </c>
      <c r="C126" s="51"/>
      <c r="D126" s="51"/>
      <c r="E126" s="18"/>
      <c r="F126" s="51"/>
      <c r="G126" s="51"/>
      <c r="J126" s="18"/>
      <c r="K126" s="51"/>
      <c r="L126" s="51"/>
    </row>
    <row r="127" spans="1:12" hidden="1" x14ac:dyDescent="0.2">
      <c r="A127" s="17" t="s">
        <v>174</v>
      </c>
      <c r="B127" s="17" t="s">
        <v>197</v>
      </c>
      <c r="C127" s="51"/>
      <c r="D127" s="51"/>
      <c r="E127" s="18"/>
      <c r="F127" s="51"/>
      <c r="G127" s="51"/>
      <c r="J127" s="18"/>
      <c r="K127" s="51"/>
      <c r="L127" s="51"/>
    </row>
    <row r="128" spans="1:12" hidden="1" x14ac:dyDescent="0.2">
      <c r="A128" s="16" t="s">
        <v>196</v>
      </c>
      <c r="B128" s="17" t="s">
        <v>191</v>
      </c>
      <c r="C128" s="51"/>
      <c r="D128" s="51"/>
      <c r="E128" s="18"/>
      <c r="F128" s="51"/>
      <c r="G128" s="51"/>
      <c r="J128" s="18"/>
      <c r="K128" s="51"/>
      <c r="L128" s="51"/>
    </row>
    <row r="129" spans="1:12" hidden="1" x14ac:dyDescent="0.2">
      <c r="A129" s="16" t="s">
        <v>196</v>
      </c>
      <c r="B129" s="66" t="s">
        <v>192</v>
      </c>
      <c r="C129" s="51"/>
      <c r="D129" s="51"/>
      <c r="E129" s="18"/>
      <c r="F129" s="51"/>
      <c r="G129" s="51"/>
      <c r="J129" s="95"/>
      <c r="K129" s="37"/>
      <c r="L129" s="37"/>
    </row>
    <row r="130" spans="1:12" hidden="1" x14ac:dyDescent="0.2">
      <c r="A130" s="16"/>
      <c r="B130" s="17"/>
      <c r="C130" s="51"/>
      <c r="D130" s="51"/>
      <c r="E130" s="18"/>
      <c r="F130" s="51"/>
      <c r="G130" s="51"/>
      <c r="J130" s="18"/>
      <c r="K130" s="51"/>
      <c r="L130" s="51"/>
    </row>
    <row r="131" spans="1:12" hidden="1" x14ac:dyDescent="0.2">
      <c r="A131" s="16"/>
      <c r="B131" s="19"/>
      <c r="C131" s="51"/>
      <c r="D131" s="51"/>
      <c r="E131" s="18"/>
      <c r="F131" s="51"/>
      <c r="G131" s="51"/>
      <c r="J131" s="95"/>
      <c r="K131" s="37"/>
      <c r="L131" s="37"/>
    </row>
    <row r="132" spans="1:12" hidden="1" x14ac:dyDescent="0.2">
      <c r="A132" s="16"/>
      <c r="B132" s="17"/>
      <c r="C132" s="51"/>
      <c r="D132" s="51"/>
      <c r="E132" s="18"/>
      <c r="F132" s="51"/>
      <c r="G132" s="51"/>
      <c r="J132" s="95"/>
      <c r="K132" s="37"/>
      <c r="L132" s="37"/>
    </row>
    <row r="133" spans="1:12" hidden="1" x14ac:dyDescent="0.2">
      <c r="A133" s="33" t="s">
        <v>157</v>
      </c>
      <c r="B133" s="27" t="s">
        <v>150</v>
      </c>
      <c r="C133" s="34">
        <f>SUM(C134:C135)</f>
        <v>0</v>
      </c>
      <c r="D133" s="34">
        <f>SUM(D134:D135)</f>
        <v>0</v>
      </c>
      <c r="E133" s="34">
        <f>SUM(E134:E135)</f>
        <v>0</v>
      </c>
      <c r="F133" s="34">
        <f>SUM(F134:F135)</f>
        <v>0</v>
      </c>
      <c r="G133" s="34"/>
      <c r="J133" s="224"/>
      <c r="K133" s="224"/>
      <c r="L133" s="192"/>
    </row>
    <row r="134" spans="1:12" hidden="1" x14ac:dyDescent="0.2">
      <c r="A134" s="16" t="s">
        <v>169</v>
      </c>
      <c r="B134" s="17" t="s">
        <v>151</v>
      </c>
      <c r="C134" s="51"/>
      <c r="D134" s="51"/>
      <c r="E134" s="18"/>
      <c r="F134" s="51"/>
      <c r="G134" s="51"/>
      <c r="J134" s="95"/>
      <c r="K134" s="37"/>
      <c r="L134" s="37"/>
    </row>
    <row r="135" spans="1:12" hidden="1" x14ac:dyDescent="0.2">
      <c r="A135" s="16"/>
      <c r="B135" s="17"/>
      <c r="C135" s="51"/>
      <c r="D135" s="51"/>
      <c r="E135" s="18"/>
      <c r="F135" s="51"/>
      <c r="G135" s="51"/>
      <c r="J135" s="95"/>
      <c r="K135" s="37"/>
      <c r="L135" s="37"/>
    </row>
    <row r="136" spans="1:12" x14ac:dyDescent="0.2">
      <c r="A136" s="35"/>
    </row>
    <row r="137" spans="1:12" x14ac:dyDescent="0.2">
      <c r="A137" s="38"/>
      <c r="B137" s="32"/>
      <c r="C137" s="32"/>
      <c r="D137" s="32"/>
    </row>
    <row r="139" spans="1:12" x14ac:dyDescent="0.2">
      <c r="A139" s="29"/>
      <c r="B139" s="32"/>
      <c r="C139" s="32"/>
      <c r="D139" s="32"/>
    </row>
    <row r="141" spans="1:12" x14ac:dyDescent="0.2">
      <c r="H141" s="232"/>
      <c r="I141" s="144"/>
      <c r="K141" s="2"/>
    </row>
    <row r="142" spans="1:12" x14ac:dyDescent="0.2">
      <c r="E142" s="8"/>
    </row>
    <row r="143" spans="1:12" x14ac:dyDescent="0.2">
      <c r="E143"/>
      <c r="G143"/>
      <c r="H143"/>
      <c r="I143"/>
      <c r="J143"/>
      <c r="K143"/>
    </row>
    <row r="144" spans="1:12" x14ac:dyDescent="0.2">
      <c r="E144"/>
      <c r="G144"/>
      <c r="H144"/>
      <c r="I144"/>
      <c r="J144"/>
      <c r="K144"/>
    </row>
    <row r="149" spans="2:4" x14ac:dyDescent="0.2">
      <c r="B149" s="39"/>
      <c r="C149" s="39"/>
      <c r="D149" s="39"/>
    </row>
    <row r="150" spans="2:4" x14ac:dyDescent="0.2">
      <c r="B150" s="40"/>
      <c r="C150" s="40"/>
      <c r="D150" s="40"/>
    </row>
    <row r="158" spans="2:4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rintOptions gridLines="1"/>
  <pageMargins left="0.15748031496062992" right="0.7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workbookViewId="0">
      <selection activeCell="A2" sqref="A2"/>
    </sheetView>
  </sheetViews>
  <sheetFormatPr defaultRowHeight="12.75" x14ac:dyDescent="0.2"/>
  <cols>
    <col min="1" max="1" width="6.7109375" style="9" customWidth="1"/>
    <col min="2" max="2" width="41.85546875" style="36" customWidth="1"/>
    <col min="3" max="3" width="10.5703125" style="36" customWidth="1"/>
    <col min="4" max="4" width="16" style="36" customWidth="1"/>
    <col min="5" max="5" width="13.85546875" style="37" customWidth="1"/>
    <col min="6" max="7" width="9.85546875" style="8" customWidth="1"/>
    <col min="8" max="9" width="9.140625" style="8"/>
    <col min="10" max="10" width="11.7109375" style="8" customWidth="1"/>
    <col min="11" max="11" width="9.140625" style="8"/>
    <col min="12" max="12" width="12.140625" style="8" customWidth="1"/>
    <col min="13" max="16384" width="9.140625" style="8"/>
  </cols>
  <sheetData>
    <row r="1" spans="1:12" ht="15.75" x14ac:dyDescent="0.25">
      <c r="A1" s="5" t="s">
        <v>60</v>
      </c>
      <c r="B1" s="6"/>
      <c r="C1" s="6"/>
      <c r="D1" s="6"/>
      <c r="E1" s="7"/>
      <c r="F1" s="6"/>
      <c r="G1" s="6"/>
    </row>
    <row r="2" spans="1:12" ht="76.5" x14ac:dyDescent="0.2">
      <c r="B2" s="12" t="s">
        <v>321</v>
      </c>
      <c r="C2" s="6" t="s">
        <v>153</v>
      </c>
      <c r="D2" s="6" t="s">
        <v>152</v>
      </c>
      <c r="E2" s="10" t="s">
        <v>320</v>
      </c>
      <c r="F2" s="6" t="s">
        <v>245</v>
      </c>
      <c r="G2" s="6" t="s">
        <v>246</v>
      </c>
      <c r="J2" s="208" t="s">
        <v>242</v>
      </c>
      <c r="K2" s="8" t="s">
        <v>243</v>
      </c>
      <c r="L2" s="208" t="s">
        <v>242</v>
      </c>
    </row>
    <row r="3" spans="1:12" x14ac:dyDescent="0.2">
      <c r="A3" s="45" t="s">
        <v>186</v>
      </c>
      <c r="B3" s="44" t="s">
        <v>179</v>
      </c>
      <c r="C3" s="49" t="e">
        <f>SUM(C4:C5)</f>
        <v>#REF!</v>
      </c>
      <c r="D3" s="49" t="e">
        <f>SUM(D4:D5)</f>
        <v>#REF!</v>
      </c>
      <c r="E3" s="49" t="e">
        <f>SUM(E4:E5)</f>
        <v>#REF!</v>
      </c>
      <c r="F3" s="49" t="e">
        <f>SUM(F4:F5)</f>
        <v>#REF!</v>
      </c>
      <c r="G3" s="49"/>
      <c r="J3" s="219" t="e">
        <f>SUM(J4:J5)</f>
        <v>#REF!</v>
      </c>
      <c r="K3" s="219" t="e">
        <f>SUM(K4:K5)</f>
        <v>#REF!</v>
      </c>
      <c r="L3" s="219" t="e">
        <f>SUM(J3:K3)</f>
        <v>#REF!</v>
      </c>
    </row>
    <row r="4" spans="1:12" x14ac:dyDescent="0.2">
      <c r="A4" s="11" t="s">
        <v>176</v>
      </c>
      <c r="B4" s="12" t="s">
        <v>177</v>
      </c>
      <c r="C4" s="64"/>
      <c r="D4" s="47"/>
      <c r="E4" s="14"/>
      <c r="F4" s="54"/>
      <c r="G4" s="54"/>
      <c r="J4" s="221">
        <f>ROUND(FLOOR(E4/15.6466,0.001),2)</f>
        <v>0</v>
      </c>
      <c r="K4" s="3"/>
      <c r="L4" s="3">
        <f t="shared" ref="L4:L68" si="0">SUM(J4:K4)</f>
        <v>0</v>
      </c>
    </row>
    <row r="5" spans="1:12" x14ac:dyDescent="0.2">
      <c r="A5" s="11" t="s">
        <v>322</v>
      </c>
      <c r="B5" s="12" t="s">
        <v>323</v>
      </c>
      <c r="C5" s="50" t="e">
        <f>#REF!</f>
        <v>#REF!</v>
      </c>
      <c r="D5" s="50" t="e">
        <f>#REF!</f>
        <v>#REF!</v>
      </c>
      <c r="E5" s="50" t="e">
        <f>#REF!</f>
        <v>#REF!</v>
      </c>
      <c r="F5" s="50" t="e">
        <f>#REF!</f>
        <v>#REF!</v>
      </c>
      <c r="G5" s="50"/>
      <c r="J5" s="221" t="e">
        <f>#REF!</f>
        <v>#REF!</v>
      </c>
      <c r="K5" s="221" t="e">
        <f>#REF!</f>
        <v>#REF!</v>
      </c>
      <c r="L5" s="3" t="e">
        <f t="shared" si="0"/>
        <v>#REF!</v>
      </c>
    </row>
    <row r="6" spans="1:12" hidden="1" x14ac:dyDescent="0.2">
      <c r="A6" s="45" t="s">
        <v>183</v>
      </c>
      <c r="B6" s="44" t="s">
        <v>182</v>
      </c>
      <c r="C6" s="49">
        <f>C7+C12+C13+C14+C15+C16+C17+C20</f>
        <v>0</v>
      </c>
      <c r="D6" s="49">
        <f>D7+D12+D13+D14+D15+D16+D17+D20</f>
        <v>0</v>
      </c>
      <c r="E6" s="49">
        <f>E7+E12+E13+E14+E15+E16+E17+E20</f>
        <v>0</v>
      </c>
      <c r="F6" s="49">
        <f>F7+F12+F13+F14+F15+F16+F17+F20</f>
        <v>0</v>
      </c>
      <c r="G6" s="49"/>
      <c r="J6" s="219">
        <f>J7+J12+J13+J14+J15+J16+J17+J20</f>
        <v>0</v>
      </c>
      <c r="K6" s="219">
        <f>K7+K12+K13+K14+K15+K16+K17+K20</f>
        <v>0</v>
      </c>
      <c r="L6" s="219">
        <f>SUM(J6:K6)</f>
        <v>0</v>
      </c>
    </row>
    <row r="7" spans="1:12" hidden="1" x14ac:dyDescent="0.2">
      <c r="A7" s="11" t="s">
        <v>324</v>
      </c>
      <c r="B7" s="13" t="s">
        <v>325</v>
      </c>
      <c r="C7" s="53">
        <f>SUM(C8:C11)</f>
        <v>0</v>
      </c>
      <c r="D7" s="15">
        <f>SUM(D8:D11)</f>
        <v>0</v>
      </c>
      <c r="E7" s="15">
        <f>SUM(E8:E11)</f>
        <v>0</v>
      </c>
      <c r="F7" s="15">
        <f>SUM(F8:F11)</f>
        <v>0</v>
      </c>
      <c r="G7" s="15"/>
      <c r="J7" s="220">
        <f>SUM(J8:J11)</f>
        <v>0</v>
      </c>
      <c r="K7" s="220">
        <f>SUM(K8:K11)</f>
        <v>0</v>
      </c>
      <c r="L7" s="3">
        <f t="shared" si="0"/>
        <v>0</v>
      </c>
    </row>
    <row r="8" spans="1:12" hidden="1" x14ac:dyDescent="0.2">
      <c r="A8" s="16" t="s">
        <v>326</v>
      </c>
      <c r="B8" s="17" t="s">
        <v>327</v>
      </c>
      <c r="C8" s="52"/>
      <c r="D8" s="51"/>
      <c r="E8" s="18"/>
      <c r="F8" s="56"/>
      <c r="G8" s="56"/>
      <c r="J8" s="18">
        <f t="shared" ref="J8:J16" si="1">ROUND(FLOOR(E8/15.6466,0.001),2)</f>
        <v>0</v>
      </c>
      <c r="K8" s="51"/>
      <c r="L8" s="51">
        <f t="shared" si="0"/>
        <v>0</v>
      </c>
    </row>
    <row r="9" spans="1:12" hidden="1" x14ac:dyDescent="0.2">
      <c r="A9" s="16" t="s">
        <v>328</v>
      </c>
      <c r="B9" s="17" t="s">
        <v>329</v>
      </c>
      <c r="C9" s="52"/>
      <c r="D9" s="51"/>
      <c r="E9" s="18"/>
      <c r="F9" s="56"/>
      <c r="G9" s="56"/>
      <c r="J9" s="18">
        <f t="shared" si="1"/>
        <v>0</v>
      </c>
      <c r="K9" s="51"/>
      <c r="L9" s="51">
        <f t="shared" si="0"/>
        <v>0</v>
      </c>
    </row>
    <row r="10" spans="1:12" hidden="1" x14ac:dyDescent="0.2">
      <c r="A10" s="16" t="s">
        <v>330</v>
      </c>
      <c r="B10" s="17" t="s">
        <v>296</v>
      </c>
      <c r="C10" s="52"/>
      <c r="D10" s="51"/>
      <c r="E10" s="18"/>
      <c r="F10" s="56"/>
      <c r="G10" s="56"/>
      <c r="J10" s="18">
        <f t="shared" si="1"/>
        <v>0</v>
      </c>
      <c r="K10" s="51"/>
      <c r="L10" s="51">
        <f t="shared" si="0"/>
        <v>0</v>
      </c>
    </row>
    <row r="11" spans="1:12" hidden="1" x14ac:dyDescent="0.2">
      <c r="A11" s="16" t="s">
        <v>332</v>
      </c>
      <c r="B11" s="17" t="s">
        <v>333</v>
      </c>
      <c r="C11" s="52"/>
      <c r="D11" s="51"/>
      <c r="E11" s="18"/>
      <c r="F11" s="56"/>
      <c r="G11" s="56"/>
      <c r="J11" s="18">
        <f t="shared" si="1"/>
        <v>0</v>
      </c>
      <c r="K11" s="51"/>
      <c r="L11" s="51">
        <f t="shared" si="0"/>
        <v>0</v>
      </c>
    </row>
    <row r="12" spans="1:12" hidden="1" x14ac:dyDescent="0.2">
      <c r="A12" s="11" t="s">
        <v>334</v>
      </c>
      <c r="B12" s="12" t="s">
        <v>335</v>
      </c>
      <c r="C12" s="60"/>
      <c r="D12" s="47"/>
      <c r="E12" s="20"/>
      <c r="F12" s="57"/>
      <c r="G12" s="57"/>
      <c r="J12" s="221">
        <f t="shared" si="1"/>
        <v>0</v>
      </c>
      <c r="K12" s="3"/>
      <c r="L12" s="3">
        <f t="shared" si="0"/>
        <v>0</v>
      </c>
    </row>
    <row r="13" spans="1:12" hidden="1" x14ac:dyDescent="0.2">
      <c r="A13" s="21" t="s">
        <v>336</v>
      </c>
      <c r="B13" s="12" t="s">
        <v>200</v>
      </c>
      <c r="C13" s="60"/>
      <c r="D13" s="47"/>
      <c r="E13" s="22"/>
      <c r="F13" s="57"/>
      <c r="G13" s="57"/>
      <c r="J13" s="221">
        <f t="shared" si="1"/>
        <v>0</v>
      </c>
      <c r="K13" s="3"/>
      <c r="L13" s="3">
        <f t="shared" si="0"/>
        <v>0</v>
      </c>
    </row>
    <row r="14" spans="1:12" hidden="1" x14ac:dyDescent="0.2">
      <c r="A14" s="21" t="s">
        <v>337</v>
      </c>
      <c r="B14" s="12" t="s">
        <v>338</v>
      </c>
      <c r="C14" s="61"/>
      <c r="D14" s="47"/>
      <c r="E14" s="22"/>
      <c r="F14" s="57"/>
      <c r="G14" s="57"/>
      <c r="J14" s="221">
        <f t="shared" si="1"/>
        <v>0</v>
      </c>
      <c r="K14" s="3"/>
      <c r="L14" s="3">
        <f t="shared" si="0"/>
        <v>0</v>
      </c>
    </row>
    <row r="15" spans="1:12" hidden="1" x14ac:dyDescent="0.2">
      <c r="A15" s="21" t="s">
        <v>339</v>
      </c>
      <c r="B15" s="12" t="s">
        <v>340</v>
      </c>
      <c r="C15" s="60"/>
      <c r="D15" s="47"/>
      <c r="E15" s="22"/>
      <c r="F15" s="57"/>
      <c r="G15" s="57"/>
      <c r="J15" s="221">
        <f t="shared" si="1"/>
        <v>0</v>
      </c>
      <c r="K15" s="3"/>
      <c r="L15" s="3">
        <f t="shared" si="0"/>
        <v>0</v>
      </c>
    </row>
    <row r="16" spans="1:12" hidden="1" x14ac:dyDescent="0.2">
      <c r="A16" s="21" t="s">
        <v>341</v>
      </c>
      <c r="B16" s="12" t="s">
        <v>342</v>
      </c>
      <c r="C16" s="60"/>
      <c r="D16" s="47"/>
      <c r="E16" s="22"/>
      <c r="F16" s="57"/>
      <c r="G16" s="57"/>
      <c r="J16" s="221">
        <f t="shared" si="1"/>
        <v>0</v>
      </c>
      <c r="K16" s="3"/>
      <c r="L16" s="3">
        <f t="shared" si="0"/>
        <v>0</v>
      </c>
    </row>
    <row r="17" spans="1:12" hidden="1" x14ac:dyDescent="0.2">
      <c r="A17" s="11" t="s">
        <v>343</v>
      </c>
      <c r="B17" s="12" t="s">
        <v>344</v>
      </c>
      <c r="C17" s="20">
        <f>SUM(C18:C19)</f>
        <v>0</v>
      </c>
      <c r="D17" s="20">
        <f>SUM(D18:D19)</f>
        <v>0</v>
      </c>
      <c r="E17" s="20">
        <f>SUM(E18:E19)</f>
        <v>0</v>
      </c>
      <c r="F17" s="20">
        <f>SUM(F18:F19)</f>
        <v>0</v>
      </c>
      <c r="G17" s="20"/>
      <c r="J17" s="221">
        <f>SUM(J18:J19)</f>
        <v>0</v>
      </c>
      <c r="K17" s="221">
        <f>SUM(K18:K19)</f>
        <v>0</v>
      </c>
      <c r="L17" s="3">
        <f t="shared" si="0"/>
        <v>0</v>
      </c>
    </row>
    <row r="18" spans="1:12" hidden="1" x14ac:dyDescent="0.2">
      <c r="A18" s="16" t="s">
        <v>345</v>
      </c>
      <c r="B18" s="17" t="s">
        <v>346</v>
      </c>
      <c r="C18" s="51"/>
      <c r="D18" s="51"/>
      <c r="E18" s="18">
        <f>E8*33%</f>
        <v>0</v>
      </c>
      <c r="F18" s="18">
        <f>F8*33%</f>
        <v>0</v>
      </c>
      <c r="G18" s="18"/>
      <c r="J18" s="18">
        <f>ROUND(FLOOR(E18/15.6466,0.001),2)</f>
        <v>0</v>
      </c>
      <c r="K18" s="51"/>
      <c r="L18" s="51">
        <f t="shared" si="0"/>
        <v>0</v>
      </c>
    </row>
    <row r="19" spans="1:12" hidden="1" x14ac:dyDescent="0.2">
      <c r="A19" s="16" t="s">
        <v>347</v>
      </c>
      <c r="B19" s="17" t="s">
        <v>348</v>
      </c>
      <c r="C19" s="51"/>
      <c r="D19" s="51"/>
      <c r="E19" s="18">
        <f>(E9+E10+E11+E12)*33%</f>
        <v>0</v>
      </c>
      <c r="F19" s="18">
        <f>(F9+F10+F11+F12)*33%</f>
        <v>0</v>
      </c>
      <c r="G19" s="18"/>
      <c r="J19" s="18">
        <f>ROUND(FLOOR(E19/15.6466,0.001),2)</f>
        <v>0</v>
      </c>
      <c r="K19" s="51"/>
      <c r="L19" s="51">
        <f t="shared" si="0"/>
        <v>0</v>
      </c>
    </row>
    <row r="20" spans="1:12" hidden="1" x14ac:dyDescent="0.2">
      <c r="A20" s="11" t="s">
        <v>349</v>
      </c>
      <c r="B20" s="12" t="s">
        <v>350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/>
      <c r="J20" s="221">
        <f>SUM(J21:J22)</f>
        <v>0</v>
      </c>
      <c r="K20" s="221">
        <f>SUM(K21:K22)</f>
        <v>0</v>
      </c>
      <c r="L20" s="3">
        <f t="shared" si="0"/>
        <v>0</v>
      </c>
    </row>
    <row r="21" spans="1:12" hidden="1" x14ac:dyDescent="0.2">
      <c r="A21" s="16" t="s">
        <v>351</v>
      </c>
      <c r="B21" s="17" t="s">
        <v>352</v>
      </c>
      <c r="C21" s="51"/>
      <c r="D21" s="51"/>
      <c r="E21" s="18">
        <f>E8*1.4%</f>
        <v>0</v>
      </c>
      <c r="F21" s="18">
        <f>F8*1.4%</f>
        <v>0</v>
      </c>
      <c r="G21" s="18"/>
      <c r="J21" s="18">
        <f>ROUND(FLOOR(E21/15.6466,0.001),2)</f>
        <v>0</v>
      </c>
      <c r="K21" s="51"/>
      <c r="L21" s="51">
        <f t="shared" si="0"/>
        <v>0</v>
      </c>
    </row>
    <row r="22" spans="1:12" hidden="1" x14ac:dyDescent="0.2">
      <c r="A22" s="16" t="s">
        <v>353</v>
      </c>
      <c r="B22" s="17" t="s">
        <v>354</v>
      </c>
      <c r="C22" s="51"/>
      <c r="D22" s="51"/>
      <c r="E22" s="18">
        <f>(E9+E10+E11+E12)*1.4%</f>
        <v>0</v>
      </c>
      <c r="F22" s="18">
        <f>(F9+F10+F11+F12)*1.4%</f>
        <v>0</v>
      </c>
      <c r="G22" s="18"/>
      <c r="J22" s="18">
        <f>ROUND(FLOOR(E22/15.6466,0.001),2)</f>
        <v>0</v>
      </c>
      <c r="K22" s="51"/>
      <c r="L22" s="51">
        <f t="shared" si="0"/>
        <v>0</v>
      </c>
    </row>
    <row r="23" spans="1:12" s="39" customFormat="1" hidden="1" x14ac:dyDescent="0.2">
      <c r="A23" s="45" t="s">
        <v>185</v>
      </c>
      <c r="B23" s="44" t="s">
        <v>184</v>
      </c>
      <c r="C23" s="49">
        <f>C24+C34+C37+C41+C52+C57+C64+C71+C78+C79+C80+C84+C85+C91+C92+C93+C94</f>
        <v>0</v>
      </c>
      <c r="D23" s="49">
        <f>D24+D34+D37+D41+D52+D57+D64+D71+D78+D79+D80+D84+D85+D91+D92+D93+D94</f>
        <v>0</v>
      </c>
      <c r="E23" s="49">
        <f>E24+E34+E37+E41+E52+E57+E64+E71+E78+E79+E80+E84+E85+E91+E92+E93+E94</f>
        <v>0</v>
      </c>
      <c r="F23" s="49">
        <f>F24+F34+F37+F41+F52+F57+F64+F71+F78+F79+F80+F84+F85+F91+F92+F93+F94</f>
        <v>0</v>
      </c>
      <c r="G23" s="49"/>
      <c r="J23" s="49">
        <f>J24+J34+J37+J41+J52+J57+J64+J71+J78+J79+J80+J84+J85+J91+J92+J93+J94</f>
        <v>0</v>
      </c>
      <c r="K23" s="49">
        <f>K24+K34+K37+K41+K52+K57+K64+K71+K78+K79+K80+K84+K85+K91+K92+K93+K94</f>
        <v>0</v>
      </c>
      <c r="L23" s="192">
        <f t="shared" si="0"/>
        <v>0</v>
      </c>
    </row>
    <row r="24" spans="1:12" hidden="1" x14ac:dyDescent="0.2">
      <c r="A24" s="11" t="s">
        <v>355</v>
      </c>
      <c r="B24" s="12" t="s">
        <v>356</v>
      </c>
      <c r="C24" s="20">
        <f>SUM(C25:C33)</f>
        <v>0</v>
      </c>
      <c r="D24" s="20">
        <f>SUM(D25:D33)</f>
        <v>0</v>
      </c>
      <c r="E24" s="20">
        <f>SUM(E25:E33)</f>
        <v>0</v>
      </c>
      <c r="F24" s="20">
        <f>SUM(F25:F33)</f>
        <v>0</v>
      </c>
      <c r="G24" s="20"/>
      <c r="J24" s="221">
        <f>SUM(J25:J33)</f>
        <v>0</v>
      </c>
      <c r="K24" s="221">
        <f>SUM(K25:K33)</f>
        <v>0</v>
      </c>
      <c r="L24" s="3">
        <f t="shared" si="0"/>
        <v>0</v>
      </c>
    </row>
    <row r="25" spans="1:12" hidden="1" x14ac:dyDescent="0.2">
      <c r="A25" s="16" t="s">
        <v>357</v>
      </c>
      <c r="B25" s="17" t="s">
        <v>358</v>
      </c>
      <c r="C25" s="63"/>
      <c r="D25" s="51"/>
      <c r="E25" s="18"/>
      <c r="F25" s="56"/>
      <c r="G25" s="56"/>
      <c r="J25" s="18">
        <f t="shared" ref="J25:J33" si="2">ROUND(FLOOR(E25/15.6466,0.001),2)</f>
        <v>0</v>
      </c>
      <c r="K25" s="51"/>
      <c r="L25" s="51">
        <f t="shared" si="0"/>
        <v>0</v>
      </c>
    </row>
    <row r="26" spans="1:12" hidden="1" x14ac:dyDescent="0.2">
      <c r="A26" s="16" t="s">
        <v>359</v>
      </c>
      <c r="B26" s="17" t="s">
        <v>360</v>
      </c>
      <c r="C26" s="63"/>
      <c r="D26" s="51"/>
      <c r="E26" s="18"/>
      <c r="F26" s="56"/>
      <c r="G26" s="56"/>
      <c r="J26" s="18">
        <f t="shared" si="2"/>
        <v>0</v>
      </c>
      <c r="K26" s="51"/>
      <c r="L26" s="51">
        <f t="shared" si="0"/>
        <v>0</v>
      </c>
    </row>
    <row r="27" spans="1:12" hidden="1" x14ac:dyDescent="0.2">
      <c r="A27" s="16" t="s">
        <v>361</v>
      </c>
      <c r="B27" s="17" t="s">
        <v>362</v>
      </c>
      <c r="C27" s="63"/>
      <c r="D27" s="51"/>
      <c r="E27" s="18"/>
      <c r="F27" s="56"/>
      <c r="G27" s="56"/>
      <c r="J27" s="18">
        <f t="shared" si="2"/>
        <v>0</v>
      </c>
      <c r="K27" s="51"/>
      <c r="L27" s="51">
        <f t="shared" si="0"/>
        <v>0</v>
      </c>
    </row>
    <row r="28" spans="1:12" hidden="1" x14ac:dyDescent="0.2">
      <c r="A28" s="16" t="s">
        <v>363</v>
      </c>
      <c r="B28" s="17" t="s">
        <v>364</v>
      </c>
      <c r="C28" s="63"/>
      <c r="D28" s="51"/>
      <c r="E28" s="18"/>
      <c r="F28" s="56"/>
      <c r="G28" s="56"/>
      <c r="J28" s="18">
        <f t="shared" si="2"/>
        <v>0</v>
      </c>
      <c r="K28" s="51"/>
      <c r="L28" s="51">
        <f t="shared" si="0"/>
        <v>0</v>
      </c>
    </row>
    <row r="29" spans="1:12" hidden="1" x14ac:dyDescent="0.2">
      <c r="A29" s="16" t="s">
        <v>365</v>
      </c>
      <c r="B29" s="17" t="s">
        <v>366</v>
      </c>
      <c r="C29" s="63"/>
      <c r="D29" s="51"/>
      <c r="E29" s="18"/>
      <c r="F29" s="56"/>
      <c r="G29" s="56"/>
      <c r="J29" s="18">
        <f t="shared" si="2"/>
        <v>0</v>
      </c>
      <c r="K29" s="51"/>
      <c r="L29" s="51">
        <f t="shared" si="0"/>
        <v>0</v>
      </c>
    </row>
    <row r="30" spans="1:12" hidden="1" x14ac:dyDescent="0.2">
      <c r="A30" s="16" t="s">
        <v>367</v>
      </c>
      <c r="B30" s="17" t="s">
        <v>368</v>
      </c>
      <c r="C30" s="63"/>
      <c r="D30" s="51"/>
      <c r="E30" s="18"/>
      <c r="F30" s="56"/>
      <c r="G30" s="56"/>
      <c r="J30" s="18">
        <f t="shared" si="2"/>
        <v>0</v>
      </c>
      <c r="K30" s="51"/>
      <c r="L30" s="51">
        <f t="shared" si="0"/>
        <v>0</v>
      </c>
    </row>
    <row r="31" spans="1:12" hidden="1" x14ac:dyDescent="0.2">
      <c r="A31" s="16" t="s">
        <v>369</v>
      </c>
      <c r="B31" s="17" t="s">
        <v>370</v>
      </c>
      <c r="C31" s="63"/>
      <c r="D31" s="51"/>
      <c r="E31" s="18"/>
      <c r="F31" s="56"/>
      <c r="G31" s="56"/>
      <c r="J31" s="18">
        <f t="shared" si="2"/>
        <v>0</v>
      </c>
      <c r="K31" s="51"/>
      <c r="L31" s="51">
        <f t="shared" si="0"/>
        <v>0</v>
      </c>
    </row>
    <row r="32" spans="1:12" hidden="1" x14ac:dyDescent="0.2">
      <c r="A32" s="16" t="s">
        <v>371</v>
      </c>
      <c r="B32" s="17" t="s">
        <v>372</v>
      </c>
      <c r="C32" s="63"/>
      <c r="D32" s="51"/>
      <c r="E32" s="18"/>
      <c r="F32" s="56"/>
      <c r="G32" s="56"/>
      <c r="J32" s="18">
        <f t="shared" si="2"/>
        <v>0</v>
      </c>
      <c r="K32" s="51"/>
      <c r="L32" s="51">
        <f t="shared" si="0"/>
        <v>0</v>
      </c>
    </row>
    <row r="33" spans="1:12" hidden="1" x14ac:dyDescent="0.2">
      <c r="A33" s="16" t="s">
        <v>373</v>
      </c>
      <c r="B33" s="17" t="s">
        <v>374</v>
      </c>
      <c r="C33" s="63"/>
      <c r="D33" s="51"/>
      <c r="E33" s="18"/>
      <c r="F33" s="56"/>
      <c r="G33" s="56"/>
      <c r="J33" s="18">
        <f t="shared" si="2"/>
        <v>0</v>
      </c>
      <c r="K33" s="51"/>
      <c r="L33" s="51">
        <f t="shared" si="0"/>
        <v>0</v>
      </c>
    </row>
    <row r="34" spans="1:12" hidden="1" x14ac:dyDescent="0.2">
      <c r="A34" s="11" t="s">
        <v>375</v>
      </c>
      <c r="B34" s="12" t="s">
        <v>376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/>
      <c r="J34" s="221">
        <f>SUM(J35)</f>
        <v>0</v>
      </c>
      <c r="K34" s="221">
        <f>SUM(K35)</f>
        <v>0</v>
      </c>
      <c r="L34" s="221">
        <f>SUM(L35)</f>
        <v>0</v>
      </c>
    </row>
    <row r="35" spans="1:12" hidden="1" x14ac:dyDescent="0.2">
      <c r="A35" s="16" t="s">
        <v>377</v>
      </c>
      <c r="B35" s="17" t="s">
        <v>378</v>
      </c>
      <c r="C35" s="51"/>
      <c r="D35" s="51"/>
      <c r="E35" s="18"/>
      <c r="F35" s="51"/>
      <c r="G35" s="51"/>
      <c r="J35" s="226">
        <f>ROUND(FLOOR(E35/15.6466,0.001),2)</f>
        <v>0</v>
      </c>
      <c r="K35" s="227"/>
      <c r="L35" s="227">
        <f t="shared" si="0"/>
        <v>0</v>
      </c>
    </row>
    <row r="36" spans="1:12" hidden="1" x14ac:dyDescent="0.2">
      <c r="A36" s="16" t="s">
        <v>379</v>
      </c>
      <c r="B36" s="17" t="s">
        <v>380</v>
      </c>
      <c r="C36" s="51"/>
      <c r="D36" s="51"/>
      <c r="E36" s="18"/>
      <c r="F36" s="51"/>
      <c r="G36" s="51"/>
      <c r="J36" s="226">
        <f>ROUND(FLOOR(E36/15.6466,0.001),2)</f>
        <v>0</v>
      </c>
      <c r="K36" s="227"/>
      <c r="L36" s="227">
        <f t="shared" si="0"/>
        <v>0</v>
      </c>
    </row>
    <row r="37" spans="1:12" hidden="1" x14ac:dyDescent="0.2">
      <c r="A37" s="11" t="s">
        <v>381</v>
      </c>
      <c r="B37" s="12" t="s">
        <v>382</v>
      </c>
      <c r="C37" s="20">
        <f>SUM(C38:C40)</f>
        <v>0</v>
      </c>
      <c r="D37" s="20">
        <f>SUM(D38:D40)</f>
        <v>0</v>
      </c>
      <c r="E37" s="20">
        <f>SUM(E38:E40)</f>
        <v>0</v>
      </c>
      <c r="F37" s="20">
        <f>SUM(F38:F40)</f>
        <v>0</v>
      </c>
      <c r="G37" s="20"/>
      <c r="J37" s="221">
        <f>SUM(J38:J40)</f>
        <v>0</v>
      </c>
      <c r="K37" s="221">
        <f>SUM(K38:K40)</f>
        <v>0</v>
      </c>
      <c r="L37" s="3">
        <f t="shared" si="0"/>
        <v>0</v>
      </c>
    </row>
    <row r="38" spans="1:12" hidden="1" x14ac:dyDescent="0.2">
      <c r="A38" s="16" t="s">
        <v>383</v>
      </c>
      <c r="B38" s="17" t="s">
        <v>384</v>
      </c>
      <c r="C38" s="63"/>
      <c r="D38" s="51"/>
      <c r="E38" s="18"/>
      <c r="F38" s="51"/>
      <c r="G38" s="51"/>
      <c r="J38" s="18">
        <f>ROUND(FLOOR(E38/15.6466,0.001),2)</f>
        <v>0</v>
      </c>
      <c r="K38" s="51"/>
      <c r="L38" s="51">
        <f t="shared" si="0"/>
        <v>0</v>
      </c>
    </row>
    <row r="39" spans="1:12" hidden="1" x14ac:dyDescent="0.2">
      <c r="A39" s="16" t="s">
        <v>385</v>
      </c>
      <c r="B39" s="17" t="s">
        <v>386</v>
      </c>
      <c r="C39" s="63"/>
      <c r="D39" s="51"/>
      <c r="E39" s="18"/>
      <c r="F39" s="51"/>
      <c r="G39" s="51"/>
      <c r="J39" s="18">
        <f>ROUND(FLOOR(E39/15.6466,0.001),2)</f>
        <v>0</v>
      </c>
      <c r="K39" s="51"/>
      <c r="L39" s="51">
        <f t="shared" si="0"/>
        <v>0</v>
      </c>
    </row>
    <row r="40" spans="1:12" hidden="1" x14ac:dyDescent="0.2">
      <c r="A40" s="16" t="s">
        <v>387</v>
      </c>
      <c r="B40" s="17" t="s">
        <v>388</v>
      </c>
      <c r="C40" s="63"/>
      <c r="D40" s="51"/>
      <c r="E40" s="18"/>
      <c r="F40" s="51"/>
      <c r="G40" s="51"/>
      <c r="J40" s="18">
        <f>ROUND(FLOOR(E40/15.6466,0.001),2)</f>
        <v>0</v>
      </c>
      <c r="K40" s="51"/>
      <c r="L40" s="51">
        <f t="shared" si="0"/>
        <v>0</v>
      </c>
    </row>
    <row r="41" spans="1:12" hidden="1" x14ac:dyDescent="0.2">
      <c r="A41" s="11" t="s">
        <v>389</v>
      </c>
      <c r="B41" s="12" t="s">
        <v>390</v>
      </c>
      <c r="C41" s="20">
        <f>SUM(C43:C51)</f>
        <v>0</v>
      </c>
      <c r="D41" s="20">
        <f>SUM(D43:D51)</f>
        <v>0</v>
      </c>
      <c r="E41" s="20">
        <f>SUM(E43:E51)</f>
        <v>0</v>
      </c>
      <c r="F41" s="20">
        <f>SUM(F43:F51)</f>
        <v>0</v>
      </c>
      <c r="G41" s="20"/>
      <c r="J41" s="221">
        <f>SUM(J43:J51)</f>
        <v>0</v>
      </c>
      <c r="K41" s="221">
        <f>SUM(K43:K51)</f>
        <v>0</v>
      </c>
      <c r="L41" s="3">
        <f t="shared" si="0"/>
        <v>0</v>
      </c>
    </row>
    <row r="42" spans="1:12" hidden="1" x14ac:dyDescent="0.2">
      <c r="A42" s="11"/>
      <c r="B42" s="12"/>
      <c r="C42" s="20"/>
      <c r="D42" s="20"/>
      <c r="E42" s="20"/>
      <c r="F42" s="20"/>
      <c r="G42" s="20"/>
      <c r="J42" s="221"/>
      <c r="K42" s="221"/>
      <c r="L42" s="3"/>
    </row>
    <row r="43" spans="1:12" hidden="1" x14ac:dyDescent="0.2">
      <c r="A43" s="16" t="s">
        <v>391</v>
      </c>
      <c r="B43" s="17" t="s">
        <v>392</v>
      </c>
      <c r="C43" s="63"/>
      <c r="D43" s="51"/>
      <c r="E43" s="18"/>
      <c r="F43" s="56"/>
      <c r="G43" s="56"/>
      <c r="J43" s="18">
        <f t="shared" ref="J43:J63" si="3">ROUND(FLOOR(E43/15.6466,0.001),2)</f>
        <v>0</v>
      </c>
      <c r="K43" s="51"/>
      <c r="L43" s="51">
        <f t="shared" si="0"/>
        <v>0</v>
      </c>
    </row>
    <row r="44" spans="1:12" hidden="1" x14ac:dyDescent="0.2">
      <c r="A44" s="16" t="s">
        <v>393</v>
      </c>
      <c r="B44" s="17" t="s">
        <v>2</v>
      </c>
      <c r="C44" s="63"/>
      <c r="D44" s="51"/>
      <c r="E44" s="18"/>
      <c r="F44" s="56"/>
      <c r="G44" s="56"/>
      <c r="J44" s="18">
        <f t="shared" si="3"/>
        <v>0</v>
      </c>
      <c r="K44" s="51"/>
      <c r="L44" s="51">
        <f t="shared" si="0"/>
        <v>0</v>
      </c>
    </row>
    <row r="45" spans="1:12" hidden="1" x14ac:dyDescent="0.2">
      <c r="A45" s="16" t="s">
        <v>3</v>
      </c>
      <c r="B45" s="17" t="s">
        <v>4</v>
      </c>
      <c r="C45" s="63"/>
      <c r="D45" s="51"/>
      <c r="E45" s="18"/>
      <c r="F45" s="56"/>
      <c r="G45" s="56"/>
      <c r="J45" s="18">
        <f t="shared" si="3"/>
        <v>0</v>
      </c>
      <c r="K45" s="51"/>
      <c r="L45" s="51">
        <f t="shared" si="0"/>
        <v>0</v>
      </c>
    </row>
    <row r="46" spans="1:12" hidden="1" x14ac:dyDescent="0.2">
      <c r="A46" s="16" t="s">
        <v>5</v>
      </c>
      <c r="B46" s="17" t="s">
        <v>6</v>
      </c>
      <c r="C46" s="63"/>
      <c r="D46" s="51"/>
      <c r="E46" s="18"/>
      <c r="F46" s="56"/>
      <c r="G46" s="56"/>
      <c r="J46" s="18">
        <f t="shared" si="3"/>
        <v>0</v>
      </c>
      <c r="K46" s="56"/>
      <c r="L46" s="51">
        <f t="shared" si="0"/>
        <v>0</v>
      </c>
    </row>
    <row r="47" spans="1:12" hidden="1" x14ac:dyDescent="0.2">
      <c r="A47" s="16" t="s">
        <v>7</v>
      </c>
      <c r="B47" s="17" t="s">
        <v>8</v>
      </c>
      <c r="C47" s="63"/>
      <c r="D47" s="51"/>
      <c r="E47" s="18"/>
      <c r="F47" s="56"/>
      <c r="G47" s="56"/>
      <c r="J47" s="18">
        <f t="shared" si="3"/>
        <v>0</v>
      </c>
      <c r="K47" s="51"/>
      <c r="L47" s="51">
        <f t="shared" si="0"/>
        <v>0</v>
      </c>
    </row>
    <row r="48" spans="1:12" hidden="1" x14ac:dyDescent="0.2">
      <c r="A48" s="16" t="s">
        <v>9</v>
      </c>
      <c r="B48" s="17" t="s">
        <v>10</v>
      </c>
      <c r="C48" s="63"/>
      <c r="D48" s="51"/>
      <c r="E48" s="18"/>
      <c r="F48" s="56"/>
      <c r="G48" s="56"/>
      <c r="J48" s="18">
        <f t="shared" si="3"/>
        <v>0</v>
      </c>
      <c r="K48" s="51"/>
      <c r="L48" s="51">
        <f t="shared" si="0"/>
        <v>0</v>
      </c>
    </row>
    <row r="49" spans="1:12" hidden="1" x14ac:dyDescent="0.2">
      <c r="A49" s="16" t="s">
        <v>11</v>
      </c>
      <c r="B49" s="17" t="s">
        <v>12</v>
      </c>
      <c r="C49" s="62"/>
      <c r="D49" s="51"/>
      <c r="E49" s="18"/>
      <c r="F49" s="56"/>
      <c r="G49" s="56"/>
      <c r="J49" s="18">
        <f t="shared" si="3"/>
        <v>0</v>
      </c>
      <c r="K49" s="51"/>
      <c r="L49" s="51">
        <f t="shared" si="0"/>
        <v>0</v>
      </c>
    </row>
    <row r="50" spans="1:12" hidden="1" x14ac:dyDescent="0.2">
      <c r="A50" s="16" t="s">
        <v>13</v>
      </c>
      <c r="B50" s="17" t="s">
        <v>14</v>
      </c>
      <c r="C50" s="63"/>
      <c r="D50" s="51"/>
      <c r="E50" s="18"/>
      <c r="F50" s="56"/>
      <c r="G50" s="56"/>
      <c r="J50" s="18">
        <f t="shared" si="3"/>
        <v>0</v>
      </c>
      <c r="K50" s="51"/>
      <c r="L50" s="51">
        <f t="shared" si="0"/>
        <v>0</v>
      </c>
    </row>
    <row r="51" spans="1:12" hidden="1" x14ac:dyDescent="0.2">
      <c r="A51" s="16" t="s">
        <v>15</v>
      </c>
      <c r="B51" s="17" t="s">
        <v>16</v>
      </c>
      <c r="C51" s="63"/>
      <c r="D51" s="51"/>
      <c r="E51" s="18"/>
      <c r="F51" s="56"/>
      <c r="G51" s="56"/>
      <c r="J51" s="18">
        <f t="shared" si="3"/>
        <v>0</v>
      </c>
      <c r="K51" s="51"/>
      <c r="L51" s="51">
        <f t="shared" si="0"/>
        <v>0</v>
      </c>
    </row>
    <row r="52" spans="1:12" hidden="1" x14ac:dyDescent="0.2">
      <c r="A52" s="11" t="s">
        <v>17</v>
      </c>
      <c r="B52" s="12" t="s">
        <v>18</v>
      </c>
      <c r="C52" s="20">
        <f>SUM(C53:C56)</f>
        <v>0</v>
      </c>
      <c r="D52" s="20">
        <f>SUM(D53:D56)</f>
        <v>0</v>
      </c>
      <c r="E52" s="20">
        <f>SUM(E53:E56)</f>
        <v>0</v>
      </c>
      <c r="F52" s="20">
        <f>SUM(F53:F56)</f>
        <v>0</v>
      </c>
      <c r="G52" s="20"/>
      <c r="J52" s="95">
        <f t="shared" si="3"/>
        <v>0</v>
      </c>
      <c r="K52" s="37"/>
      <c r="L52" s="37">
        <f t="shared" si="0"/>
        <v>0</v>
      </c>
    </row>
    <row r="53" spans="1:12" hidden="1" x14ac:dyDescent="0.2">
      <c r="A53" s="16" t="s">
        <v>19</v>
      </c>
      <c r="B53" s="17" t="s">
        <v>6</v>
      </c>
      <c r="C53" s="51"/>
      <c r="D53" s="51"/>
      <c r="E53" s="18"/>
      <c r="F53" s="51"/>
      <c r="G53" s="51"/>
      <c r="J53" s="95">
        <f t="shared" si="3"/>
        <v>0</v>
      </c>
      <c r="K53" s="37"/>
      <c r="L53" s="37">
        <f t="shared" si="0"/>
        <v>0</v>
      </c>
    </row>
    <row r="54" spans="1:12" hidden="1" x14ac:dyDescent="0.2">
      <c r="A54" s="16" t="s">
        <v>20</v>
      </c>
      <c r="B54" s="17" t="s">
        <v>8</v>
      </c>
      <c r="C54" s="51"/>
      <c r="D54" s="51"/>
      <c r="E54" s="18"/>
      <c r="F54" s="51"/>
      <c r="G54" s="51"/>
      <c r="J54" s="95">
        <f t="shared" si="3"/>
        <v>0</v>
      </c>
      <c r="K54" s="37"/>
      <c r="L54" s="37">
        <f t="shared" si="0"/>
        <v>0</v>
      </c>
    </row>
    <row r="55" spans="1:12" hidden="1" x14ac:dyDescent="0.2">
      <c r="A55" s="16" t="s">
        <v>21</v>
      </c>
      <c r="B55" s="17" t="s">
        <v>10</v>
      </c>
      <c r="C55" s="51"/>
      <c r="D55" s="51"/>
      <c r="E55" s="18"/>
      <c r="F55" s="51"/>
      <c r="G55" s="51"/>
      <c r="J55" s="95">
        <f t="shared" si="3"/>
        <v>0</v>
      </c>
      <c r="K55" s="37"/>
      <c r="L55" s="37">
        <f t="shared" si="0"/>
        <v>0</v>
      </c>
    </row>
    <row r="56" spans="1:12" hidden="1" x14ac:dyDescent="0.2">
      <c r="A56" s="16" t="s">
        <v>22</v>
      </c>
      <c r="B56" s="17" t="s">
        <v>16</v>
      </c>
      <c r="C56" s="51"/>
      <c r="D56" s="51"/>
      <c r="E56" s="18"/>
      <c r="F56" s="51"/>
      <c r="G56" s="51"/>
      <c r="J56" s="95">
        <f t="shared" si="3"/>
        <v>0</v>
      </c>
      <c r="K56" s="37"/>
      <c r="L56" s="37">
        <f t="shared" si="0"/>
        <v>0</v>
      </c>
    </row>
    <row r="57" spans="1:12" hidden="1" x14ac:dyDescent="0.2">
      <c r="A57" s="11" t="s">
        <v>23</v>
      </c>
      <c r="B57" s="12" t="s">
        <v>24</v>
      </c>
      <c r="C57" s="20">
        <f>SUM(C58:C63)</f>
        <v>0</v>
      </c>
      <c r="D57" s="20">
        <f>SUM(D58:D63)</f>
        <v>0</v>
      </c>
      <c r="E57" s="20">
        <f>SUM(E58:E63)</f>
        <v>0</v>
      </c>
      <c r="F57" s="20">
        <f>SUM(F58:F63)</f>
        <v>0</v>
      </c>
      <c r="G57" s="20"/>
      <c r="J57" s="221">
        <f t="shared" si="3"/>
        <v>0</v>
      </c>
      <c r="K57" s="221">
        <f>ROUND(FLOOR(F57/15.6466,0.001),2)</f>
        <v>0</v>
      </c>
      <c r="L57" s="3">
        <f t="shared" si="0"/>
        <v>0</v>
      </c>
    </row>
    <row r="58" spans="1:12" hidden="1" x14ac:dyDescent="0.2">
      <c r="A58" s="16" t="s">
        <v>25</v>
      </c>
      <c r="B58" s="17" t="s">
        <v>26</v>
      </c>
      <c r="C58" s="51"/>
      <c r="D58" s="51"/>
      <c r="E58" s="18"/>
      <c r="F58" s="56"/>
      <c r="G58" s="56"/>
      <c r="J58" s="18">
        <f t="shared" si="3"/>
        <v>0</v>
      </c>
      <c r="K58" s="51"/>
      <c r="L58" s="51">
        <f t="shared" si="0"/>
        <v>0</v>
      </c>
    </row>
    <row r="59" spans="1:12" hidden="1" x14ac:dyDescent="0.2">
      <c r="A59" s="16" t="s">
        <v>27</v>
      </c>
      <c r="B59" s="17" t="s">
        <v>28</v>
      </c>
      <c r="C59" s="51"/>
      <c r="D59" s="51"/>
      <c r="E59" s="18"/>
      <c r="F59" s="56"/>
      <c r="G59" s="56"/>
      <c r="J59" s="18">
        <f t="shared" si="3"/>
        <v>0</v>
      </c>
      <c r="K59" s="51"/>
      <c r="L59" s="51">
        <f t="shared" si="0"/>
        <v>0</v>
      </c>
    </row>
    <row r="60" spans="1:12" hidden="1" x14ac:dyDescent="0.2">
      <c r="A60" s="16" t="s">
        <v>29</v>
      </c>
      <c r="B60" s="17" t="s">
        <v>12</v>
      </c>
      <c r="C60" s="51"/>
      <c r="D60" s="51"/>
      <c r="E60" s="18"/>
      <c r="F60" s="56"/>
      <c r="G60" s="56"/>
      <c r="J60" s="18">
        <f t="shared" si="3"/>
        <v>0</v>
      </c>
      <c r="K60" s="51"/>
      <c r="L60" s="51">
        <f t="shared" si="0"/>
        <v>0</v>
      </c>
    </row>
    <row r="61" spans="1:12" hidden="1" x14ac:dyDescent="0.2">
      <c r="A61" s="16" t="s">
        <v>30</v>
      </c>
      <c r="B61" s="17" t="s">
        <v>14</v>
      </c>
      <c r="C61" s="51"/>
      <c r="D61" s="51"/>
      <c r="E61" s="18"/>
      <c r="F61" s="56"/>
      <c r="G61" s="56"/>
      <c r="J61" s="18">
        <f t="shared" si="3"/>
        <v>0</v>
      </c>
      <c r="K61" s="51"/>
      <c r="L61" s="51">
        <f t="shared" si="0"/>
        <v>0</v>
      </c>
    </row>
    <row r="62" spans="1:12" hidden="1" x14ac:dyDescent="0.2">
      <c r="A62" s="16" t="s">
        <v>31</v>
      </c>
      <c r="B62" s="17" t="s">
        <v>32</v>
      </c>
      <c r="C62" s="51"/>
      <c r="D62" s="51"/>
      <c r="E62" s="18"/>
      <c r="F62" s="56"/>
      <c r="G62" s="56"/>
      <c r="J62" s="18">
        <f t="shared" si="3"/>
        <v>0</v>
      </c>
      <c r="K62" s="51"/>
      <c r="L62" s="51">
        <f t="shared" si="0"/>
        <v>0</v>
      </c>
    </row>
    <row r="63" spans="1:12" hidden="1" x14ac:dyDescent="0.2">
      <c r="A63" s="16" t="s">
        <v>33</v>
      </c>
      <c r="B63" s="17" t="s">
        <v>34</v>
      </c>
      <c r="C63" s="51"/>
      <c r="D63" s="51"/>
      <c r="E63" s="18"/>
      <c r="F63" s="56"/>
      <c r="G63" s="56"/>
      <c r="J63" s="18">
        <f t="shared" si="3"/>
        <v>0</v>
      </c>
      <c r="K63" s="51"/>
      <c r="L63" s="51">
        <f t="shared" si="0"/>
        <v>0</v>
      </c>
    </row>
    <row r="64" spans="1:12" hidden="1" x14ac:dyDescent="0.2">
      <c r="A64" s="11" t="s">
        <v>35</v>
      </c>
      <c r="B64" s="12" t="s">
        <v>36</v>
      </c>
      <c r="C64" s="20">
        <f>SUM(C65:C70)</f>
        <v>0</v>
      </c>
      <c r="D64" s="20">
        <f>SUM(D65:D70)</f>
        <v>0</v>
      </c>
      <c r="E64" s="20">
        <f>SUM(E65:E70)</f>
        <v>0</v>
      </c>
      <c r="F64" s="20">
        <f>SUM(F65:F70)</f>
        <v>0</v>
      </c>
      <c r="G64" s="20"/>
      <c r="J64" s="221">
        <f>SUM(J65:J70)</f>
        <v>0</v>
      </c>
      <c r="K64" s="221">
        <f>SUM(K65:K70)</f>
        <v>0</v>
      </c>
      <c r="L64" s="3">
        <f t="shared" si="0"/>
        <v>0</v>
      </c>
    </row>
    <row r="65" spans="1:12" hidden="1" x14ac:dyDescent="0.2">
      <c r="A65" s="16" t="s">
        <v>37</v>
      </c>
      <c r="B65" s="17" t="s">
        <v>38</v>
      </c>
      <c r="C65" s="63"/>
      <c r="D65" s="51"/>
      <c r="E65" s="18"/>
      <c r="F65" s="56"/>
      <c r="G65" s="56"/>
      <c r="J65" s="18">
        <f t="shared" ref="J65:J70" si="4">ROUND(FLOOR(E65/15.6466,0.001),2)</f>
        <v>0</v>
      </c>
      <c r="K65" s="51"/>
      <c r="L65" s="51">
        <f t="shared" si="0"/>
        <v>0</v>
      </c>
    </row>
    <row r="66" spans="1:12" hidden="1" x14ac:dyDescent="0.2">
      <c r="A66" s="16" t="s">
        <v>39</v>
      </c>
      <c r="B66" s="17" t="s">
        <v>40</v>
      </c>
      <c r="C66" s="63"/>
      <c r="D66" s="51"/>
      <c r="E66" s="18"/>
      <c r="F66" s="56"/>
      <c r="G66" s="56"/>
      <c r="J66" s="18">
        <f t="shared" si="4"/>
        <v>0</v>
      </c>
      <c r="K66" s="51"/>
      <c r="L66" s="51">
        <f t="shared" si="0"/>
        <v>0</v>
      </c>
    </row>
    <row r="67" spans="1:12" hidden="1" x14ac:dyDescent="0.2">
      <c r="A67" s="16" t="s">
        <v>41</v>
      </c>
      <c r="B67" s="17" t="s">
        <v>42</v>
      </c>
      <c r="C67" s="63"/>
      <c r="D67" s="51"/>
      <c r="E67" s="18"/>
      <c r="F67" s="56"/>
      <c r="G67" s="56"/>
      <c r="J67" s="18">
        <f t="shared" si="4"/>
        <v>0</v>
      </c>
      <c r="K67" s="51"/>
      <c r="L67" s="51">
        <f t="shared" si="0"/>
        <v>0</v>
      </c>
    </row>
    <row r="68" spans="1:12" hidden="1" x14ac:dyDescent="0.2">
      <c r="A68" s="16" t="s">
        <v>43</v>
      </c>
      <c r="B68" s="17" t="s">
        <v>44</v>
      </c>
      <c r="C68" s="63"/>
      <c r="D68" s="51"/>
      <c r="E68" s="18"/>
      <c r="F68" s="56"/>
      <c r="G68" s="56"/>
      <c r="J68" s="18">
        <f t="shared" si="4"/>
        <v>0</v>
      </c>
      <c r="K68" s="51"/>
      <c r="L68" s="51">
        <f t="shared" si="0"/>
        <v>0</v>
      </c>
    </row>
    <row r="69" spans="1:12" hidden="1" x14ac:dyDescent="0.2">
      <c r="A69" s="16" t="s">
        <v>45</v>
      </c>
      <c r="B69" s="17" t="s">
        <v>46</v>
      </c>
      <c r="C69" s="63"/>
      <c r="D69" s="51"/>
      <c r="E69" s="18"/>
      <c r="F69" s="56"/>
      <c r="G69" s="56"/>
      <c r="J69" s="18">
        <f t="shared" si="4"/>
        <v>0</v>
      </c>
      <c r="K69" s="51"/>
      <c r="L69" s="51">
        <f t="shared" ref="L69:L132" si="5">SUM(J69:K69)</f>
        <v>0</v>
      </c>
    </row>
    <row r="70" spans="1:12" hidden="1" x14ac:dyDescent="0.2">
      <c r="A70" s="16" t="s">
        <v>47</v>
      </c>
      <c r="B70" s="17" t="s">
        <v>48</v>
      </c>
      <c r="C70" s="63"/>
      <c r="D70" s="51"/>
      <c r="E70" s="18"/>
      <c r="F70" s="56"/>
      <c r="G70" s="56"/>
      <c r="J70" s="18">
        <f t="shared" si="4"/>
        <v>0</v>
      </c>
      <c r="K70" s="51"/>
      <c r="L70" s="51">
        <f t="shared" si="5"/>
        <v>0</v>
      </c>
    </row>
    <row r="71" spans="1:12" hidden="1" x14ac:dyDescent="0.2">
      <c r="A71" s="11" t="s">
        <v>49</v>
      </c>
      <c r="B71" s="13" t="s">
        <v>50</v>
      </c>
      <c r="C71" s="20">
        <f>SUM(C72:C77)</f>
        <v>0</v>
      </c>
      <c r="D71" s="20">
        <f>SUM(D72:D77)</f>
        <v>0</v>
      </c>
      <c r="E71" s="20">
        <f>SUM(E72:E77)</f>
        <v>0</v>
      </c>
      <c r="F71" s="20">
        <f>SUM(F72:F77)</f>
        <v>0</v>
      </c>
      <c r="G71" s="20"/>
      <c r="J71" s="221">
        <f>SUM(J72:J77)</f>
        <v>0</v>
      </c>
      <c r="K71" s="221">
        <f>SUM(K72:K77)</f>
        <v>0</v>
      </c>
      <c r="L71" s="3">
        <f t="shared" si="5"/>
        <v>0</v>
      </c>
    </row>
    <row r="72" spans="1:12" hidden="1" x14ac:dyDescent="0.2">
      <c r="A72" s="16" t="s">
        <v>51</v>
      </c>
      <c r="B72" s="17" t="s">
        <v>52</v>
      </c>
      <c r="C72" s="63"/>
      <c r="D72" s="51"/>
      <c r="E72" s="18"/>
      <c r="F72" s="51"/>
      <c r="G72" s="51"/>
      <c r="J72" s="18">
        <f t="shared" ref="J72:J79" si="6">ROUND(FLOOR(E72/15.6466,0.001),2)</f>
        <v>0</v>
      </c>
      <c r="K72" s="51"/>
      <c r="L72" s="51">
        <f t="shared" si="5"/>
        <v>0</v>
      </c>
    </row>
    <row r="73" spans="1:12" hidden="1" x14ac:dyDescent="0.2">
      <c r="A73" s="16" t="s">
        <v>53</v>
      </c>
      <c r="B73" s="17" t="s">
        <v>54</v>
      </c>
      <c r="C73" s="63"/>
      <c r="D73" s="51"/>
      <c r="E73" s="18"/>
      <c r="F73" s="51"/>
      <c r="G73" s="51"/>
      <c r="J73" s="18">
        <f t="shared" si="6"/>
        <v>0</v>
      </c>
      <c r="K73" s="51"/>
      <c r="L73" s="51">
        <f t="shared" si="5"/>
        <v>0</v>
      </c>
    </row>
    <row r="74" spans="1:12" hidden="1" x14ac:dyDescent="0.2">
      <c r="A74" s="16" t="s">
        <v>70</v>
      </c>
      <c r="B74" s="17" t="s">
        <v>71</v>
      </c>
      <c r="C74" s="63"/>
      <c r="D74" s="51"/>
      <c r="E74" s="18"/>
      <c r="F74" s="51"/>
      <c r="G74" s="51"/>
      <c r="J74" s="18">
        <f t="shared" si="6"/>
        <v>0</v>
      </c>
      <c r="K74" s="51"/>
      <c r="L74" s="51">
        <f t="shared" si="5"/>
        <v>0</v>
      </c>
    </row>
    <row r="75" spans="1:12" hidden="1" x14ac:dyDescent="0.2">
      <c r="A75" s="16" t="s">
        <v>72</v>
      </c>
      <c r="B75" s="17" t="s">
        <v>73</v>
      </c>
      <c r="C75" s="63"/>
      <c r="D75" s="51"/>
      <c r="E75" s="18"/>
      <c r="F75" s="51"/>
      <c r="G75" s="51"/>
      <c r="J75" s="18">
        <f t="shared" si="6"/>
        <v>0</v>
      </c>
      <c r="K75" s="51"/>
      <c r="L75" s="51">
        <f t="shared" si="5"/>
        <v>0</v>
      </c>
    </row>
    <row r="76" spans="1:12" hidden="1" x14ac:dyDescent="0.2">
      <c r="A76" s="16" t="s">
        <v>74</v>
      </c>
      <c r="B76" s="17" t="s">
        <v>75</v>
      </c>
      <c r="C76" s="51"/>
      <c r="D76" s="51"/>
      <c r="E76" s="18"/>
      <c r="F76" s="51"/>
      <c r="G76" s="51"/>
      <c r="J76" s="18">
        <f t="shared" si="6"/>
        <v>0</v>
      </c>
      <c r="K76" s="51"/>
      <c r="L76" s="51">
        <f t="shared" si="5"/>
        <v>0</v>
      </c>
    </row>
    <row r="77" spans="1:12" hidden="1" x14ac:dyDescent="0.2">
      <c r="A77" s="16" t="s">
        <v>76</v>
      </c>
      <c r="B77" s="17" t="s">
        <v>77</v>
      </c>
      <c r="C77" s="51"/>
      <c r="D77" s="51"/>
      <c r="E77" s="23"/>
      <c r="F77" s="51"/>
      <c r="G77" s="51"/>
      <c r="J77" s="18">
        <f t="shared" si="6"/>
        <v>0</v>
      </c>
      <c r="K77" s="51"/>
      <c r="L77" s="51">
        <f t="shared" si="5"/>
        <v>0</v>
      </c>
    </row>
    <row r="78" spans="1:12" hidden="1" x14ac:dyDescent="0.2">
      <c r="A78" s="11" t="s">
        <v>78</v>
      </c>
      <c r="B78" s="24" t="s">
        <v>79</v>
      </c>
      <c r="C78" s="58"/>
      <c r="D78" s="58"/>
      <c r="E78" s="20"/>
      <c r="F78" s="58"/>
      <c r="G78" s="58"/>
      <c r="J78" s="221">
        <f t="shared" si="6"/>
        <v>0</v>
      </c>
      <c r="K78" s="221">
        <f>ROUND(FLOOR(F78/15.6466,0.001),2)</f>
        <v>0</v>
      </c>
      <c r="L78" s="3">
        <f t="shared" si="5"/>
        <v>0</v>
      </c>
    </row>
    <row r="79" spans="1:12" hidden="1" x14ac:dyDescent="0.2">
      <c r="A79" s="11" t="s">
        <v>80</v>
      </c>
      <c r="B79" s="12" t="s">
        <v>81</v>
      </c>
      <c r="C79" s="60"/>
      <c r="D79" s="47"/>
      <c r="E79" s="20"/>
      <c r="F79" s="57"/>
      <c r="G79" s="57"/>
      <c r="J79" s="221">
        <f t="shared" si="6"/>
        <v>0</v>
      </c>
      <c r="K79" s="3"/>
      <c r="L79" s="3">
        <f t="shared" si="5"/>
        <v>0</v>
      </c>
    </row>
    <row r="80" spans="1:12" hidden="1" x14ac:dyDescent="0.2">
      <c r="A80" s="11" t="s">
        <v>82</v>
      </c>
      <c r="B80" s="12" t="s">
        <v>83</v>
      </c>
      <c r="C80" s="20">
        <f>SUM(C81:C83)</f>
        <v>0</v>
      </c>
      <c r="D80" s="20">
        <f>SUM(D81:D83)</f>
        <v>0</v>
      </c>
      <c r="E80" s="20">
        <f>SUM(E81:E83)</f>
        <v>0</v>
      </c>
      <c r="F80" s="20">
        <f>SUM(F81:F83)</f>
        <v>0</v>
      </c>
      <c r="G80" s="20"/>
      <c r="J80" s="221">
        <f>SUM(J81:J83)</f>
        <v>0</v>
      </c>
      <c r="K80" s="221">
        <f>SUM(K81:K83)</f>
        <v>0</v>
      </c>
      <c r="L80" s="3">
        <f t="shared" si="5"/>
        <v>0</v>
      </c>
    </row>
    <row r="81" spans="1:12" hidden="1" x14ac:dyDescent="0.2">
      <c r="A81" s="16" t="s">
        <v>84</v>
      </c>
      <c r="B81" s="17" t="s">
        <v>85</v>
      </c>
      <c r="C81" s="63"/>
      <c r="D81" s="51"/>
      <c r="E81" s="18"/>
      <c r="F81" s="56"/>
      <c r="G81" s="56"/>
      <c r="J81" s="18">
        <f>ROUND(FLOOR(E81/15.6466,0.001),2)</f>
        <v>0</v>
      </c>
      <c r="K81" s="51"/>
      <c r="L81" s="51">
        <f t="shared" si="5"/>
        <v>0</v>
      </c>
    </row>
    <row r="82" spans="1:12" hidden="1" x14ac:dyDescent="0.2">
      <c r="A82" s="16" t="s">
        <v>86</v>
      </c>
      <c r="B82" s="17" t="s">
        <v>87</v>
      </c>
      <c r="C82" s="63"/>
      <c r="D82" s="51"/>
      <c r="E82" s="18"/>
      <c r="F82" s="56"/>
      <c r="G82" s="56"/>
      <c r="J82" s="18">
        <f>ROUND(FLOOR(E82/15.6466,0.001),2)</f>
        <v>0</v>
      </c>
      <c r="K82" s="51"/>
      <c r="L82" s="51">
        <f t="shared" si="5"/>
        <v>0</v>
      </c>
    </row>
    <row r="83" spans="1:12" hidden="1" x14ac:dyDescent="0.2">
      <c r="A83" s="16" t="s">
        <v>88</v>
      </c>
      <c r="B83" s="17" t="s">
        <v>89</v>
      </c>
      <c r="C83" s="63"/>
      <c r="D83" s="51"/>
      <c r="E83" s="23"/>
      <c r="F83" s="56"/>
      <c r="G83" s="56"/>
      <c r="J83" s="18">
        <f>ROUND(FLOOR(E83/15.6466,0.001),2)</f>
        <v>0</v>
      </c>
      <c r="K83" s="51"/>
      <c r="L83" s="51">
        <f t="shared" si="5"/>
        <v>0</v>
      </c>
    </row>
    <row r="84" spans="1:12" hidden="1" x14ac:dyDescent="0.2">
      <c r="A84" s="11" t="s">
        <v>90</v>
      </c>
      <c r="B84" s="12" t="s">
        <v>91</v>
      </c>
      <c r="C84" s="47"/>
      <c r="D84" s="47"/>
      <c r="E84" s="20"/>
      <c r="F84" s="57"/>
      <c r="G84" s="57"/>
      <c r="J84" s="95">
        <f>ROUND(FLOOR(E84/15.6466,0.001),2)</f>
        <v>0</v>
      </c>
      <c r="K84" s="37"/>
      <c r="L84" s="37">
        <f t="shared" si="5"/>
        <v>0</v>
      </c>
    </row>
    <row r="85" spans="1:12" hidden="1" x14ac:dyDescent="0.2">
      <c r="A85" s="11" t="s">
        <v>92</v>
      </c>
      <c r="B85" s="12" t="s">
        <v>93</v>
      </c>
      <c r="C85" s="20">
        <f>SUM(C86:C90)</f>
        <v>0</v>
      </c>
      <c r="D85" s="20">
        <f>SUM(D86:D90)</f>
        <v>0</v>
      </c>
      <c r="E85" s="20">
        <f>SUM(E86:E90)</f>
        <v>0</v>
      </c>
      <c r="F85" s="20">
        <f>SUM(F86:F90)</f>
        <v>0</v>
      </c>
      <c r="G85" s="20"/>
      <c r="J85" s="221">
        <f>SUM(J86:J90)</f>
        <v>0</v>
      </c>
      <c r="K85" s="3"/>
      <c r="L85" s="3">
        <f t="shared" si="5"/>
        <v>0</v>
      </c>
    </row>
    <row r="86" spans="1:12" hidden="1" x14ac:dyDescent="0.2">
      <c r="A86" s="16" t="s">
        <v>94</v>
      </c>
      <c r="B86" s="17" t="s">
        <v>95</v>
      </c>
      <c r="C86" s="51"/>
      <c r="D86" s="51"/>
      <c r="E86" s="18"/>
      <c r="F86" s="56"/>
      <c r="G86" s="56"/>
      <c r="J86" s="18">
        <f t="shared" ref="J86:J104" si="7">ROUND(FLOOR(E86/15.6466,0.001),2)</f>
        <v>0</v>
      </c>
      <c r="K86" s="51"/>
      <c r="L86" s="51">
        <f t="shared" si="5"/>
        <v>0</v>
      </c>
    </row>
    <row r="87" spans="1:12" hidden="1" x14ac:dyDescent="0.2">
      <c r="A87" s="16" t="s">
        <v>96</v>
      </c>
      <c r="B87" s="17" t="s">
        <v>97</v>
      </c>
      <c r="C87" s="51"/>
      <c r="D87" s="51"/>
      <c r="E87" s="18"/>
      <c r="F87" s="56"/>
      <c r="G87" s="56"/>
      <c r="J87" s="18">
        <f t="shared" si="7"/>
        <v>0</v>
      </c>
      <c r="K87" s="51"/>
      <c r="L87" s="51">
        <f t="shared" si="5"/>
        <v>0</v>
      </c>
    </row>
    <row r="88" spans="1:12" hidden="1" x14ac:dyDescent="0.2">
      <c r="A88" s="16" t="s">
        <v>98</v>
      </c>
      <c r="B88" s="17" t="s">
        <v>99</v>
      </c>
      <c r="C88" s="63"/>
      <c r="D88" s="51"/>
      <c r="E88" s="18"/>
      <c r="F88" s="56"/>
      <c r="G88" s="56"/>
      <c r="J88" s="18">
        <f t="shared" si="7"/>
        <v>0</v>
      </c>
      <c r="K88" s="51"/>
      <c r="L88" s="51">
        <f t="shared" si="5"/>
        <v>0</v>
      </c>
    </row>
    <row r="89" spans="1:12" hidden="1" x14ac:dyDescent="0.2">
      <c r="A89" s="16" t="s">
        <v>100</v>
      </c>
      <c r="B89" s="17" t="s">
        <v>101</v>
      </c>
      <c r="C89" s="51"/>
      <c r="D89" s="51"/>
      <c r="E89" s="18"/>
      <c r="F89" s="56"/>
      <c r="G89" s="56"/>
      <c r="J89" s="18">
        <f t="shared" si="7"/>
        <v>0</v>
      </c>
      <c r="K89" s="51"/>
      <c r="L89" s="51">
        <f t="shared" si="5"/>
        <v>0</v>
      </c>
    </row>
    <row r="90" spans="1:12" hidden="1" x14ac:dyDescent="0.2">
      <c r="A90" s="16" t="s">
        <v>102</v>
      </c>
      <c r="B90" s="17" t="s">
        <v>103</v>
      </c>
      <c r="C90" s="51"/>
      <c r="D90" s="51"/>
      <c r="E90" s="23"/>
      <c r="F90" s="56"/>
      <c r="G90" s="56"/>
      <c r="J90" s="18">
        <f t="shared" si="7"/>
        <v>0</v>
      </c>
      <c r="K90" s="51"/>
      <c r="L90" s="51">
        <f t="shared" si="5"/>
        <v>0</v>
      </c>
    </row>
    <row r="91" spans="1:12" hidden="1" x14ac:dyDescent="0.2">
      <c r="A91" s="11" t="s">
        <v>104</v>
      </c>
      <c r="B91" s="12" t="s">
        <v>105</v>
      </c>
      <c r="C91" s="60"/>
      <c r="D91" s="47"/>
      <c r="E91" s="25"/>
      <c r="F91" s="57"/>
      <c r="G91" s="57"/>
      <c r="J91" s="221">
        <f t="shared" si="7"/>
        <v>0</v>
      </c>
      <c r="K91" s="3"/>
      <c r="L91" s="3">
        <f t="shared" si="5"/>
        <v>0</v>
      </c>
    </row>
    <row r="92" spans="1:12" hidden="1" x14ac:dyDescent="0.2">
      <c r="A92" s="11" t="s">
        <v>106</v>
      </c>
      <c r="B92" s="12" t="s">
        <v>107</v>
      </c>
      <c r="C92" s="47"/>
      <c r="D92" s="47"/>
      <c r="E92" s="20"/>
      <c r="F92" s="57"/>
      <c r="G92" s="57"/>
      <c r="J92" s="221">
        <f t="shared" si="7"/>
        <v>0</v>
      </c>
      <c r="K92" s="3"/>
      <c r="L92" s="3">
        <f t="shared" si="5"/>
        <v>0</v>
      </c>
    </row>
    <row r="93" spans="1:12" hidden="1" x14ac:dyDescent="0.2">
      <c r="A93" s="11" t="s">
        <v>108</v>
      </c>
      <c r="B93" s="12" t="s">
        <v>109</v>
      </c>
      <c r="C93" s="47"/>
      <c r="D93" s="47"/>
      <c r="E93" s="20"/>
      <c r="F93" s="57"/>
      <c r="G93" s="57"/>
      <c r="J93" s="221">
        <f t="shared" si="7"/>
        <v>0</v>
      </c>
      <c r="K93" s="3"/>
      <c r="L93" s="3">
        <f t="shared" si="5"/>
        <v>0</v>
      </c>
    </row>
    <row r="94" spans="1:12" hidden="1" x14ac:dyDescent="0.2">
      <c r="A94" s="11" t="s">
        <v>110</v>
      </c>
      <c r="B94" s="12" t="s">
        <v>111</v>
      </c>
      <c r="C94" s="47"/>
      <c r="D94" s="47"/>
      <c r="E94" s="20"/>
      <c r="F94" s="57"/>
      <c r="G94" s="57"/>
      <c r="J94" s="95">
        <f t="shared" si="7"/>
        <v>0</v>
      </c>
      <c r="K94" s="37"/>
      <c r="L94" s="37">
        <f t="shared" si="5"/>
        <v>0</v>
      </c>
    </row>
    <row r="95" spans="1:12" hidden="1" x14ac:dyDescent="0.2">
      <c r="A95" s="45" t="s">
        <v>188</v>
      </c>
      <c r="B95" s="44" t="s">
        <v>187</v>
      </c>
      <c r="C95" s="49">
        <f>C96+C97</f>
        <v>0</v>
      </c>
      <c r="D95" s="49">
        <f>D96+D97</f>
        <v>0</v>
      </c>
      <c r="E95" s="49">
        <f>E96+E97</f>
        <v>0</v>
      </c>
      <c r="F95" s="49">
        <f>F96+F97</f>
        <v>0</v>
      </c>
      <c r="G95" s="49"/>
      <c r="J95" s="224">
        <f t="shared" si="7"/>
        <v>0</v>
      </c>
      <c r="K95" s="192"/>
      <c r="L95" s="192">
        <f t="shared" si="5"/>
        <v>0</v>
      </c>
    </row>
    <row r="96" spans="1:12" hidden="1" x14ac:dyDescent="0.2">
      <c r="A96" s="11" t="s">
        <v>112</v>
      </c>
      <c r="B96" s="12" t="s">
        <v>113</v>
      </c>
      <c r="C96" s="47"/>
      <c r="D96" s="47"/>
      <c r="E96" s="20"/>
      <c r="F96" s="57"/>
      <c r="G96" s="57"/>
      <c r="J96" s="221">
        <f t="shared" si="7"/>
        <v>0</v>
      </c>
      <c r="K96" s="3"/>
      <c r="L96" s="3">
        <f t="shared" si="5"/>
        <v>0</v>
      </c>
    </row>
    <row r="97" spans="1:12" hidden="1" x14ac:dyDescent="0.2">
      <c r="A97" s="11" t="s">
        <v>114</v>
      </c>
      <c r="B97" s="12" t="s">
        <v>115</v>
      </c>
      <c r="C97" s="47"/>
      <c r="D97" s="47"/>
      <c r="E97" s="20"/>
      <c r="F97" s="57"/>
      <c r="G97" s="57"/>
      <c r="J97" s="221">
        <f t="shared" si="7"/>
        <v>0</v>
      </c>
      <c r="K97" s="3"/>
      <c r="L97" s="3">
        <f t="shared" si="5"/>
        <v>0</v>
      </c>
    </row>
    <row r="98" spans="1:12" hidden="1" x14ac:dyDescent="0.2">
      <c r="A98" s="45" t="s">
        <v>180</v>
      </c>
      <c r="B98" s="46" t="s">
        <v>178</v>
      </c>
      <c r="C98" s="49">
        <f>C99+C100+C101</f>
        <v>0</v>
      </c>
      <c r="D98" s="49">
        <f>D99+D100+D101</f>
        <v>0</v>
      </c>
      <c r="E98" s="49">
        <f>E99+E100+E101</f>
        <v>0</v>
      </c>
      <c r="F98" s="49">
        <f>F99+F100+F101</f>
        <v>0</v>
      </c>
      <c r="G98" s="49"/>
      <c r="J98" s="95">
        <f t="shared" si="7"/>
        <v>0</v>
      </c>
      <c r="K98" s="37"/>
      <c r="L98" s="37">
        <f t="shared" si="5"/>
        <v>0</v>
      </c>
    </row>
    <row r="99" spans="1:12" hidden="1" x14ac:dyDescent="0.2">
      <c r="A99" s="11" t="s">
        <v>116</v>
      </c>
      <c r="B99" s="12" t="s">
        <v>117</v>
      </c>
      <c r="C99" s="47"/>
      <c r="D99" s="47"/>
      <c r="E99" s="20"/>
      <c r="F99" s="57"/>
      <c r="G99" s="57"/>
      <c r="J99" s="95">
        <f t="shared" si="7"/>
        <v>0</v>
      </c>
      <c r="K99" s="37"/>
      <c r="L99" s="37">
        <f t="shared" si="5"/>
        <v>0</v>
      </c>
    </row>
    <row r="100" spans="1:12" hidden="1" x14ac:dyDescent="0.2">
      <c r="A100" s="11" t="s">
        <v>118</v>
      </c>
      <c r="B100" s="13" t="s">
        <v>119</v>
      </c>
      <c r="C100" s="47"/>
      <c r="D100" s="47"/>
      <c r="E100" s="20"/>
      <c r="F100" s="57"/>
      <c r="G100" s="57"/>
      <c r="J100" s="95">
        <f t="shared" si="7"/>
        <v>0</v>
      </c>
      <c r="K100" s="37"/>
      <c r="L100" s="37">
        <f t="shared" si="5"/>
        <v>0</v>
      </c>
    </row>
    <row r="101" spans="1:12" hidden="1" x14ac:dyDescent="0.2">
      <c r="A101" s="11" t="s">
        <v>120</v>
      </c>
      <c r="B101" s="13" t="s">
        <v>124</v>
      </c>
      <c r="C101" s="57"/>
      <c r="D101" s="57"/>
      <c r="E101" s="20"/>
      <c r="F101" s="57"/>
      <c r="G101" s="57"/>
      <c r="J101" s="95">
        <f t="shared" si="7"/>
        <v>0</v>
      </c>
      <c r="K101" s="37"/>
      <c r="L101" s="37">
        <f t="shared" si="5"/>
        <v>0</v>
      </c>
    </row>
    <row r="102" spans="1:12" hidden="1" x14ac:dyDescent="0.2">
      <c r="A102" s="26"/>
      <c r="B102" s="44" t="s">
        <v>181</v>
      </c>
      <c r="C102" s="49">
        <f>C103</f>
        <v>0</v>
      </c>
      <c r="D102" s="49">
        <f>D103</f>
        <v>0</v>
      </c>
      <c r="E102" s="49">
        <f>E103</f>
        <v>0</v>
      </c>
      <c r="F102" s="49">
        <f>F103</f>
        <v>0</v>
      </c>
      <c r="G102" s="49"/>
      <c r="J102" s="224">
        <f t="shared" si="7"/>
        <v>0</v>
      </c>
      <c r="K102" s="192"/>
      <c r="L102" s="192">
        <f t="shared" si="5"/>
        <v>0</v>
      </c>
    </row>
    <row r="103" spans="1:12" hidden="1" x14ac:dyDescent="0.2">
      <c r="A103" s="11" t="s">
        <v>125</v>
      </c>
      <c r="B103" s="12" t="s">
        <v>126</v>
      </c>
      <c r="C103" s="48"/>
      <c r="D103" s="48"/>
      <c r="E103" s="20"/>
      <c r="F103" s="57"/>
      <c r="G103" s="57"/>
      <c r="J103" s="221">
        <f t="shared" si="7"/>
        <v>0</v>
      </c>
      <c r="K103" s="3"/>
      <c r="L103" s="3">
        <f t="shared" si="5"/>
        <v>0</v>
      </c>
    </row>
    <row r="104" spans="1:12" hidden="1" x14ac:dyDescent="0.2">
      <c r="A104" s="8"/>
      <c r="B104" s="8"/>
      <c r="C104" s="47"/>
      <c r="D104" s="47"/>
      <c r="E104" s="28"/>
      <c r="F104" s="57"/>
      <c r="G104" s="57"/>
      <c r="J104" s="95">
        <f t="shared" si="7"/>
        <v>0</v>
      </c>
      <c r="K104" s="37"/>
      <c r="L104" s="37">
        <f t="shared" si="5"/>
        <v>0</v>
      </c>
    </row>
    <row r="105" spans="1:12" x14ac:dyDescent="0.2">
      <c r="A105" s="29"/>
      <c r="B105" s="30" t="s">
        <v>127</v>
      </c>
      <c r="C105" s="31" t="e">
        <f>C4+C5+C7+C12+C13+C14+C15+C16+C17+C20+C24+C34+C37+C41+C52+C57+C64+C71+C78+C79+C80+C84+C85+C91+C92+C93+C94+C96+C97+C100+C101+C102+C104</f>
        <v>#REF!</v>
      </c>
      <c r="D105" s="31" t="e">
        <f>D4+D5+D7+D12+D13+D14+D15+D16+D17+D20+D24+D34+D37+D41+D52+D57+D64+D71+D78+D79+D80+D84+D85+D91+D92+D93+D94+D96+D97+D100+D101+D102+D104</f>
        <v>#REF!</v>
      </c>
      <c r="E105" s="31" t="e">
        <f>E4+E5+E7+E12+E13+E14+E15+E16+E17+E20+E24+E34+E37+E41+E52+E57+E64+E71+E78+E79+E80+E84+E85+E91+E92+E93+E94+E96+E97+E100+E101+E102+E104</f>
        <v>#REF!</v>
      </c>
      <c r="F105" s="31" t="e">
        <f>F4+F5+F7+F12+F13+F14+F15+F16+F17+F20+F24+F34+F37+F41+F52+F57+F64+F71+F78+F79+F80+F84+F85+F91+F92+F93+F94+F96+F97+F100+F101+F102+F104</f>
        <v>#REF!</v>
      </c>
      <c r="G105" s="31"/>
      <c r="J105" s="197" t="e">
        <f>J4+J5+J7+J12+J13+J14+J15+J16+J17+J20+J24+J34+J37+J41+J52+J57+J64+J71+J78+J79+J80+J84+J85+J91+J92+J93+J94+J96+J97+J99+J100+J101+J102+J104</f>
        <v>#REF!</v>
      </c>
      <c r="K105" s="197" t="e">
        <f>K4+K5+K7+K12+K13+K14+K15+K16+K17+K20+K24+K34+K37+K41+K52+K57+K64+K71+K78+K79+K80+K84+K85+K91+K92+K93+K94+K96+K97+K99+K100+K101+K102+K104</f>
        <v>#REF!</v>
      </c>
      <c r="L105" s="196" t="e">
        <f t="shared" si="5"/>
        <v>#REF!</v>
      </c>
    </row>
    <row r="106" spans="1:12" x14ac:dyDescent="0.2">
      <c r="A106" s="29"/>
      <c r="B106" s="30"/>
      <c r="C106" s="59"/>
      <c r="D106" s="59"/>
      <c r="E106" s="67" t="e">
        <f>+D105+F105</f>
        <v>#REF!</v>
      </c>
      <c r="F106" s="196" t="s">
        <v>254</v>
      </c>
      <c r="G106" s="190"/>
      <c r="H106" s="193"/>
      <c r="J106" s="222"/>
      <c r="K106" s="37"/>
      <c r="L106" s="37"/>
    </row>
    <row r="107" spans="1:12" x14ac:dyDescent="0.2">
      <c r="A107" s="29"/>
      <c r="B107" s="30"/>
      <c r="C107" s="59"/>
      <c r="D107" s="59"/>
      <c r="E107" s="67" t="e">
        <f>-E106+E105</f>
        <v>#REF!</v>
      </c>
      <c r="F107" s="59" t="s">
        <v>255</v>
      </c>
      <c r="G107" s="118"/>
      <c r="H107" s="193"/>
      <c r="J107" s="95"/>
      <c r="K107" s="37"/>
      <c r="L107" s="37"/>
    </row>
    <row r="108" spans="1:12" x14ac:dyDescent="0.2">
      <c r="A108" s="33"/>
      <c r="B108" s="12" t="s">
        <v>128</v>
      </c>
      <c r="C108" s="15">
        <f>C109+C117+C133</f>
        <v>0</v>
      </c>
      <c r="D108" s="15">
        <f>D109+D117+D133</f>
        <v>0</v>
      </c>
      <c r="E108" s="15">
        <f>E109+E117+E133</f>
        <v>0</v>
      </c>
      <c r="F108" s="15">
        <f>F109+F117+F133</f>
        <v>0</v>
      </c>
      <c r="G108" s="15"/>
      <c r="J108" s="220">
        <f>J109+J117+J133</f>
        <v>0</v>
      </c>
      <c r="K108" s="220">
        <f>K109+K117+K133</f>
        <v>0</v>
      </c>
      <c r="L108" s="3">
        <f t="shared" si="5"/>
        <v>0</v>
      </c>
    </row>
    <row r="109" spans="1:12" hidden="1" x14ac:dyDescent="0.2">
      <c r="A109" s="33" t="s">
        <v>155</v>
      </c>
      <c r="B109" s="27" t="s">
        <v>129</v>
      </c>
      <c r="C109" s="34">
        <f>SUM(C110:C116)</f>
        <v>0</v>
      </c>
      <c r="D109" s="34">
        <f>SUM(D110:D116)</f>
        <v>0</v>
      </c>
      <c r="E109" s="34">
        <f>SUM(E110:E116)</f>
        <v>0</v>
      </c>
      <c r="F109" s="34">
        <f>SUM(F110:F116)</f>
        <v>0</v>
      </c>
      <c r="G109" s="34"/>
      <c r="J109" s="223">
        <f>SUM(J110:J116)</f>
        <v>0</v>
      </c>
      <c r="K109" s="223">
        <f>SUM(K110:K116)</f>
        <v>0</v>
      </c>
      <c r="L109" s="192">
        <f t="shared" si="5"/>
        <v>0</v>
      </c>
    </row>
    <row r="110" spans="1:12" hidden="1" x14ac:dyDescent="0.2">
      <c r="A110" s="16" t="s">
        <v>158</v>
      </c>
      <c r="B110" s="17" t="s">
        <v>165</v>
      </c>
      <c r="C110" s="63"/>
      <c r="D110" s="51"/>
      <c r="E110" s="18"/>
      <c r="F110" s="51"/>
      <c r="G110" s="51"/>
      <c r="J110" s="18">
        <f t="shared" ref="J110:J116" si="8">ROUND(FLOOR(E110/15.6466,0.001),2)</f>
        <v>0</v>
      </c>
      <c r="K110" s="51"/>
      <c r="L110" s="51">
        <f t="shared" si="5"/>
        <v>0</v>
      </c>
    </row>
    <row r="111" spans="1:12" hidden="1" x14ac:dyDescent="0.2">
      <c r="A111" s="16" t="s">
        <v>159</v>
      </c>
      <c r="B111" s="17" t="s">
        <v>166</v>
      </c>
      <c r="C111" s="63"/>
      <c r="D111" s="51"/>
      <c r="E111" s="18"/>
      <c r="F111" s="51"/>
      <c r="G111" s="51"/>
      <c r="J111" s="18">
        <f t="shared" si="8"/>
        <v>0</v>
      </c>
      <c r="K111" s="51"/>
      <c r="L111" s="51">
        <f t="shared" si="5"/>
        <v>0</v>
      </c>
    </row>
    <row r="112" spans="1:12" hidden="1" x14ac:dyDescent="0.2">
      <c r="A112" s="16" t="s">
        <v>160</v>
      </c>
      <c r="B112" s="17" t="s">
        <v>130</v>
      </c>
      <c r="C112" s="63"/>
      <c r="D112" s="51"/>
      <c r="E112" s="18"/>
      <c r="F112" s="51"/>
      <c r="G112" s="51"/>
      <c r="J112" s="18">
        <f t="shared" si="8"/>
        <v>0</v>
      </c>
      <c r="K112" s="51"/>
      <c r="L112" s="51">
        <f t="shared" si="5"/>
        <v>0</v>
      </c>
    </row>
    <row r="113" spans="1:12" hidden="1" x14ac:dyDescent="0.2">
      <c r="A113" s="16" t="s">
        <v>161</v>
      </c>
      <c r="B113" s="17" t="s">
        <v>131</v>
      </c>
      <c r="C113" s="62"/>
      <c r="D113" s="51"/>
      <c r="E113" s="18"/>
      <c r="F113" s="51"/>
      <c r="G113" s="51"/>
      <c r="J113" s="18">
        <f t="shared" si="8"/>
        <v>0</v>
      </c>
      <c r="K113" s="51"/>
      <c r="L113" s="51">
        <f t="shared" si="5"/>
        <v>0</v>
      </c>
    </row>
    <row r="114" spans="1:12" hidden="1" x14ac:dyDescent="0.2">
      <c r="A114" s="16" t="s">
        <v>163</v>
      </c>
      <c r="B114" s="17" t="s">
        <v>167</v>
      </c>
      <c r="C114" s="62"/>
      <c r="D114" s="51"/>
      <c r="E114" s="18"/>
      <c r="F114" s="51"/>
      <c r="G114" s="51"/>
      <c r="J114" s="18">
        <f t="shared" si="8"/>
        <v>0</v>
      </c>
      <c r="K114" s="51"/>
      <c r="L114" s="51">
        <f t="shared" si="5"/>
        <v>0</v>
      </c>
    </row>
    <row r="115" spans="1:12" hidden="1" x14ac:dyDescent="0.2">
      <c r="A115" s="16" t="s">
        <v>164</v>
      </c>
      <c r="B115" s="17" t="s">
        <v>168</v>
      </c>
      <c r="C115" s="63"/>
      <c r="D115" s="51"/>
      <c r="E115" s="18"/>
      <c r="F115" s="51"/>
      <c r="G115" s="51"/>
      <c r="J115" s="18">
        <f t="shared" si="8"/>
        <v>0</v>
      </c>
      <c r="K115" s="51"/>
      <c r="L115" s="51">
        <f t="shared" si="5"/>
        <v>0</v>
      </c>
    </row>
    <row r="116" spans="1:12" hidden="1" x14ac:dyDescent="0.2">
      <c r="A116" s="16" t="s">
        <v>162</v>
      </c>
      <c r="B116" s="17" t="s">
        <v>175</v>
      </c>
      <c r="C116" s="62"/>
      <c r="D116" s="51"/>
      <c r="E116" s="18"/>
      <c r="F116" s="51"/>
      <c r="G116" s="51"/>
      <c r="J116" s="18">
        <f t="shared" si="8"/>
        <v>0</v>
      </c>
      <c r="K116" s="51"/>
      <c r="L116" s="51">
        <f t="shared" si="5"/>
        <v>0</v>
      </c>
    </row>
    <row r="117" spans="1:12" hidden="1" x14ac:dyDescent="0.2">
      <c r="A117" s="33" t="s">
        <v>156</v>
      </c>
      <c r="B117" s="27" t="s">
        <v>132</v>
      </c>
      <c r="C117" s="34">
        <f>SUM(C118:C132)</f>
        <v>0</v>
      </c>
      <c r="D117" s="34">
        <f>SUM(D118:D132)</f>
        <v>0</v>
      </c>
      <c r="E117" s="34">
        <f>SUM(E118:E132)</f>
        <v>0</v>
      </c>
      <c r="F117" s="34">
        <f>SUM(F118:F132)</f>
        <v>0</v>
      </c>
      <c r="G117" s="34"/>
      <c r="J117" s="224">
        <f>SUM(J118:J128)</f>
        <v>0</v>
      </c>
      <c r="K117" s="224">
        <f>SUM(K118:K128)</f>
        <v>0</v>
      </c>
      <c r="L117" s="224">
        <f>SUM(L118:L128)</f>
        <v>0</v>
      </c>
    </row>
    <row r="118" spans="1:12" hidden="1" x14ac:dyDescent="0.2">
      <c r="A118" s="16" t="s">
        <v>172</v>
      </c>
      <c r="B118" s="17" t="s">
        <v>137</v>
      </c>
      <c r="C118" s="42"/>
      <c r="D118" s="42"/>
      <c r="E118" s="42"/>
      <c r="F118" s="42"/>
      <c r="G118" s="42"/>
      <c r="J118" s="18">
        <f t="shared" ref="J118:J132" si="9">ROUND(FLOOR(E118/15.6466,0.001),2)</f>
        <v>0</v>
      </c>
      <c r="K118" s="51"/>
      <c r="L118" s="51">
        <f t="shared" si="5"/>
        <v>0</v>
      </c>
    </row>
    <row r="119" spans="1:12" hidden="1" x14ac:dyDescent="0.2">
      <c r="A119" s="16" t="s">
        <v>172</v>
      </c>
      <c r="B119" s="17" t="s">
        <v>134</v>
      </c>
      <c r="C119" s="51"/>
      <c r="D119" s="51"/>
      <c r="E119" s="18"/>
      <c r="F119" s="51"/>
      <c r="G119" s="51"/>
      <c r="J119" s="18">
        <f t="shared" si="9"/>
        <v>0</v>
      </c>
      <c r="K119" s="51"/>
      <c r="L119" s="51">
        <f t="shared" si="5"/>
        <v>0</v>
      </c>
    </row>
    <row r="120" spans="1:12" hidden="1" x14ac:dyDescent="0.2">
      <c r="A120" s="16" t="s">
        <v>172</v>
      </c>
      <c r="B120" s="17" t="s">
        <v>194</v>
      </c>
      <c r="C120" s="51"/>
      <c r="D120" s="51"/>
      <c r="E120" s="18"/>
      <c r="F120" s="51"/>
      <c r="G120" s="51"/>
      <c r="J120" s="18">
        <f t="shared" si="9"/>
        <v>0</v>
      </c>
      <c r="K120" s="51"/>
      <c r="L120" s="51">
        <f t="shared" si="5"/>
        <v>0</v>
      </c>
    </row>
    <row r="121" spans="1:12" hidden="1" x14ac:dyDescent="0.2">
      <c r="A121" s="16" t="s">
        <v>172</v>
      </c>
      <c r="B121" s="17" t="s">
        <v>135</v>
      </c>
      <c r="C121" s="63"/>
      <c r="D121" s="51"/>
      <c r="E121" s="18"/>
      <c r="F121" s="51"/>
      <c r="G121" s="51"/>
      <c r="J121" s="18">
        <f t="shared" si="9"/>
        <v>0</v>
      </c>
      <c r="K121" s="51"/>
      <c r="L121" s="51">
        <f t="shared" si="5"/>
        <v>0</v>
      </c>
    </row>
    <row r="122" spans="1:12" hidden="1" x14ac:dyDescent="0.2">
      <c r="A122" s="16" t="s">
        <v>171</v>
      </c>
      <c r="B122" s="17" t="s">
        <v>133</v>
      </c>
      <c r="C122" s="62"/>
      <c r="D122" s="51"/>
      <c r="E122" s="18"/>
      <c r="F122" s="51"/>
      <c r="G122" s="51"/>
      <c r="J122" s="18">
        <f t="shared" si="9"/>
        <v>0</v>
      </c>
      <c r="K122" s="51"/>
      <c r="L122" s="51">
        <f t="shared" si="5"/>
        <v>0</v>
      </c>
    </row>
    <row r="123" spans="1:12" hidden="1" x14ac:dyDescent="0.2">
      <c r="A123" s="16" t="s">
        <v>173</v>
      </c>
      <c r="B123" s="17" t="s">
        <v>154</v>
      </c>
      <c r="C123" s="62"/>
      <c r="D123" s="51"/>
      <c r="E123" s="18"/>
      <c r="F123" s="51"/>
      <c r="G123" s="51"/>
      <c r="J123" s="18">
        <f t="shared" si="9"/>
        <v>0</v>
      </c>
      <c r="K123" s="51"/>
      <c r="L123" s="51">
        <f t="shared" si="5"/>
        <v>0</v>
      </c>
    </row>
    <row r="124" spans="1:12" hidden="1" x14ac:dyDescent="0.2">
      <c r="A124" s="16" t="s">
        <v>173</v>
      </c>
      <c r="B124" s="17" t="s">
        <v>149</v>
      </c>
      <c r="C124" s="63"/>
      <c r="D124" s="51"/>
      <c r="E124" s="18"/>
      <c r="F124" s="51"/>
      <c r="G124" s="51"/>
      <c r="J124" s="18">
        <f t="shared" si="9"/>
        <v>0</v>
      </c>
      <c r="K124" s="51"/>
      <c r="L124" s="51">
        <f t="shared" si="5"/>
        <v>0</v>
      </c>
    </row>
    <row r="125" spans="1:12" hidden="1" x14ac:dyDescent="0.2">
      <c r="A125" s="16" t="s">
        <v>173</v>
      </c>
      <c r="B125" s="19" t="s">
        <v>195</v>
      </c>
      <c r="C125" s="51"/>
      <c r="D125" s="51"/>
      <c r="E125" s="18"/>
      <c r="F125" s="51"/>
      <c r="G125" s="51"/>
      <c r="J125" s="18">
        <f t="shared" si="9"/>
        <v>0</v>
      </c>
      <c r="K125" s="51"/>
      <c r="L125" s="51">
        <f t="shared" si="5"/>
        <v>0</v>
      </c>
    </row>
    <row r="126" spans="1:12" hidden="1" x14ac:dyDescent="0.2">
      <c r="A126" s="16" t="s">
        <v>174</v>
      </c>
      <c r="B126" s="17" t="s">
        <v>136</v>
      </c>
      <c r="C126" s="51"/>
      <c r="D126" s="51"/>
      <c r="E126" s="18"/>
      <c r="F126" s="51"/>
      <c r="G126" s="51"/>
      <c r="J126" s="18">
        <f t="shared" si="9"/>
        <v>0</v>
      </c>
      <c r="K126" s="51"/>
      <c r="L126" s="51">
        <f t="shared" si="5"/>
        <v>0</v>
      </c>
    </row>
    <row r="127" spans="1:12" hidden="1" x14ac:dyDescent="0.2">
      <c r="A127" s="17" t="s">
        <v>174</v>
      </c>
      <c r="B127" s="17" t="s">
        <v>197</v>
      </c>
      <c r="C127" s="51"/>
      <c r="D127" s="51"/>
      <c r="E127" s="18"/>
      <c r="F127" s="51"/>
      <c r="G127" s="51"/>
      <c r="J127" s="18">
        <f t="shared" si="9"/>
        <v>0</v>
      </c>
      <c r="K127" s="51"/>
      <c r="L127" s="51">
        <f t="shared" si="5"/>
        <v>0</v>
      </c>
    </row>
    <row r="128" spans="1:12" hidden="1" x14ac:dyDescent="0.2">
      <c r="A128" s="16" t="s">
        <v>196</v>
      </c>
      <c r="B128" s="17" t="s">
        <v>191</v>
      </c>
      <c r="C128" s="51"/>
      <c r="D128" s="51"/>
      <c r="E128" s="18"/>
      <c r="F128" s="51"/>
      <c r="G128" s="51"/>
      <c r="J128" s="18">
        <f t="shared" si="9"/>
        <v>0</v>
      </c>
      <c r="K128" s="51"/>
      <c r="L128" s="51">
        <f t="shared" si="5"/>
        <v>0</v>
      </c>
    </row>
    <row r="129" spans="1:12" hidden="1" x14ac:dyDescent="0.2">
      <c r="A129" s="16" t="s">
        <v>196</v>
      </c>
      <c r="B129" s="66" t="s">
        <v>192</v>
      </c>
      <c r="C129" s="51"/>
      <c r="D129" s="51"/>
      <c r="E129" s="18"/>
      <c r="F129" s="51"/>
      <c r="G129" s="51"/>
      <c r="J129" s="95">
        <f t="shared" si="9"/>
        <v>0</v>
      </c>
      <c r="K129" s="37"/>
      <c r="L129" s="37">
        <f t="shared" si="5"/>
        <v>0</v>
      </c>
    </row>
    <row r="130" spans="1:12" hidden="1" x14ac:dyDescent="0.2">
      <c r="A130" s="16"/>
      <c r="B130" s="17"/>
      <c r="C130" s="51"/>
      <c r="D130" s="51"/>
      <c r="E130" s="18"/>
      <c r="F130" s="51"/>
      <c r="G130" s="51"/>
      <c r="J130" s="18">
        <f t="shared" si="9"/>
        <v>0</v>
      </c>
      <c r="K130" s="51"/>
      <c r="L130" s="51">
        <f t="shared" si="5"/>
        <v>0</v>
      </c>
    </row>
    <row r="131" spans="1:12" hidden="1" x14ac:dyDescent="0.2">
      <c r="A131" s="16"/>
      <c r="B131" s="19"/>
      <c r="C131" s="51"/>
      <c r="D131" s="51"/>
      <c r="E131" s="18"/>
      <c r="F131" s="51"/>
      <c r="G131" s="51"/>
      <c r="J131" s="95">
        <f t="shared" si="9"/>
        <v>0</v>
      </c>
      <c r="K131" s="37"/>
      <c r="L131" s="37">
        <f t="shared" si="5"/>
        <v>0</v>
      </c>
    </row>
    <row r="132" spans="1:12" hidden="1" x14ac:dyDescent="0.2">
      <c r="A132" s="16"/>
      <c r="B132" s="17"/>
      <c r="C132" s="51"/>
      <c r="D132" s="51"/>
      <c r="E132" s="18"/>
      <c r="F132" s="51"/>
      <c r="G132" s="51"/>
      <c r="J132" s="95">
        <f t="shared" si="9"/>
        <v>0</v>
      </c>
      <c r="K132" s="37"/>
      <c r="L132" s="37">
        <f t="shared" si="5"/>
        <v>0</v>
      </c>
    </row>
    <row r="133" spans="1:12" hidden="1" x14ac:dyDescent="0.2">
      <c r="A133" s="33" t="s">
        <v>157</v>
      </c>
      <c r="B133" s="27" t="s">
        <v>150</v>
      </c>
      <c r="C133" s="34">
        <f>SUM(C134:C135)</f>
        <v>0</v>
      </c>
      <c r="D133" s="34">
        <f>SUM(D134:D135)</f>
        <v>0</v>
      </c>
      <c r="E133" s="34">
        <f>SUM(E134:E135)</f>
        <v>0</v>
      </c>
      <c r="F133" s="34">
        <f>SUM(F134:F135)</f>
        <v>0</v>
      </c>
      <c r="G133" s="34"/>
      <c r="J133" s="224">
        <f>SUM(J134)</f>
        <v>0</v>
      </c>
      <c r="K133" s="224">
        <f>ROUND(FLOOR(F133/15.6466,0.001),2)</f>
        <v>0</v>
      </c>
      <c r="L133" s="192">
        <f>SUM(J133:K133)</f>
        <v>0</v>
      </c>
    </row>
    <row r="134" spans="1:12" hidden="1" x14ac:dyDescent="0.2">
      <c r="A134" s="16" t="s">
        <v>169</v>
      </c>
      <c r="B134" s="17" t="s">
        <v>151</v>
      </c>
      <c r="C134" s="51"/>
      <c r="D134" s="51"/>
      <c r="E134" s="18"/>
      <c r="F134" s="51"/>
      <c r="G134" s="51"/>
      <c r="J134" s="203">
        <f>ROUND(FLOOR(E134/15.6466,0.001),2)</f>
        <v>0</v>
      </c>
      <c r="L134" s="191">
        <f>SUM(J134:K134)</f>
        <v>0</v>
      </c>
    </row>
    <row r="135" spans="1:12" hidden="1" x14ac:dyDescent="0.2">
      <c r="A135" s="16"/>
      <c r="B135" s="17"/>
      <c r="C135" s="51"/>
      <c r="D135" s="51"/>
      <c r="E135" s="18"/>
      <c r="F135" s="51"/>
      <c r="G135" s="51"/>
      <c r="J135" s="203">
        <f>ROUND(FLOOR(E135/15.6466,0.001),2)</f>
        <v>0</v>
      </c>
    </row>
    <row r="136" spans="1:12" x14ac:dyDescent="0.2">
      <c r="A136" s="35"/>
    </row>
    <row r="137" spans="1:12" x14ac:dyDescent="0.2">
      <c r="A137" s="38"/>
      <c r="B137" s="32"/>
      <c r="C137" s="32"/>
      <c r="D137" s="32"/>
    </row>
    <row r="139" spans="1:12" x14ac:dyDescent="0.2">
      <c r="A139" s="29"/>
      <c r="B139" s="32"/>
      <c r="C139" s="32"/>
      <c r="D139" s="32"/>
      <c r="G139" s="234" t="s">
        <v>315</v>
      </c>
      <c r="H139" s="232"/>
      <c r="I139" s="232"/>
      <c r="K139" s="3" t="e">
        <f>#REF!</f>
        <v>#REF!</v>
      </c>
      <c r="L139" s="8" t="s">
        <v>69</v>
      </c>
    </row>
    <row r="141" spans="1:12" x14ac:dyDescent="0.2">
      <c r="G141" s="232" t="s">
        <v>318</v>
      </c>
      <c r="K141" s="8" t="e">
        <f>#REF!</f>
        <v>#REF!</v>
      </c>
    </row>
    <row r="149" spans="2:4" x14ac:dyDescent="0.2">
      <c r="B149" s="39"/>
      <c r="C149" s="39"/>
      <c r="D149" s="39"/>
    </row>
    <row r="150" spans="2:4" x14ac:dyDescent="0.2">
      <c r="B150" s="40"/>
      <c r="C150" s="40"/>
      <c r="D150" s="40"/>
    </row>
    <row r="158" spans="2:4" x14ac:dyDescent="0.2">
      <c r="B158" s="41"/>
      <c r="C158" s="41"/>
      <c r="D158" s="41"/>
    </row>
    <row r="163" spans="2:4" x14ac:dyDescent="0.2">
      <c r="B163" s="41"/>
      <c r="C163" s="41"/>
      <c r="D163" s="41"/>
    </row>
    <row r="168" spans="2:4" x14ac:dyDescent="0.2">
      <c r="B168" s="30"/>
      <c r="C168" s="30"/>
      <c r="D168" s="30"/>
    </row>
  </sheetData>
  <phoneticPr fontId="0" type="noConversion"/>
  <printOptions gridLines="1"/>
  <pageMargins left="0.15748031496062992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1"/>
  <sheetViews>
    <sheetView workbookViewId="0">
      <selection activeCell="H29" sqref="H29"/>
    </sheetView>
  </sheetViews>
  <sheetFormatPr defaultRowHeight="12.75" x14ac:dyDescent="0.2"/>
  <cols>
    <col min="1" max="1" width="7.28515625" style="9" customWidth="1"/>
    <col min="2" max="2" width="57.5703125" style="36" customWidth="1"/>
    <col min="3" max="3" width="10.85546875" style="36" customWidth="1"/>
    <col min="4" max="4" width="16" style="36" customWidth="1"/>
    <col min="5" max="5" width="13.85546875" style="94" customWidth="1"/>
    <col min="6" max="6" width="9.85546875" style="8" customWidth="1"/>
    <col min="7" max="7" width="25" style="8" customWidth="1"/>
    <col min="8" max="9" width="9.140625" style="8"/>
    <col min="10" max="10" width="11.7109375" style="39" customWidth="1"/>
    <col min="11" max="11" width="9.140625" style="39"/>
    <col min="12" max="12" width="12.140625" style="39" customWidth="1"/>
    <col min="13" max="16384" width="9.140625" style="8"/>
  </cols>
  <sheetData>
    <row r="1" spans="1:12" ht="15.75" x14ac:dyDescent="0.25">
      <c r="B1" s="5" t="s">
        <v>59</v>
      </c>
      <c r="C1" s="6"/>
      <c r="D1" s="6"/>
      <c r="E1" s="7"/>
      <c r="F1" s="6"/>
      <c r="G1" s="6"/>
      <c r="J1" s="89"/>
    </row>
    <row r="2" spans="1:12" ht="76.5" x14ac:dyDescent="0.2">
      <c r="B2" s="12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  <c r="J2" s="241"/>
      <c r="L2" s="241"/>
    </row>
    <row r="3" spans="1:12" x14ac:dyDescent="0.2">
      <c r="A3" s="45" t="s">
        <v>186</v>
      </c>
      <c r="B3" s="44" t="s">
        <v>179</v>
      </c>
      <c r="C3" s="48" t="e">
        <f>'1 Krõll'!#REF!+#REF!+#REF!+#REF!+#REF!+#REF!+#REF!+#REF!+#REF!+#REF!+#REF!+#REF!+Waldorfühing!C3+'Muud hariduskulud'!C3+Haridusüritused!C3</f>
        <v>#REF!</v>
      </c>
      <c r="D3" s="48" t="e">
        <f>'1 Krõll'!#REF!+#REF!+#REF!+#REF!+#REF!+#REF!+#REF!+#REF!+#REF!+#REF!+#REF!+#REF!+Waldorfühing!D3+'Muud hariduskulud'!D3+Haridusüritused!D3</f>
        <v>#REF!</v>
      </c>
      <c r="E3" s="48" t="e">
        <f>'1 Krõll'!#REF!+#REF!+#REF!+#REF!+#REF!+#REF!+#REF!+#REF!+#REF!+#REF!+#REF!+#REF!+Waldorfühing!E3+'Muud hariduskulud'!E3+Haridusüritused!E3</f>
        <v>#REF!</v>
      </c>
      <c r="F3" s="48" t="e">
        <f>'1 Krõll'!#REF!+#REF!+#REF!+#REF!+#REF!+#REF!+#REF!+#REF!+#REF!+#REF!+#REF!+#REF!+Waldorfühing!F3+'Muud hariduskulud'!F3+Haridusüritused!F3</f>
        <v>#REF!</v>
      </c>
      <c r="G3" s="49"/>
      <c r="J3" s="201"/>
      <c r="K3" s="201"/>
      <c r="L3" s="201"/>
    </row>
    <row r="4" spans="1:12" x14ac:dyDescent="0.2">
      <c r="A4" s="11" t="s">
        <v>176</v>
      </c>
      <c r="B4" s="12" t="s">
        <v>177</v>
      </c>
      <c r="C4" s="47" t="e">
        <f>'1 Krõll'!#REF!+#REF!+#REF!+#REF!+#REF!+#REF!+#REF!+#REF!+#REF!+#REF!+#REF!+#REF!+Waldorfühing!C4+'Muud hariduskulud'!C4+Haridusüritused!C4</f>
        <v>#REF!</v>
      </c>
      <c r="D4" s="47" t="e">
        <f>'1 Krõll'!#REF!+#REF!+#REF!+#REF!+#REF!+#REF!+#REF!+#REF!+#REF!+#REF!+#REF!+#REF!+Waldorfühing!D4+'Muud hariduskulud'!D4+Haridusüritused!D4</f>
        <v>#REF!</v>
      </c>
      <c r="E4" s="47" t="e">
        <f>'1 Krõll'!#REF!+#REF!+#REF!+#REF!+#REF!+#REF!+#REF!+#REF!+#REF!+#REF!+#REF!+#REF!+Waldorfühing!E4+'Muud hariduskulud'!E4+Haridusüritused!E4</f>
        <v>#REF!</v>
      </c>
      <c r="F4" s="47" t="e">
        <f>'1 Krõll'!#REF!+#REF!+#REF!+#REF!+#REF!+#REF!+#REF!+#REF!+#REF!+#REF!+#REF!+#REF!+Waldorfühing!F4+'Muud hariduskulud'!F4+Haridusüritused!F4</f>
        <v>#REF!</v>
      </c>
      <c r="G4" s="54"/>
      <c r="J4" s="218"/>
      <c r="K4" s="218"/>
      <c r="L4" s="218"/>
    </row>
    <row r="5" spans="1:12" ht="15" x14ac:dyDescent="0.25">
      <c r="A5" s="11" t="s">
        <v>322</v>
      </c>
      <c r="B5" s="12" t="s">
        <v>323</v>
      </c>
      <c r="C5" s="47" t="e">
        <f>'1 Krõll'!#REF!+#REF!+#REF!+#REF!+#REF!+#REF!+#REF!+#REF!+#REF!+#REF!+#REF!+#REF!+Waldorfühing!C5+'Muud hariduskulud'!C5+Haridusüritused!C5</f>
        <v>#REF!</v>
      </c>
      <c r="D5" s="47" t="e">
        <f>'1 Krõll'!#REF!+#REF!+#REF!+#REF!+#REF!+#REF!+#REF!+#REF!+#REF!+#REF!+#REF!+#REF!+Waldorfühing!D5+'Muud hariduskulud'!D5+Haridusüritused!D5</f>
        <v>#REF!</v>
      </c>
      <c r="E5" s="47" t="e">
        <f>'1 Krõll'!#REF!+#REF!+#REF!+#REF!+#REF!+#REF!+#REF!+#REF!+#REF!+#REF!+#REF!+#REF!+Waldorfühing!E5+'Muud hariduskulud'!E5+Haridusüritused!E5</f>
        <v>#REF!</v>
      </c>
      <c r="F5" s="47" t="e">
        <f>'1 Krõll'!#REF!+#REF!+#REF!+#REF!+#REF!+#REF!+#REF!+#REF!+#REF!+#REF!+#REF!+#REF!+Waldorfühing!F5+'Muud hariduskulud'!F5+Haridusüritused!F5</f>
        <v>#REF!</v>
      </c>
      <c r="G5" s="55"/>
      <c r="J5" s="218"/>
      <c r="K5" s="218"/>
      <c r="L5" s="218"/>
    </row>
    <row r="6" spans="1:12" x14ac:dyDescent="0.2">
      <c r="A6" s="45" t="s">
        <v>183</v>
      </c>
      <c r="B6" s="44" t="s">
        <v>182</v>
      </c>
      <c r="C6" s="48" t="e">
        <f>'1 Krõll'!#REF!+#REF!+#REF!+#REF!+#REF!+#REF!+#REF!+#REF!+#REF!+#REF!+#REF!+#REF!+Waldorfühing!C6+'Muud hariduskulud'!C6+Haridusüritused!C6</f>
        <v>#REF!</v>
      </c>
      <c r="D6" s="48" t="e">
        <f>'1 Krõll'!#REF!+#REF!+#REF!+#REF!+#REF!+#REF!+#REF!+#REF!+#REF!+#REF!+#REF!+#REF!+Waldorfühing!D6+'Muud hariduskulud'!D6+Haridusüritused!D6</f>
        <v>#REF!</v>
      </c>
      <c r="E6" s="48" t="e">
        <f>'1 Krõll'!#REF!+#REF!+#REF!+#REF!+#REF!+#REF!+#REF!+#REF!+#REF!+#REF!+#REF!+#REF!+Waldorfühing!E6+'Muud hariduskulud'!E6+Haridusüritused!E6</f>
        <v>#REF!</v>
      </c>
      <c r="F6" s="48" t="e">
        <f>'1 Krõll'!#REF!+#REF!+#REF!+#REF!+#REF!+#REF!+#REF!+#REF!+#REF!+#REF!+#REF!+#REF!+Waldorfühing!F6+'Muud hariduskulud'!F6+Haridusüritused!F6</f>
        <v>#REF!</v>
      </c>
      <c r="G6" s="49"/>
      <c r="J6" s="201"/>
      <c r="K6" s="201"/>
      <c r="L6" s="201"/>
    </row>
    <row r="7" spans="1:12" x14ac:dyDescent="0.2">
      <c r="A7" s="11" t="s">
        <v>324</v>
      </c>
      <c r="B7" s="13" t="s">
        <v>325</v>
      </c>
      <c r="C7" s="47" t="e">
        <f>'1 Krõll'!#REF!+#REF!+#REF!+#REF!+#REF!+#REF!+#REF!+#REF!+#REF!+#REF!+#REF!+#REF!+Waldorfühing!C7+'Muud hariduskulud'!C7+Haridusüritused!C7</f>
        <v>#REF!</v>
      </c>
      <c r="D7" s="47" t="e">
        <f>'1 Krõll'!#REF!+#REF!+#REF!+#REF!+#REF!+#REF!+#REF!+#REF!+#REF!+#REF!+#REF!+#REF!+Waldorfühing!D7+'Muud hariduskulud'!D7+Haridusüritused!D7</f>
        <v>#REF!</v>
      </c>
      <c r="E7" s="47" t="e">
        <f>'1 Krõll'!#REF!+#REF!+#REF!+#REF!+#REF!+#REF!+#REF!+#REF!+#REF!+#REF!+#REF!+#REF!+Waldorfühing!E7+'Muud hariduskulud'!E7+Haridusüritused!E7</f>
        <v>#REF!</v>
      </c>
      <c r="F7" s="47" t="e">
        <f>'1 Krõll'!#REF!+#REF!+#REF!+#REF!+#REF!+#REF!+#REF!+#REF!+#REF!+#REF!+#REF!+#REF!+Waldorfühing!F7+'Muud hariduskulud'!F7+Haridusüritused!F7</f>
        <v>#REF!</v>
      </c>
      <c r="G7" s="15"/>
      <c r="J7" s="218"/>
      <c r="K7" s="218"/>
      <c r="L7" s="218"/>
    </row>
    <row r="8" spans="1:12" x14ac:dyDescent="0.2">
      <c r="A8" s="16" t="s">
        <v>326</v>
      </c>
      <c r="B8" s="17" t="s">
        <v>327</v>
      </c>
      <c r="C8" s="72" t="e">
        <f>'1 Krõll'!#REF!+#REF!+#REF!+#REF!+#REF!+#REF!+#REF!+#REF!+#REF!+#REF!+#REF!+#REF!+Waldorfühing!C8+'Muud hariduskulud'!C8+Haridusüritused!C8</f>
        <v>#REF!</v>
      </c>
      <c r="D8" s="72" t="e">
        <f>'1 Krõll'!#REF!+#REF!+#REF!+#REF!+#REF!+#REF!+#REF!+#REF!+#REF!+#REF!+#REF!+#REF!+Waldorfühing!D8+'Muud hariduskulud'!D8+Haridusüritused!D8</f>
        <v>#REF!</v>
      </c>
      <c r="E8" s="72" t="e">
        <f>'1 Krõll'!#REF!+#REF!+#REF!+#REF!+#REF!+#REF!+#REF!+#REF!+#REF!+#REF!+#REF!+#REF!+Waldorfühing!E8+'Muud hariduskulud'!E8+Haridusüritused!E8</f>
        <v>#REF!</v>
      </c>
      <c r="F8" s="72" t="e">
        <f>'1 Krõll'!#REF!+#REF!+#REF!+#REF!+#REF!+#REF!+#REF!+#REF!+#REF!+#REF!+#REF!+#REF!+Waldorfühing!F8+'Muud hariduskulud'!F8+Haridusüritused!F8</f>
        <v>#REF!</v>
      </c>
      <c r="G8" s="56"/>
      <c r="J8" s="201"/>
      <c r="K8" s="201"/>
      <c r="L8" s="201"/>
    </row>
    <row r="9" spans="1:12" x14ac:dyDescent="0.2">
      <c r="A9" s="16" t="s">
        <v>328</v>
      </c>
      <c r="B9" s="17" t="s">
        <v>329</v>
      </c>
      <c r="C9" s="72" t="e">
        <f>'1 Krõll'!#REF!+#REF!+#REF!+#REF!+#REF!+#REF!+#REF!+#REF!+#REF!+#REF!+#REF!+#REF!+Waldorfühing!C9+'Muud hariduskulud'!C9+Haridusüritused!C9</f>
        <v>#REF!</v>
      </c>
      <c r="D9" s="72" t="e">
        <f>'1 Krõll'!#REF!+#REF!+#REF!+#REF!+#REF!+#REF!+#REF!+#REF!+#REF!+#REF!+#REF!+#REF!+Waldorfühing!D9+'Muud hariduskulud'!D9+Haridusüritused!D9</f>
        <v>#REF!</v>
      </c>
      <c r="E9" s="72" t="e">
        <f>'1 Krõll'!#REF!+#REF!+#REF!+#REF!+#REF!+#REF!+#REF!+#REF!+#REF!+#REF!+#REF!+#REF!+Waldorfühing!E9+'Muud hariduskulud'!E9+Haridusüritused!E9</f>
        <v>#REF!</v>
      </c>
      <c r="F9" s="72" t="e">
        <f>'1 Krõll'!#REF!+#REF!+#REF!+#REF!+#REF!+#REF!+#REF!+#REF!+#REF!+#REF!+#REF!+#REF!+Waldorfühing!F9+'Muud hariduskulud'!F9+Haridusüritused!F9</f>
        <v>#REF!</v>
      </c>
      <c r="G9" s="56"/>
      <c r="J9" s="201"/>
      <c r="K9" s="201"/>
      <c r="L9" s="201"/>
    </row>
    <row r="10" spans="1:12" x14ac:dyDescent="0.2">
      <c r="A10" s="16" t="s">
        <v>330</v>
      </c>
      <c r="B10" s="17" t="s">
        <v>296</v>
      </c>
      <c r="C10" s="72" t="e">
        <f>'1 Krõll'!#REF!+#REF!+#REF!+#REF!+#REF!+#REF!+#REF!+#REF!+#REF!+#REF!+#REF!+#REF!+Waldorfühing!C10+'Muud hariduskulud'!C10+Haridusüritused!C10</f>
        <v>#REF!</v>
      </c>
      <c r="D10" s="72" t="e">
        <f>'1 Krõll'!#REF!+#REF!+#REF!+#REF!+#REF!+#REF!+#REF!+#REF!+#REF!+#REF!+#REF!+#REF!+Waldorfühing!D10+'Muud hariduskulud'!D10+Haridusüritused!D10</f>
        <v>#REF!</v>
      </c>
      <c r="E10" s="72" t="e">
        <f>'1 Krõll'!#REF!+#REF!+#REF!+#REF!+#REF!+#REF!+#REF!+#REF!+#REF!+#REF!+#REF!+#REF!+Waldorfühing!E10+'Muud hariduskulud'!E10+Haridusüritused!E10</f>
        <v>#REF!</v>
      </c>
      <c r="F10" s="72" t="e">
        <f>'1 Krõll'!#REF!+#REF!+#REF!+#REF!+#REF!+#REF!+#REF!+#REF!+#REF!+#REF!+#REF!+#REF!+Waldorfühing!F10+'Muud hariduskulud'!F10+Haridusüritused!F10</f>
        <v>#REF!</v>
      </c>
      <c r="G10" s="56"/>
      <c r="J10" s="201"/>
      <c r="K10" s="201"/>
      <c r="L10" s="201"/>
    </row>
    <row r="11" spans="1:12" x14ac:dyDescent="0.2">
      <c r="A11" s="16" t="s">
        <v>332</v>
      </c>
      <c r="B11" s="17" t="s">
        <v>333</v>
      </c>
      <c r="C11" s="72" t="e">
        <f>'1 Krõll'!#REF!+#REF!+#REF!+#REF!+#REF!+#REF!+#REF!+#REF!+#REF!+#REF!+#REF!+#REF!+Waldorfühing!C11+'Muud hariduskulud'!C11+Haridusüritused!C11</f>
        <v>#REF!</v>
      </c>
      <c r="D11" s="72" t="e">
        <f>'1 Krõll'!#REF!+#REF!+#REF!+#REF!+#REF!+#REF!+#REF!+#REF!+#REF!+#REF!+#REF!+#REF!+Waldorfühing!D11+'Muud hariduskulud'!D11+Haridusüritused!D11</f>
        <v>#REF!</v>
      </c>
      <c r="E11" s="72" t="e">
        <f>'1 Krõll'!#REF!+#REF!+#REF!+#REF!+#REF!+#REF!+#REF!+#REF!+#REF!+#REF!+#REF!+#REF!+Waldorfühing!E11+'Muud hariduskulud'!E11+Haridusüritused!E11</f>
        <v>#REF!</v>
      </c>
      <c r="F11" s="72" t="e">
        <f>'1 Krõll'!#REF!+#REF!+#REF!+#REF!+#REF!+#REF!+#REF!+#REF!+#REF!+#REF!+#REF!+#REF!+Waldorfühing!F11+'Muud hariduskulud'!F11+Haridusüritused!F11</f>
        <v>#REF!</v>
      </c>
      <c r="G11" s="56"/>
      <c r="J11" s="201"/>
      <c r="K11" s="201"/>
      <c r="L11" s="201"/>
    </row>
    <row r="12" spans="1:12" x14ac:dyDescent="0.2">
      <c r="A12" s="11" t="s">
        <v>334</v>
      </c>
      <c r="B12" s="12" t="s">
        <v>335</v>
      </c>
      <c r="C12" s="47" t="e">
        <f>'1 Krõll'!#REF!+#REF!+#REF!+#REF!+#REF!+#REF!+#REF!+#REF!+#REF!+#REF!+#REF!+#REF!+Waldorfühing!C12+'Muud hariduskulud'!C12+Haridusüritused!C12</f>
        <v>#REF!</v>
      </c>
      <c r="D12" s="47" t="e">
        <f>'1 Krõll'!#REF!+#REF!+#REF!+#REF!+#REF!+#REF!+#REF!+#REF!+#REF!+#REF!+#REF!+#REF!+Waldorfühing!D12+'Muud hariduskulud'!D12+Haridusüritused!D12</f>
        <v>#REF!</v>
      </c>
      <c r="E12" s="47" t="e">
        <f>'1 Krõll'!#REF!+#REF!+#REF!+#REF!+#REF!+#REF!+#REF!+#REF!+#REF!+#REF!+#REF!+#REF!+Waldorfühing!E12+'Muud hariduskulud'!E12+Haridusüritused!E12</f>
        <v>#REF!</v>
      </c>
      <c r="F12" s="47" t="e">
        <f>'1 Krõll'!#REF!+#REF!+#REF!+#REF!+#REF!+#REF!+#REF!+#REF!+#REF!+#REF!+#REF!+#REF!+Waldorfühing!F12+'Muud hariduskulud'!F12+Haridusüritused!F12</f>
        <v>#REF!</v>
      </c>
      <c r="G12" s="57"/>
      <c r="J12" s="218"/>
      <c r="K12" s="218"/>
      <c r="L12" s="218"/>
    </row>
    <row r="13" spans="1:12" x14ac:dyDescent="0.2">
      <c r="A13" s="21" t="s">
        <v>336</v>
      </c>
      <c r="B13" s="12" t="s">
        <v>200</v>
      </c>
      <c r="C13" s="47" t="e">
        <f>'1 Krõll'!#REF!+#REF!+#REF!+#REF!+#REF!+#REF!+#REF!+#REF!+#REF!+#REF!+#REF!+#REF!+Waldorfühing!C13+'Muud hariduskulud'!C13+Haridusüritused!C13</f>
        <v>#REF!</v>
      </c>
      <c r="D13" s="47" t="e">
        <f>'1 Krõll'!#REF!+#REF!+#REF!+#REF!+#REF!+#REF!+#REF!+#REF!+#REF!+#REF!+#REF!+#REF!+Waldorfühing!D13+'Muud hariduskulud'!D13+Haridusüritused!D13</f>
        <v>#REF!</v>
      </c>
      <c r="E13" s="47" t="e">
        <f>'1 Krõll'!#REF!+#REF!+#REF!+#REF!+#REF!+#REF!+#REF!+#REF!+#REF!+#REF!+#REF!+#REF!+Waldorfühing!E13+'Muud hariduskulud'!E13+Haridusüritused!E13</f>
        <v>#REF!</v>
      </c>
      <c r="F13" s="47" t="e">
        <f>'1 Krõll'!#REF!+#REF!+#REF!+#REF!+#REF!+#REF!+#REF!+#REF!+#REF!+#REF!+#REF!+#REF!+Waldorfühing!F13+'Muud hariduskulud'!F13+Haridusüritused!F13</f>
        <v>#REF!</v>
      </c>
      <c r="G13" s="57"/>
      <c r="J13" s="218"/>
      <c r="K13" s="218"/>
      <c r="L13" s="218"/>
    </row>
    <row r="14" spans="1:12" x14ac:dyDescent="0.2">
      <c r="A14" s="21" t="s">
        <v>337</v>
      </c>
      <c r="B14" s="12" t="s">
        <v>338</v>
      </c>
      <c r="C14" s="47" t="e">
        <f>'1 Krõll'!#REF!+#REF!+#REF!+#REF!+#REF!+#REF!+#REF!+#REF!+#REF!+#REF!+#REF!+#REF!+Waldorfühing!C14+'Muud hariduskulud'!C14+Haridusüritused!C14</f>
        <v>#REF!</v>
      </c>
      <c r="D14" s="47" t="e">
        <f>'1 Krõll'!#REF!+#REF!+#REF!+#REF!+#REF!+#REF!+#REF!+#REF!+#REF!+#REF!+#REF!+#REF!+Waldorfühing!D14+'Muud hariduskulud'!D14+Haridusüritused!D14</f>
        <v>#REF!</v>
      </c>
      <c r="E14" s="47" t="e">
        <f>'1 Krõll'!#REF!+#REF!+#REF!+#REF!+#REF!+#REF!+#REF!+#REF!+#REF!+#REF!+#REF!+#REF!+Waldorfühing!E14+'Muud hariduskulud'!E14+Haridusüritused!E14</f>
        <v>#REF!</v>
      </c>
      <c r="F14" s="47" t="e">
        <f>'1 Krõll'!#REF!+#REF!+#REF!+#REF!+#REF!+#REF!+#REF!+#REF!+#REF!+#REF!+#REF!+#REF!+Waldorfühing!F14+'Muud hariduskulud'!F14+Haridusüritused!F14</f>
        <v>#REF!</v>
      </c>
      <c r="G14" s="57"/>
      <c r="J14" s="218"/>
      <c r="K14" s="218"/>
      <c r="L14" s="218"/>
    </row>
    <row r="15" spans="1:12" x14ac:dyDescent="0.2">
      <c r="A15" s="21" t="s">
        <v>339</v>
      </c>
      <c r="B15" s="12" t="s">
        <v>340</v>
      </c>
      <c r="C15" s="47" t="e">
        <f>'1 Krõll'!#REF!+#REF!+#REF!+#REF!+#REF!+#REF!+#REF!+#REF!+#REF!+#REF!+#REF!+#REF!+Waldorfühing!C15+'Muud hariduskulud'!C15+Haridusüritused!C15</f>
        <v>#REF!</v>
      </c>
      <c r="D15" s="47" t="e">
        <f>'1 Krõll'!#REF!+#REF!+#REF!+#REF!+#REF!+#REF!+#REF!+#REF!+#REF!+#REF!+#REF!+#REF!+Waldorfühing!D15+'Muud hariduskulud'!D15+Haridusüritused!D15</f>
        <v>#REF!</v>
      </c>
      <c r="E15" s="47" t="e">
        <f>'1 Krõll'!#REF!+#REF!+#REF!+#REF!+#REF!+#REF!+#REF!+#REF!+#REF!+#REF!+#REF!+#REF!+Waldorfühing!E15+'Muud hariduskulud'!E15+Haridusüritused!E15</f>
        <v>#REF!</v>
      </c>
      <c r="F15" s="47" t="e">
        <f>'1 Krõll'!#REF!+#REF!+#REF!+#REF!+#REF!+#REF!+#REF!+#REF!+#REF!+#REF!+#REF!+#REF!+Waldorfühing!F15+'Muud hariduskulud'!F15+Haridusüritused!F15</f>
        <v>#REF!</v>
      </c>
      <c r="G15" s="57"/>
      <c r="J15" s="218"/>
      <c r="K15" s="218"/>
      <c r="L15" s="218"/>
    </row>
    <row r="16" spans="1:12" x14ac:dyDescent="0.2">
      <c r="A16" s="21" t="s">
        <v>341</v>
      </c>
      <c r="B16" s="12" t="s">
        <v>342</v>
      </c>
      <c r="C16" s="47" t="e">
        <f>'1 Krõll'!#REF!+#REF!+#REF!+#REF!+#REF!+#REF!+#REF!+#REF!+#REF!+#REF!+#REF!+#REF!+Waldorfühing!C16+'Muud hariduskulud'!C16+Haridusüritused!C16</f>
        <v>#REF!</v>
      </c>
      <c r="D16" s="47" t="e">
        <f>'1 Krõll'!#REF!+#REF!+#REF!+#REF!+#REF!+#REF!+#REF!+#REF!+#REF!+#REF!+#REF!+#REF!+Waldorfühing!D16+'Muud hariduskulud'!D16+Haridusüritused!D16</f>
        <v>#REF!</v>
      </c>
      <c r="E16" s="47" t="e">
        <f>'1 Krõll'!#REF!+#REF!+#REF!+#REF!+#REF!+#REF!+#REF!+#REF!+#REF!+#REF!+#REF!+#REF!+Waldorfühing!E16+'Muud hariduskulud'!E16+Haridusüritused!E16</f>
        <v>#REF!</v>
      </c>
      <c r="F16" s="47" t="e">
        <f>'1 Krõll'!#REF!+#REF!+#REF!+#REF!+#REF!+#REF!+#REF!+#REF!+#REF!+#REF!+#REF!+#REF!+Waldorfühing!F16+'Muud hariduskulud'!F16+Haridusüritused!F16</f>
        <v>#REF!</v>
      </c>
      <c r="G16" s="57"/>
      <c r="J16" s="218"/>
      <c r="K16" s="218"/>
      <c r="L16" s="218"/>
    </row>
    <row r="17" spans="1:12" x14ac:dyDescent="0.2">
      <c r="A17" s="11" t="s">
        <v>343</v>
      </c>
      <c r="B17" s="12" t="s">
        <v>344</v>
      </c>
      <c r="C17" s="47" t="e">
        <f>'1 Krõll'!#REF!+#REF!+#REF!+#REF!+#REF!+#REF!+#REF!+#REF!+#REF!+#REF!+#REF!+#REF!+Waldorfühing!C17+'Muud hariduskulud'!C17+Haridusüritused!C17</f>
        <v>#REF!</v>
      </c>
      <c r="D17" s="47" t="e">
        <f>'1 Krõll'!#REF!+#REF!+#REF!+#REF!+#REF!+#REF!+#REF!+#REF!+#REF!+#REF!+#REF!+#REF!+Waldorfühing!D17+'Muud hariduskulud'!D17+Haridusüritused!D17</f>
        <v>#REF!</v>
      </c>
      <c r="E17" s="47" t="e">
        <f>'1 Krõll'!#REF!+#REF!+#REF!+#REF!+#REF!+#REF!+#REF!+#REF!+#REF!+#REF!+#REF!+#REF!+Waldorfühing!E17+'Muud hariduskulud'!E17+Haridusüritused!E17</f>
        <v>#REF!</v>
      </c>
      <c r="F17" s="20" t="e">
        <f>SUM(F18:F19)</f>
        <v>#REF!</v>
      </c>
      <c r="G17" s="20"/>
      <c r="J17" s="218"/>
      <c r="K17" s="218"/>
      <c r="L17" s="218"/>
    </row>
    <row r="18" spans="1:12" x14ac:dyDescent="0.2">
      <c r="A18" s="16" t="s">
        <v>345</v>
      </c>
      <c r="B18" s="17" t="s">
        <v>346</v>
      </c>
      <c r="C18" s="72" t="e">
        <f>'1 Krõll'!#REF!+#REF!+#REF!+#REF!+#REF!+#REF!+#REF!+#REF!+#REF!+#REF!+#REF!+#REF!+Waldorfühing!C18+'Muud hariduskulud'!C18+Haridusüritused!C18</f>
        <v>#REF!</v>
      </c>
      <c r="D18" s="72" t="e">
        <f>'1 Krõll'!#REF!+#REF!+#REF!+#REF!+#REF!+#REF!+#REF!+#REF!+#REF!+#REF!+#REF!+#REF!+Waldorfühing!D18+'Muud hariduskulud'!D18+Haridusüritused!D18</f>
        <v>#REF!</v>
      </c>
      <c r="E18" s="72" t="e">
        <f>'1 Krõll'!#REF!+#REF!+#REF!+#REF!+#REF!+#REF!+#REF!+#REF!+#REF!+#REF!+#REF!+#REF!+Waldorfühing!E18+'Muud hariduskulud'!E18+Haridusüritused!E18</f>
        <v>#REF!</v>
      </c>
      <c r="F18" s="18" t="e">
        <f>F8*33%</f>
        <v>#REF!</v>
      </c>
      <c r="G18" s="18"/>
      <c r="J18" s="201"/>
      <c r="K18" s="201"/>
      <c r="L18" s="201"/>
    </row>
    <row r="19" spans="1:12" x14ac:dyDescent="0.2">
      <c r="A19" s="16" t="s">
        <v>347</v>
      </c>
      <c r="B19" s="17" t="s">
        <v>348</v>
      </c>
      <c r="C19" s="72" t="e">
        <f>'1 Krõll'!#REF!+#REF!+#REF!+#REF!+#REF!+#REF!+#REF!+#REF!+#REF!+#REF!+#REF!+#REF!+Waldorfühing!C19+'Muud hariduskulud'!C19+Haridusüritused!C19</f>
        <v>#REF!</v>
      </c>
      <c r="D19" s="72" t="e">
        <f>'1 Krõll'!#REF!+#REF!+#REF!+#REF!+#REF!+#REF!+#REF!+#REF!+#REF!+#REF!+#REF!+#REF!+Waldorfühing!D19+'Muud hariduskulud'!D19+Haridusüritused!D19</f>
        <v>#REF!</v>
      </c>
      <c r="E19" s="72" t="e">
        <f>'1 Krõll'!#REF!+#REF!+#REF!+#REF!+#REF!+#REF!+#REF!+#REF!+#REF!+#REF!+#REF!+#REF!+Waldorfühing!E19+'Muud hariduskulud'!E19+Haridusüritused!E19</f>
        <v>#REF!</v>
      </c>
      <c r="F19" s="18" t="e">
        <f>(F9+F10+F11+F12)*33%</f>
        <v>#REF!</v>
      </c>
      <c r="G19" s="18"/>
      <c r="J19" s="201"/>
      <c r="K19" s="201"/>
      <c r="L19" s="201"/>
    </row>
    <row r="20" spans="1:12" x14ac:dyDescent="0.2">
      <c r="A20" s="11" t="s">
        <v>349</v>
      </c>
      <c r="B20" s="12" t="s">
        <v>350</v>
      </c>
      <c r="C20" s="47" t="e">
        <f>'1 Krõll'!#REF!+#REF!+#REF!+#REF!+#REF!+#REF!+#REF!+#REF!+#REF!+#REF!+#REF!+#REF!+Waldorfühing!C20+'Muud hariduskulud'!C20+Haridusüritused!C20</f>
        <v>#REF!</v>
      </c>
      <c r="D20" s="47" t="e">
        <f>'1 Krõll'!#REF!+#REF!+#REF!+#REF!+#REF!+#REF!+#REF!+#REF!+#REF!+#REF!+#REF!+#REF!+Waldorfühing!D20+'Muud hariduskulud'!D20+Haridusüritused!D20</f>
        <v>#REF!</v>
      </c>
      <c r="E20" s="47" t="e">
        <f>'1 Krõll'!#REF!+#REF!+#REF!+#REF!+#REF!+#REF!+#REF!+#REF!+#REF!+#REF!+#REF!+#REF!+Waldorfühing!E20+'Muud hariduskulud'!E20+Haridusüritused!E20</f>
        <v>#REF!</v>
      </c>
      <c r="F20" s="20" t="e">
        <f>SUM(F21:F22)</f>
        <v>#REF!</v>
      </c>
      <c r="G20" s="20"/>
      <c r="J20" s="218"/>
      <c r="K20" s="218"/>
      <c r="L20" s="218"/>
    </row>
    <row r="21" spans="1:12" x14ac:dyDescent="0.2">
      <c r="A21" s="16" t="s">
        <v>351</v>
      </c>
      <c r="B21" s="17" t="s">
        <v>352</v>
      </c>
      <c r="C21" s="72" t="e">
        <f>'1 Krõll'!#REF!+#REF!+#REF!+#REF!+#REF!+#REF!+#REF!+#REF!+#REF!+#REF!+#REF!+#REF!+Waldorfühing!C21+'Muud hariduskulud'!C21+Haridusüritused!C21</f>
        <v>#REF!</v>
      </c>
      <c r="D21" s="72" t="e">
        <f>'1 Krõll'!#REF!+#REF!+#REF!+#REF!+#REF!+#REF!+#REF!+#REF!+#REF!+#REF!+#REF!+#REF!+Waldorfühing!D21+'Muud hariduskulud'!D21+Haridusüritused!D21</f>
        <v>#REF!</v>
      </c>
      <c r="E21" s="72" t="e">
        <f>'1 Krõll'!#REF!+#REF!+#REF!+#REF!+#REF!+#REF!+#REF!+#REF!+#REF!+#REF!+#REF!+#REF!+Waldorfühing!E21+'Muud hariduskulud'!E21+Haridusüritused!E21</f>
        <v>#REF!</v>
      </c>
      <c r="F21" s="18" t="e">
        <f>F8*1.4%</f>
        <v>#REF!</v>
      </c>
      <c r="G21" s="18"/>
      <c r="J21" s="201"/>
      <c r="K21" s="201"/>
      <c r="L21" s="201"/>
    </row>
    <row r="22" spans="1:12" x14ac:dyDescent="0.2">
      <c r="A22" s="16" t="s">
        <v>353</v>
      </c>
      <c r="B22" s="17" t="s">
        <v>354</v>
      </c>
      <c r="C22" s="72" t="e">
        <f>'1 Krõll'!#REF!+#REF!+#REF!+#REF!+#REF!+#REF!+#REF!+#REF!+#REF!+#REF!+#REF!+#REF!+Waldorfühing!C22+'Muud hariduskulud'!C22+Haridusüritused!C22</f>
        <v>#REF!</v>
      </c>
      <c r="D22" s="72" t="e">
        <f>'1 Krõll'!#REF!+#REF!+#REF!+#REF!+#REF!+#REF!+#REF!+#REF!+#REF!+#REF!+#REF!+#REF!+Waldorfühing!D22+'Muud hariduskulud'!D22+Haridusüritused!D22</f>
        <v>#REF!</v>
      </c>
      <c r="E22" s="72" t="e">
        <f>'1 Krõll'!#REF!+#REF!+#REF!+#REF!+#REF!+#REF!+#REF!+#REF!+#REF!+#REF!+#REF!+#REF!+Waldorfühing!E22+'Muud hariduskulud'!E22+Haridusüritused!E22</f>
        <v>#REF!</v>
      </c>
      <c r="F22" s="18" t="e">
        <f>(F9+F10+F11+F12)*1.4%</f>
        <v>#REF!</v>
      </c>
      <c r="G22" s="18"/>
      <c r="J22" s="201"/>
      <c r="K22" s="201"/>
      <c r="L22" s="201"/>
    </row>
    <row r="23" spans="1:12" s="39" customFormat="1" x14ac:dyDescent="0.2">
      <c r="A23" s="45" t="s">
        <v>185</v>
      </c>
      <c r="B23" s="44" t="s">
        <v>184</v>
      </c>
      <c r="C23" s="48" t="e">
        <f>'1 Krõll'!#REF!+#REF!+#REF!+#REF!+#REF!+#REF!+#REF!+#REF!+#REF!+#REF!+#REF!+#REF!+Waldorfühing!C23+'Muud hariduskulud'!C23+Haridusüritused!C23</f>
        <v>#REF!</v>
      </c>
      <c r="D23" s="48" t="e">
        <f>'1 Krõll'!#REF!+#REF!+#REF!+#REF!+#REF!+#REF!+#REF!+#REF!+#REF!+#REF!+#REF!+#REF!+Waldorfühing!D23+'Muud hariduskulud'!D23+Haridusüritused!D23</f>
        <v>#REF!</v>
      </c>
      <c r="E23" s="48" t="e">
        <f>'1 Krõll'!#REF!+#REF!+#REF!+#REF!+#REF!+#REF!+#REF!+#REF!+#REF!+#REF!+#REF!+#REF!+Waldorfühing!E23+'Muud hariduskulud'!E23+Haridusüritused!E23</f>
        <v>#REF!</v>
      </c>
      <c r="F23" s="48" t="e">
        <f>'1 Krõll'!#REF!+#REF!+#REF!+#REF!+#REF!+#REF!+#REF!+#REF!+#REF!+#REF!+#REF!+#REF!+Waldorfühing!F23+'Muud hariduskulud'!F23+Haridusüritused!F23</f>
        <v>#REF!</v>
      </c>
      <c r="G23" s="49"/>
      <c r="J23" s="201"/>
      <c r="K23" s="201"/>
      <c r="L23" s="201"/>
    </row>
    <row r="24" spans="1:12" x14ac:dyDescent="0.2">
      <c r="A24" s="11" t="s">
        <v>355</v>
      </c>
      <c r="B24" s="12" t="s">
        <v>356</v>
      </c>
      <c r="C24" s="47" t="e">
        <f>'1 Krõll'!#REF!+#REF!+#REF!+#REF!+#REF!+#REF!+#REF!+#REF!+#REF!+#REF!+#REF!+#REF!+Waldorfühing!C24+'Muud hariduskulud'!C24+Haridusüritused!C24</f>
        <v>#REF!</v>
      </c>
      <c r="D24" s="47" t="e">
        <f>'1 Krõll'!#REF!+#REF!+#REF!+#REF!+#REF!+#REF!+#REF!+#REF!+#REF!+#REF!+#REF!+#REF!+Waldorfühing!D24+'Muud hariduskulud'!D24+Haridusüritused!D24</f>
        <v>#REF!</v>
      </c>
      <c r="E24" s="47" t="e">
        <f>'1 Krõll'!#REF!+#REF!+#REF!+#REF!+#REF!+#REF!+#REF!+#REF!+#REF!+#REF!+#REF!+#REF!+Waldorfühing!E24+'Muud hariduskulud'!E24+Haridusüritused!E24</f>
        <v>#REF!</v>
      </c>
      <c r="F24" s="47" t="e">
        <f>'1 Krõll'!#REF!+#REF!+#REF!+#REF!+#REF!+#REF!+#REF!+#REF!+#REF!+#REF!+#REF!+#REF!+Waldorfühing!F24+'Muud hariduskulud'!F24+Haridusüritused!F24</f>
        <v>#REF!</v>
      </c>
      <c r="G24" s="20"/>
      <c r="J24" s="218"/>
      <c r="K24" s="218"/>
      <c r="L24" s="218"/>
    </row>
    <row r="25" spans="1:12" x14ac:dyDescent="0.2">
      <c r="A25" s="16" t="s">
        <v>357</v>
      </c>
      <c r="B25" s="17" t="s">
        <v>358</v>
      </c>
      <c r="C25" s="72" t="e">
        <f>'1 Krõll'!#REF!+#REF!+#REF!+#REF!+#REF!+#REF!+#REF!+#REF!+#REF!+#REF!+#REF!+#REF!+Waldorfühing!C25+'Muud hariduskulud'!C25+Haridusüritused!C25</f>
        <v>#REF!</v>
      </c>
      <c r="D25" s="72" t="e">
        <f>'1 Krõll'!#REF!+#REF!+#REF!+#REF!+#REF!+#REF!+#REF!+#REF!+#REF!+#REF!+#REF!+#REF!+Waldorfühing!D25+'Muud hariduskulud'!D25+Haridusüritused!D25</f>
        <v>#REF!</v>
      </c>
      <c r="E25" s="72" t="e">
        <f>'1 Krõll'!#REF!+#REF!+#REF!+#REF!+#REF!+#REF!+#REF!+#REF!+#REF!+#REF!+#REF!+#REF!+Waldorfühing!E25+'Muud hariduskulud'!E25+Haridusüritused!E25</f>
        <v>#REF!</v>
      </c>
      <c r="F25" s="72" t="e">
        <f>'1 Krõll'!#REF!+#REF!+#REF!+#REF!+#REF!+#REF!+#REF!+#REF!+#REF!+#REF!+#REF!+#REF!+Waldorfühing!F25+'Muud hariduskulud'!F25+Haridusüritused!F25</f>
        <v>#REF!</v>
      </c>
      <c r="G25" s="56"/>
      <c r="J25" s="201"/>
      <c r="K25" s="201"/>
      <c r="L25" s="201"/>
    </row>
    <row r="26" spans="1:12" x14ac:dyDescent="0.2">
      <c r="A26" s="16" t="s">
        <v>359</v>
      </c>
      <c r="B26" s="17" t="s">
        <v>360</v>
      </c>
      <c r="C26" s="72" t="e">
        <f>'1 Krõll'!#REF!+#REF!+#REF!+#REF!+#REF!+#REF!+#REF!+#REF!+#REF!+#REF!+#REF!+#REF!+Waldorfühing!C26+'Muud hariduskulud'!C26+Haridusüritused!C26</f>
        <v>#REF!</v>
      </c>
      <c r="D26" s="72" t="e">
        <f>'1 Krõll'!#REF!+#REF!+#REF!+#REF!+#REF!+#REF!+#REF!+#REF!+#REF!+#REF!+#REF!+#REF!+Waldorfühing!D26+'Muud hariduskulud'!D26+Haridusüritused!D26</f>
        <v>#REF!</v>
      </c>
      <c r="E26" s="72" t="e">
        <f>'1 Krõll'!#REF!+#REF!+#REF!+#REF!+#REF!+#REF!+#REF!+#REF!+#REF!+#REF!+#REF!+#REF!+Waldorfühing!E26+'Muud hariduskulud'!E26+Haridusüritused!E26</f>
        <v>#REF!</v>
      </c>
      <c r="F26" s="72" t="e">
        <f>'1 Krõll'!#REF!+#REF!+#REF!+#REF!+#REF!+#REF!+#REF!+#REF!+#REF!+#REF!+#REF!+#REF!+Waldorfühing!F26+'Muud hariduskulud'!F26+Haridusüritused!F26</f>
        <v>#REF!</v>
      </c>
      <c r="G26" s="56"/>
      <c r="J26" s="201"/>
      <c r="K26" s="201"/>
      <c r="L26" s="201"/>
    </row>
    <row r="27" spans="1:12" x14ac:dyDescent="0.2">
      <c r="A27" s="16" t="s">
        <v>361</v>
      </c>
      <c r="B27" s="17" t="s">
        <v>362</v>
      </c>
      <c r="C27" s="72" t="e">
        <f>'1 Krõll'!#REF!+#REF!+#REF!+#REF!+#REF!+#REF!+#REF!+#REF!+#REF!+#REF!+#REF!+#REF!+Waldorfühing!C27+'Muud hariduskulud'!C27+Haridusüritused!C27</f>
        <v>#REF!</v>
      </c>
      <c r="D27" s="72" t="e">
        <f>'1 Krõll'!#REF!+#REF!+#REF!+#REF!+#REF!+#REF!+#REF!+#REF!+#REF!+#REF!+#REF!+#REF!+Waldorfühing!D27+'Muud hariduskulud'!D27+Haridusüritused!D27</f>
        <v>#REF!</v>
      </c>
      <c r="E27" s="72" t="e">
        <f>'1 Krõll'!#REF!+#REF!+#REF!+#REF!+#REF!+#REF!+#REF!+#REF!+#REF!+#REF!+#REF!+#REF!+Waldorfühing!E27+'Muud hariduskulud'!E27+Haridusüritused!E27</f>
        <v>#REF!</v>
      </c>
      <c r="F27" s="72" t="e">
        <f>'1 Krõll'!#REF!+#REF!+#REF!+#REF!+#REF!+#REF!+#REF!+#REF!+#REF!+#REF!+#REF!+#REF!+Waldorfühing!F27+'Muud hariduskulud'!F27+Haridusüritused!F27</f>
        <v>#REF!</v>
      </c>
      <c r="G27" s="56"/>
      <c r="J27" s="201"/>
      <c r="K27" s="201"/>
      <c r="L27" s="201"/>
    </row>
    <row r="28" spans="1:12" x14ac:dyDescent="0.2">
      <c r="A28" s="16" t="s">
        <v>363</v>
      </c>
      <c r="B28" s="17" t="s">
        <v>364</v>
      </c>
      <c r="C28" s="72" t="e">
        <f>'1 Krõll'!#REF!+#REF!+#REF!+#REF!+#REF!+#REF!+#REF!+#REF!+#REF!+#REF!+#REF!+#REF!+Waldorfühing!C28+'Muud hariduskulud'!C28+Haridusüritused!C28</f>
        <v>#REF!</v>
      </c>
      <c r="D28" s="72" t="e">
        <f>'1 Krõll'!#REF!+#REF!+#REF!+#REF!+#REF!+#REF!+#REF!+#REF!+#REF!+#REF!+#REF!+#REF!+Waldorfühing!D28+'Muud hariduskulud'!D28+Haridusüritused!D28</f>
        <v>#REF!</v>
      </c>
      <c r="E28" s="72" t="e">
        <f>'1 Krõll'!#REF!+#REF!+#REF!+#REF!+#REF!+#REF!+#REF!+#REF!+#REF!+#REF!+#REF!+#REF!+Waldorfühing!E28+'Muud hariduskulud'!E28+Haridusüritused!E28</f>
        <v>#REF!</v>
      </c>
      <c r="F28" s="72" t="e">
        <f>'1 Krõll'!#REF!+#REF!+#REF!+#REF!+#REF!+#REF!+#REF!+#REF!+#REF!+#REF!+#REF!+#REF!+Waldorfühing!F28+'Muud hariduskulud'!F28+Haridusüritused!F28</f>
        <v>#REF!</v>
      </c>
      <c r="G28" s="56"/>
      <c r="J28" s="201"/>
      <c r="K28" s="201"/>
      <c r="L28" s="201"/>
    </row>
    <row r="29" spans="1:12" x14ac:dyDescent="0.2">
      <c r="A29" s="16" t="s">
        <v>365</v>
      </c>
      <c r="B29" s="17" t="s">
        <v>366</v>
      </c>
      <c r="C29" s="72" t="e">
        <f>'1 Krõll'!#REF!+#REF!+#REF!+#REF!+#REF!+#REF!+#REF!+#REF!+#REF!+#REF!+#REF!+#REF!+Waldorfühing!C29+'Muud hariduskulud'!C29+Haridusüritused!C29</f>
        <v>#REF!</v>
      </c>
      <c r="D29" s="72" t="e">
        <f>'1 Krõll'!#REF!+#REF!+#REF!+#REF!+#REF!+#REF!+#REF!+#REF!+#REF!+#REF!+#REF!+#REF!+Waldorfühing!D29+'Muud hariduskulud'!D29+Haridusüritused!D29</f>
        <v>#REF!</v>
      </c>
      <c r="E29" s="72" t="e">
        <f>'1 Krõll'!#REF!+#REF!+#REF!+#REF!+#REF!+#REF!+#REF!+#REF!+#REF!+#REF!+#REF!+#REF!+Waldorfühing!E29+'Muud hariduskulud'!E29+Haridusüritused!E29</f>
        <v>#REF!</v>
      </c>
      <c r="F29" s="72" t="e">
        <f>'1 Krõll'!#REF!+#REF!+#REF!+#REF!+#REF!+#REF!+#REF!+#REF!+#REF!+#REF!+#REF!+#REF!+Waldorfühing!F29+'Muud hariduskulud'!F29+Haridusüritused!F29</f>
        <v>#REF!</v>
      </c>
      <c r="G29" s="56"/>
      <c r="J29" s="201"/>
      <c r="K29" s="201"/>
      <c r="L29" s="201"/>
    </row>
    <row r="30" spans="1:12" x14ac:dyDescent="0.2">
      <c r="A30" s="16" t="s">
        <v>367</v>
      </c>
      <c r="B30" s="17" t="s">
        <v>368</v>
      </c>
      <c r="C30" s="72" t="e">
        <f>'1 Krõll'!#REF!+#REF!+#REF!+#REF!+#REF!+#REF!+#REF!+#REF!+#REF!+#REF!+#REF!+#REF!+Waldorfühing!C30+'Muud hariduskulud'!C30+Haridusüritused!C30</f>
        <v>#REF!</v>
      </c>
      <c r="D30" s="72" t="e">
        <f>'1 Krõll'!#REF!+#REF!+#REF!+#REF!+#REF!+#REF!+#REF!+#REF!+#REF!+#REF!+#REF!+#REF!+Waldorfühing!D30+'Muud hariduskulud'!D30+Haridusüritused!D30</f>
        <v>#REF!</v>
      </c>
      <c r="E30" s="72" t="e">
        <f>'1 Krõll'!#REF!+#REF!+#REF!+#REF!+#REF!+#REF!+#REF!+#REF!+#REF!+#REF!+#REF!+#REF!+Waldorfühing!E30+'Muud hariduskulud'!E30+Haridusüritused!E30</f>
        <v>#REF!</v>
      </c>
      <c r="F30" s="72" t="e">
        <f>'1 Krõll'!#REF!+#REF!+#REF!+#REF!+#REF!+#REF!+#REF!+#REF!+#REF!+#REF!+#REF!+#REF!+Waldorfühing!F30+'Muud hariduskulud'!F30+Haridusüritused!F30</f>
        <v>#REF!</v>
      </c>
      <c r="G30" s="56"/>
      <c r="J30" s="201"/>
      <c r="K30" s="201"/>
      <c r="L30" s="201"/>
    </row>
    <row r="31" spans="1:12" x14ac:dyDescent="0.2">
      <c r="A31" s="16" t="s">
        <v>369</v>
      </c>
      <c r="B31" s="17" t="s">
        <v>370</v>
      </c>
      <c r="C31" s="72" t="e">
        <f>'1 Krõll'!#REF!+#REF!+#REF!+#REF!+#REF!+#REF!+#REF!+#REF!+#REF!+#REF!+#REF!+#REF!+Waldorfühing!C31+'Muud hariduskulud'!C31+Haridusüritused!C31</f>
        <v>#REF!</v>
      </c>
      <c r="D31" s="72" t="e">
        <f>'1 Krõll'!#REF!+#REF!+#REF!+#REF!+#REF!+#REF!+#REF!+#REF!+#REF!+#REF!+#REF!+#REF!+Waldorfühing!D31+'Muud hariduskulud'!D31+Haridusüritused!D31</f>
        <v>#REF!</v>
      </c>
      <c r="E31" s="72" t="e">
        <f>'1 Krõll'!#REF!+#REF!+#REF!+#REF!+#REF!+#REF!+#REF!+#REF!+#REF!+#REF!+#REF!+#REF!+Waldorfühing!E31+'Muud hariduskulud'!E31+Haridusüritused!E31</f>
        <v>#REF!</v>
      </c>
      <c r="F31" s="72" t="e">
        <f>'1 Krõll'!#REF!+#REF!+#REF!+#REF!+#REF!+#REF!+#REF!+#REF!+#REF!+#REF!+#REF!+#REF!+Waldorfühing!F31+'Muud hariduskulud'!F31+Haridusüritused!F31</f>
        <v>#REF!</v>
      </c>
      <c r="G31" s="56"/>
      <c r="J31" s="201"/>
      <c r="K31" s="201"/>
      <c r="L31" s="201"/>
    </row>
    <row r="32" spans="1:12" x14ac:dyDescent="0.2">
      <c r="A32" s="16" t="s">
        <v>371</v>
      </c>
      <c r="B32" s="17" t="s">
        <v>372</v>
      </c>
      <c r="C32" s="72" t="e">
        <f>'1 Krõll'!#REF!+#REF!+#REF!+#REF!+#REF!+#REF!+#REF!+#REF!+#REF!+#REF!+#REF!+#REF!+Waldorfühing!C32+'Muud hariduskulud'!C32+Haridusüritused!C32</f>
        <v>#REF!</v>
      </c>
      <c r="D32" s="72" t="e">
        <f>'1 Krõll'!#REF!+#REF!+#REF!+#REF!+#REF!+#REF!+#REF!+#REF!+#REF!+#REF!+#REF!+#REF!+Waldorfühing!D32+'Muud hariduskulud'!D32+Haridusüritused!D32</f>
        <v>#REF!</v>
      </c>
      <c r="E32" s="72" t="e">
        <f>'1 Krõll'!#REF!+#REF!+#REF!+#REF!+#REF!+#REF!+#REF!+#REF!+#REF!+#REF!+#REF!+#REF!+Waldorfühing!E32+'Muud hariduskulud'!E32+Haridusüritused!E32</f>
        <v>#REF!</v>
      </c>
      <c r="F32" s="72" t="e">
        <f>'1 Krõll'!#REF!+#REF!+#REF!+#REF!+#REF!+#REF!+#REF!+#REF!+#REF!+#REF!+#REF!+#REF!+Waldorfühing!F32+'Muud hariduskulud'!F32+Haridusüritused!F32</f>
        <v>#REF!</v>
      </c>
      <c r="G32" s="56"/>
      <c r="J32" s="201"/>
      <c r="K32" s="201"/>
      <c r="L32" s="201"/>
    </row>
    <row r="33" spans="1:12" x14ac:dyDescent="0.2">
      <c r="A33" s="16" t="s">
        <v>373</v>
      </c>
      <c r="B33" s="17" t="s">
        <v>374</v>
      </c>
      <c r="C33" s="72" t="e">
        <f>'1 Krõll'!#REF!+#REF!+#REF!+#REF!+#REF!+#REF!+#REF!+#REF!+#REF!+#REF!+#REF!+#REF!+Waldorfühing!C33+'Muud hariduskulud'!C33+Haridusüritused!C33</f>
        <v>#REF!</v>
      </c>
      <c r="D33" s="72" t="e">
        <f>'1 Krõll'!#REF!+#REF!+#REF!+#REF!+#REF!+#REF!+#REF!+#REF!+#REF!+#REF!+#REF!+#REF!+Waldorfühing!D33+'Muud hariduskulud'!D33+Haridusüritused!D33</f>
        <v>#REF!</v>
      </c>
      <c r="E33" s="72" t="e">
        <f>'1 Krõll'!#REF!+#REF!+#REF!+#REF!+#REF!+#REF!+#REF!+#REF!+#REF!+#REF!+#REF!+#REF!+Waldorfühing!E33+'Muud hariduskulud'!E33+Haridusüritused!E33</f>
        <v>#REF!</v>
      </c>
      <c r="F33" s="72" t="e">
        <f>'1 Krõll'!#REF!+#REF!+#REF!+#REF!+#REF!+#REF!+#REF!+#REF!+#REF!+#REF!+#REF!+#REF!+Waldorfühing!F33+'Muud hariduskulud'!F33+Haridusüritused!F33</f>
        <v>#REF!</v>
      </c>
      <c r="G33" s="56"/>
      <c r="J33" s="201"/>
      <c r="K33" s="201"/>
      <c r="L33" s="201"/>
    </row>
    <row r="34" spans="1:12" x14ac:dyDescent="0.2">
      <c r="A34" s="11" t="s">
        <v>375</v>
      </c>
      <c r="B34" s="12" t="s">
        <v>376</v>
      </c>
      <c r="C34" s="47" t="e">
        <f>'1 Krõll'!#REF!+#REF!+#REF!+#REF!+#REF!+#REF!+#REF!+#REF!+#REF!+#REF!+#REF!+#REF!+Waldorfühing!C34+'Muud hariduskulud'!C34+Haridusüritused!C34</f>
        <v>#REF!</v>
      </c>
      <c r="D34" s="47" t="e">
        <f>'1 Krõll'!#REF!+#REF!+#REF!+#REF!+#REF!+#REF!+#REF!+#REF!+#REF!+#REF!+#REF!+#REF!+Waldorfühing!D34+'Muud hariduskulud'!D34+Haridusüritused!D34</f>
        <v>#REF!</v>
      </c>
      <c r="E34" s="47" t="e">
        <f>'1 Krõll'!#REF!+#REF!+#REF!+#REF!+#REF!+#REF!+#REF!+#REF!+#REF!+#REF!+#REF!+#REF!+Waldorfühing!E34+'Muud hariduskulud'!E34+Haridusüritused!E34</f>
        <v>#REF!</v>
      </c>
      <c r="F34" s="47" t="e">
        <f>'1 Krõll'!#REF!+#REF!+#REF!+#REF!+#REF!+#REF!+#REF!+#REF!+#REF!+#REF!+#REF!+#REF!+Waldorfühing!F34+'Muud hariduskulud'!F34+Haridusüritused!F34</f>
        <v>#REF!</v>
      </c>
      <c r="G34" s="20"/>
      <c r="J34" s="218"/>
      <c r="K34" s="218"/>
      <c r="L34" s="218"/>
    </row>
    <row r="35" spans="1:12" x14ac:dyDescent="0.2">
      <c r="A35" s="16" t="s">
        <v>377</v>
      </c>
      <c r="B35" s="17" t="s">
        <v>378</v>
      </c>
      <c r="C35" s="72" t="e">
        <f>'1 Krõll'!#REF!+#REF!+#REF!+#REF!+#REF!+#REF!+#REF!+#REF!+#REF!+#REF!+#REF!+#REF!+Waldorfühing!C35+'Muud hariduskulud'!C35+Haridusüritused!C35</f>
        <v>#REF!</v>
      </c>
      <c r="D35" s="72" t="e">
        <f>'1 Krõll'!#REF!+#REF!+#REF!+#REF!+#REF!+#REF!+#REF!+#REF!+#REF!+#REF!+#REF!+#REF!+Waldorfühing!D35+'Muud hariduskulud'!D35+Haridusüritused!D35</f>
        <v>#REF!</v>
      </c>
      <c r="E35" s="72" t="e">
        <f>'1 Krõll'!#REF!+#REF!+#REF!+#REF!+#REF!+#REF!+#REF!+#REF!+#REF!+#REF!+#REF!+#REF!+Waldorfühing!E35+'Muud hariduskulud'!E35+Haridusüritused!E35</f>
        <v>#REF!</v>
      </c>
      <c r="F35" s="72" t="e">
        <f>'1 Krõll'!#REF!+#REF!+#REF!+#REF!+#REF!+#REF!+#REF!+#REF!+#REF!+#REF!+#REF!+#REF!+Waldorfühing!F35+'Muud hariduskulud'!F35+Haridusüritused!F35</f>
        <v>#REF!</v>
      </c>
      <c r="G35" s="51"/>
      <c r="J35" s="201"/>
      <c r="K35" s="201"/>
      <c r="L35" s="201"/>
    </row>
    <row r="36" spans="1:12" x14ac:dyDescent="0.2">
      <c r="A36" s="16" t="s">
        <v>379</v>
      </c>
      <c r="B36" s="17" t="s">
        <v>380</v>
      </c>
      <c r="C36" s="72" t="e">
        <f>'1 Krõll'!#REF!+#REF!+#REF!+#REF!+#REF!+#REF!+#REF!+#REF!+#REF!+#REF!+#REF!+#REF!+Waldorfühing!C36+'Muud hariduskulud'!C36+Haridusüritused!C36</f>
        <v>#REF!</v>
      </c>
      <c r="D36" s="72" t="e">
        <f>'1 Krõll'!#REF!+#REF!+#REF!+#REF!+#REF!+#REF!+#REF!+#REF!+#REF!+#REF!+#REF!+#REF!+Waldorfühing!D36+'Muud hariduskulud'!D36+Haridusüritused!D36</f>
        <v>#REF!</v>
      </c>
      <c r="E36" s="72" t="e">
        <f>'1 Krõll'!#REF!+#REF!+#REF!+#REF!+#REF!+#REF!+#REF!+#REF!+#REF!+#REF!+#REF!+#REF!+Waldorfühing!E36+'Muud hariduskulud'!E36+Haridusüritused!E36</f>
        <v>#REF!</v>
      </c>
      <c r="F36" s="72" t="e">
        <f>'1 Krõll'!#REF!+#REF!+#REF!+#REF!+#REF!+#REF!+#REF!+#REF!+#REF!+#REF!+#REF!+#REF!+Waldorfühing!F36+'Muud hariduskulud'!F36+Haridusüritused!F36</f>
        <v>#REF!</v>
      </c>
      <c r="G36" s="51"/>
      <c r="J36" s="201"/>
      <c r="K36" s="201"/>
      <c r="L36" s="201"/>
    </row>
    <row r="37" spans="1:12" x14ac:dyDescent="0.2">
      <c r="A37" s="11" t="s">
        <v>381</v>
      </c>
      <c r="B37" s="12" t="s">
        <v>382</v>
      </c>
      <c r="C37" s="47" t="e">
        <f>'1 Krõll'!#REF!+#REF!+#REF!+#REF!+#REF!+#REF!+#REF!+#REF!+#REF!+#REF!+#REF!+#REF!+Waldorfühing!C37+'Muud hariduskulud'!C37+Haridusüritused!C37</f>
        <v>#REF!</v>
      </c>
      <c r="D37" s="47" t="e">
        <f>'1 Krõll'!#REF!+#REF!+#REF!+#REF!+#REF!+#REF!+#REF!+#REF!+#REF!+#REF!+#REF!+#REF!+Waldorfühing!D37+'Muud hariduskulud'!D37+Haridusüritused!D37</f>
        <v>#REF!</v>
      </c>
      <c r="E37" s="47" t="e">
        <f>'1 Krõll'!#REF!+#REF!+#REF!+#REF!+#REF!+#REF!+#REF!+#REF!+#REF!+#REF!+#REF!+#REF!+Waldorfühing!E37+'Muud hariduskulud'!E37+Haridusüritused!E37</f>
        <v>#REF!</v>
      </c>
      <c r="F37" s="20" t="e">
        <f>SUM(F38:F40)</f>
        <v>#REF!</v>
      </c>
      <c r="G37" s="20"/>
      <c r="J37" s="218"/>
      <c r="K37" s="218"/>
      <c r="L37" s="218"/>
    </row>
    <row r="38" spans="1:12" x14ac:dyDescent="0.2">
      <c r="A38" s="16" t="s">
        <v>383</v>
      </c>
      <c r="B38" s="17" t="s">
        <v>384</v>
      </c>
      <c r="C38" s="72" t="e">
        <f>'1 Krõll'!#REF!+#REF!+#REF!+#REF!+#REF!+#REF!+#REF!+#REF!+#REF!+#REF!+#REF!+#REF!+Waldorfühing!C38+'Muud hariduskulud'!C38+Haridusüritused!C38</f>
        <v>#REF!</v>
      </c>
      <c r="D38" s="72" t="e">
        <f>'1 Krõll'!#REF!+#REF!+#REF!+#REF!+#REF!+#REF!+#REF!+#REF!+#REF!+#REF!+#REF!+#REF!+Waldorfühing!D38+'Muud hariduskulud'!D38+Haridusüritused!D38</f>
        <v>#REF!</v>
      </c>
      <c r="E38" s="72" t="e">
        <f>'1 Krõll'!#REF!+#REF!+#REF!+#REF!+#REF!+#REF!+#REF!+#REF!+#REF!+#REF!+#REF!+#REF!+Waldorfühing!E38+'Muud hariduskulud'!E38+Haridusüritused!E38</f>
        <v>#REF!</v>
      </c>
      <c r="F38" s="72" t="e">
        <f>'1 Krõll'!#REF!+#REF!+#REF!+#REF!+#REF!+#REF!+#REF!+#REF!+#REF!+#REF!+#REF!+#REF!+Waldorfühing!F38+'Muud hariduskulud'!F38+Haridusüritused!F38</f>
        <v>#REF!</v>
      </c>
      <c r="G38" s="51"/>
      <c r="J38" s="201"/>
      <c r="K38" s="201"/>
      <c r="L38" s="201"/>
    </row>
    <row r="39" spans="1:12" x14ac:dyDescent="0.2">
      <c r="A39" s="16" t="s">
        <v>385</v>
      </c>
      <c r="B39" s="17" t="s">
        <v>386</v>
      </c>
      <c r="C39" s="72" t="e">
        <f>'1 Krõll'!#REF!+#REF!+#REF!+#REF!+#REF!+#REF!+#REF!+#REF!+#REF!+#REF!+#REF!+#REF!+Waldorfühing!C39+'Muud hariduskulud'!C39+Haridusüritused!C39</f>
        <v>#REF!</v>
      </c>
      <c r="D39" s="72" t="e">
        <f>'1 Krõll'!#REF!+#REF!+#REF!+#REF!+#REF!+#REF!+#REF!+#REF!+#REF!+#REF!+#REF!+#REF!+Waldorfühing!D39+'Muud hariduskulud'!D39+Haridusüritused!D39</f>
        <v>#REF!</v>
      </c>
      <c r="E39" s="72" t="e">
        <f>'1 Krõll'!#REF!+#REF!+#REF!+#REF!+#REF!+#REF!+#REF!+#REF!+#REF!+#REF!+#REF!+#REF!+Waldorfühing!E39+'Muud hariduskulud'!E39+Haridusüritused!E39</f>
        <v>#REF!</v>
      </c>
      <c r="F39" s="72" t="e">
        <f>'1 Krõll'!#REF!+#REF!+#REF!+#REF!+#REF!+#REF!+#REF!+#REF!+#REF!+#REF!+#REF!+#REF!+Waldorfühing!F39+'Muud hariduskulud'!F39+Haridusüritused!F39</f>
        <v>#REF!</v>
      </c>
      <c r="G39" s="51"/>
      <c r="J39" s="201"/>
      <c r="K39" s="201"/>
      <c r="L39" s="201"/>
    </row>
    <row r="40" spans="1:12" x14ac:dyDescent="0.2">
      <c r="A40" s="16" t="s">
        <v>387</v>
      </c>
      <c r="B40" s="17" t="s">
        <v>388</v>
      </c>
      <c r="C40" s="72" t="e">
        <f>'1 Krõll'!#REF!+#REF!+#REF!+#REF!+#REF!+#REF!+#REF!+#REF!+#REF!+#REF!+#REF!+#REF!+Waldorfühing!C40+'Muud hariduskulud'!C40+Haridusüritused!C40</f>
        <v>#REF!</v>
      </c>
      <c r="D40" s="72" t="e">
        <f>'1 Krõll'!#REF!+#REF!+#REF!+#REF!+#REF!+#REF!+#REF!+#REF!+#REF!+#REF!+#REF!+#REF!+Waldorfühing!D40+'Muud hariduskulud'!D40+Haridusüritused!D40</f>
        <v>#REF!</v>
      </c>
      <c r="E40" s="72" t="e">
        <f>'1 Krõll'!#REF!+#REF!+#REF!+#REF!+#REF!+#REF!+#REF!+#REF!+#REF!+#REF!+#REF!+#REF!+Waldorfühing!E40+'Muud hariduskulud'!E40+Haridusüritused!E40</f>
        <v>#REF!</v>
      </c>
      <c r="F40" s="72" t="e">
        <f>'1 Krõll'!#REF!+#REF!+#REF!+#REF!+#REF!+#REF!+#REF!+#REF!+#REF!+#REF!+#REF!+#REF!+Waldorfühing!F40+'Muud hariduskulud'!F40+Haridusüritused!F40</f>
        <v>#REF!</v>
      </c>
      <c r="G40" s="51"/>
      <c r="J40" s="201"/>
      <c r="K40" s="201"/>
      <c r="L40" s="201"/>
    </row>
    <row r="41" spans="1:12" x14ac:dyDescent="0.2">
      <c r="A41" s="11" t="s">
        <v>389</v>
      </c>
      <c r="B41" s="12" t="s">
        <v>390</v>
      </c>
      <c r="C41" s="47" t="e">
        <f>'1 Krõll'!#REF!+#REF!+#REF!+#REF!+#REF!+#REF!+#REF!+#REF!+#REF!+#REF!+#REF!+#REF!+Waldorfühing!C41+'Muud hariduskulud'!C41+Haridusüritused!C41</f>
        <v>#REF!</v>
      </c>
      <c r="D41" s="47" t="e">
        <f>'1 Krõll'!#REF!+#REF!+#REF!+#REF!+#REF!+#REF!+#REF!+#REF!+#REF!+#REF!+#REF!+#REF!+Waldorfühing!D41+'Muud hariduskulud'!D41+Haridusüritused!D41</f>
        <v>#REF!</v>
      </c>
      <c r="E41" s="47" t="e">
        <f>'1 Krõll'!#REF!+#REF!+#REF!+#REF!+#REF!+#REF!+#REF!+#REF!+#REF!+#REF!+#REF!+#REF!+Waldorfühing!E41+'Muud hariduskulud'!E41+Haridusüritused!E41</f>
        <v>#REF!</v>
      </c>
      <c r="F41" s="47" t="e">
        <f>'1 Krõll'!#REF!+#REF!+#REF!+#REF!+#REF!+#REF!+#REF!+#REF!+#REF!+#REF!+#REF!+#REF!+Waldorfühing!F41+'Muud hariduskulud'!F41+Haridusüritused!F41</f>
        <v>#REF!</v>
      </c>
      <c r="G41" s="20"/>
      <c r="J41" s="218"/>
      <c r="K41" s="218"/>
      <c r="L41" s="218"/>
    </row>
    <row r="42" spans="1:12" x14ac:dyDescent="0.2">
      <c r="A42" s="235" t="s">
        <v>235</v>
      </c>
      <c r="B42" s="236" t="s">
        <v>236</v>
      </c>
      <c r="C42" s="72" t="e">
        <f>'1 Krõll'!#REF!+#REF!+#REF!+#REF!+#REF!+#REF!+#REF!+#REF!+#REF!+#REF!+#REF!+#REF!+Waldorfühing!C42+'Muud hariduskulud'!C42+Haridusüritused!C42</f>
        <v>#REF!</v>
      </c>
      <c r="D42" s="72" t="e">
        <f>'1 Krõll'!#REF!+#REF!+#REF!+#REF!+#REF!+#REF!+#REF!+#REF!+#REF!+#REF!+#REF!+#REF!+Waldorfühing!D42+'Muud hariduskulud'!D42+Haridusüritused!D42</f>
        <v>#REF!</v>
      </c>
      <c r="E42" s="72" t="e">
        <f>'1 Krõll'!#REF!+#REF!+#REF!+#REF!+#REF!+#REF!+#REF!+#REF!+#REF!+#REF!+#REF!+#REF!+Waldorfühing!E42+'Muud hariduskulud'!E42+Haridusüritused!E42</f>
        <v>#REF!</v>
      </c>
      <c r="F42" s="72" t="e">
        <f>'1 Krõll'!#REF!+#REF!+#REF!+#REF!+#REF!+#REF!+#REF!+#REF!+#REF!+#REF!+#REF!+#REF!+Waldorfühing!F42+'Muud hariduskulud'!F42+Haridusüritused!F42</f>
        <v>#REF!</v>
      </c>
      <c r="G42" s="23"/>
      <c r="J42" s="201"/>
      <c r="K42" s="201"/>
      <c r="L42" s="201"/>
    </row>
    <row r="43" spans="1:12" x14ac:dyDescent="0.2">
      <c r="A43" s="16" t="s">
        <v>391</v>
      </c>
      <c r="B43" s="17" t="s">
        <v>392</v>
      </c>
      <c r="C43" s="72" t="e">
        <f>'1 Krõll'!#REF!+#REF!+#REF!+#REF!+#REF!+#REF!+#REF!+#REF!+#REF!+#REF!+#REF!+#REF!+Waldorfühing!C43+'Muud hariduskulud'!C43+Haridusüritused!C43</f>
        <v>#REF!</v>
      </c>
      <c r="D43" s="72" t="e">
        <f>'1 Krõll'!#REF!+#REF!+#REF!+#REF!+#REF!+#REF!+#REF!+#REF!+#REF!+#REF!+#REF!+#REF!+Waldorfühing!D43+'Muud hariduskulud'!D43+Haridusüritused!D43</f>
        <v>#REF!</v>
      </c>
      <c r="E43" s="72" t="e">
        <f>'1 Krõll'!#REF!+#REF!+#REF!+#REF!+#REF!+#REF!+#REF!+#REF!+#REF!+#REF!+#REF!+#REF!+Waldorfühing!E43+'Muud hariduskulud'!E43+Haridusüritused!E43</f>
        <v>#REF!</v>
      </c>
      <c r="F43" s="72" t="e">
        <f>'1 Krõll'!#REF!+#REF!+#REF!+#REF!+#REF!+#REF!+#REF!+#REF!+#REF!+#REF!+#REF!+#REF!+Waldorfühing!F43+'Muud hariduskulud'!F43+Haridusüritused!F43</f>
        <v>#REF!</v>
      </c>
      <c r="G43" s="56"/>
      <c r="J43" s="201"/>
      <c r="K43" s="201"/>
      <c r="L43" s="201"/>
    </row>
    <row r="44" spans="1:12" x14ac:dyDescent="0.2">
      <c r="A44" s="16" t="s">
        <v>393</v>
      </c>
      <c r="B44" s="17" t="s">
        <v>2</v>
      </c>
      <c r="C44" s="72" t="e">
        <f>'1 Krõll'!#REF!+#REF!+#REF!+#REF!+#REF!+#REF!+#REF!+#REF!+#REF!+#REF!+#REF!+#REF!+Waldorfühing!C43+'Muud hariduskulud'!C44+Haridusüritused!C44</f>
        <v>#REF!</v>
      </c>
      <c r="D44" s="72" t="e">
        <f>'1 Krõll'!#REF!+#REF!+#REF!+#REF!+#REF!+#REF!+#REF!+#REF!+#REF!+#REF!+#REF!+#REF!+Waldorfühing!D43+'Muud hariduskulud'!D44+Haridusüritused!D44</f>
        <v>#REF!</v>
      </c>
      <c r="E44" s="72" t="e">
        <f>'1 Krõll'!#REF!+#REF!+#REF!+#REF!+#REF!+#REF!+#REF!+#REF!+#REF!+#REF!+#REF!+#REF!+Waldorfühing!E43+'Muud hariduskulud'!E44+Haridusüritused!E44</f>
        <v>#REF!</v>
      </c>
      <c r="F44" s="72" t="e">
        <f>'1 Krõll'!#REF!+#REF!+#REF!+#REF!+#REF!+#REF!+#REF!+#REF!+#REF!+#REF!+#REF!+#REF!+Waldorfühing!F44+'Muud hariduskulud'!F44+Haridusüritused!F44</f>
        <v>#REF!</v>
      </c>
      <c r="G44" s="56"/>
      <c r="J44" s="201"/>
      <c r="K44" s="201"/>
      <c r="L44" s="201"/>
    </row>
    <row r="45" spans="1:12" x14ac:dyDescent="0.2">
      <c r="A45" s="16" t="s">
        <v>3</v>
      </c>
      <c r="B45" s="17" t="s">
        <v>4</v>
      </c>
      <c r="C45" s="72" t="e">
        <f>'1 Krõll'!#REF!+#REF!+#REF!+#REF!+#REF!+#REF!+#REF!+#REF!+#REF!+#REF!+#REF!+#REF!+Waldorfühing!C44+'Muud hariduskulud'!C45+Haridusüritused!C45</f>
        <v>#REF!</v>
      </c>
      <c r="D45" s="72" t="e">
        <f>'1 Krõll'!#REF!+#REF!+#REF!+#REF!+#REF!+#REF!+#REF!+#REF!+#REF!+#REF!+#REF!+#REF!+Waldorfühing!D44+'Muud hariduskulud'!D45+Haridusüritused!D45</f>
        <v>#REF!</v>
      </c>
      <c r="E45" s="72" t="e">
        <f>'1 Krõll'!#REF!+#REF!+#REF!+#REF!+#REF!+#REF!+#REF!+#REF!+#REF!+#REF!+#REF!+#REF!+Waldorfühing!E44+'Muud hariduskulud'!E45+Haridusüritused!E45</f>
        <v>#REF!</v>
      </c>
      <c r="F45" s="72" t="e">
        <f>'1 Krõll'!#REF!+#REF!+#REF!+#REF!+#REF!+#REF!+#REF!+#REF!+#REF!+#REF!+#REF!+#REF!+Waldorfühing!F45+'Muud hariduskulud'!F45+Haridusüritused!F45</f>
        <v>#REF!</v>
      </c>
      <c r="G45" s="56"/>
      <c r="J45" s="201"/>
      <c r="K45" s="201"/>
      <c r="L45" s="201"/>
    </row>
    <row r="46" spans="1:12" x14ac:dyDescent="0.2">
      <c r="A46" s="16" t="s">
        <v>5</v>
      </c>
      <c r="B46" s="17" t="s">
        <v>6</v>
      </c>
      <c r="C46" s="72" t="e">
        <f>'1 Krõll'!#REF!+#REF!+#REF!+#REF!+#REF!+#REF!+#REF!+#REF!+#REF!+#REF!+#REF!+#REF!+Waldorfühing!C45+'Muud hariduskulud'!C46+Haridusüritused!C46</f>
        <v>#REF!</v>
      </c>
      <c r="D46" s="72" t="e">
        <f>'1 Krõll'!#REF!+#REF!+#REF!+#REF!+#REF!+#REF!+#REF!+#REF!+#REF!+#REF!+#REF!+#REF!+Waldorfühing!D45+'Muud hariduskulud'!D46+Haridusüritused!D46</f>
        <v>#REF!</v>
      </c>
      <c r="E46" s="72" t="e">
        <f>'1 Krõll'!#REF!+#REF!+#REF!+#REF!+#REF!+#REF!+#REF!+#REF!+#REF!+#REF!+#REF!+#REF!+Waldorfühing!E45+'Muud hariduskulud'!E46+Haridusüritused!E46</f>
        <v>#REF!</v>
      </c>
      <c r="F46" s="72" t="e">
        <f>'1 Krõll'!#REF!+#REF!+#REF!+#REF!+#REF!+#REF!+#REF!+#REF!+#REF!+#REF!+#REF!+#REF!+Waldorfühing!F46+'Muud hariduskulud'!F46+Haridusüritused!F46</f>
        <v>#REF!</v>
      </c>
      <c r="G46" s="56"/>
      <c r="J46" s="201"/>
      <c r="K46" s="201"/>
      <c r="L46" s="201"/>
    </row>
    <row r="47" spans="1:12" x14ac:dyDescent="0.2">
      <c r="A47" s="16" t="s">
        <v>7</v>
      </c>
      <c r="B47" s="17" t="s">
        <v>8</v>
      </c>
      <c r="C47" s="72" t="e">
        <f>'1 Krõll'!#REF!+#REF!+#REF!+#REF!+#REF!+#REF!+#REF!+#REF!+#REF!+#REF!+#REF!+#REF!+Waldorfühing!C46+'Muud hariduskulud'!C47+Haridusüritused!C47</f>
        <v>#REF!</v>
      </c>
      <c r="D47" s="72" t="e">
        <f>'1 Krõll'!#REF!+#REF!+#REF!+#REF!+#REF!+#REF!+#REF!+#REF!+#REF!+#REF!+#REF!+#REF!+Waldorfühing!D46+'Muud hariduskulud'!D47+Haridusüritused!D47</f>
        <v>#REF!</v>
      </c>
      <c r="E47" s="72" t="e">
        <f>'1 Krõll'!#REF!+#REF!+#REF!+#REF!+#REF!+#REF!+#REF!+#REF!+#REF!+#REF!+#REF!+#REF!+Waldorfühing!E46+'Muud hariduskulud'!E47+Haridusüritused!E47</f>
        <v>#REF!</v>
      </c>
      <c r="F47" s="72" t="e">
        <f>'1 Krõll'!#REF!+#REF!+#REF!+#REF!+#REF!+#REF!+#REF!+#REF!+#REF!+#REF!+#REF!+#REF!+Waldorfühing!F47+'Muud hariduskulud'!F47+Haridusüritused!F47</f>
        <v>#REF!</v>
      </c>
      <c r="G47" s="56"/>
      <c r="J47" s="201"/>
      <c r="K47" s="201"/>
      <c r="L47" s="201"/>
    </row>
    <row r="48" spans="1:12" x14ac:dyDescent="0.2">
      <c r="A48" s="16" t="s">
        <v>9</v>
      </c>
      <c r="B48" s="17" t="s">
        <v>10</v>
      </c>
      <c r="C48" s="72" t="e">
        <f>'1 Krõll'!#REF!+#REF!+#REF!+#REF!+#REF!+#REF!+#REF!+#REF!+#REF!+#REF!+#REF!+#REF!+Waldorfühing!C47+'Muud hariduskulud'!C48+Haridusüritused!C48</f>
        <v>#REF!</v>
      </c>
      <c r="D48" s="72" t="e">
        <f>'1 Krõll'!#REF!+#REF!+#REF!+#REF!+#REF!+#REF!+#REF!+#REF!+#REF!+#REF!+#REF!+#REF!+Waldorfühing!D47+'Muud hariduskulud'!D48+Haridusüritused!D48</f>
        <v>#REF!</v>
      </c>
      <c r="E48" s="72" t="e">
        <f>'1 Krõll'!#REF!+#REF!+#REF!+#REF!+#REF!+#REF!+#REF!+#REF!+#REF!+#REF!+#REF!+#REF!+Waldorfühing!E47+'Muud hariduskulud'!E48+Haridusüritused!E48</f>
        <v>#REF!</v>
      </c>
      <c r="F48" s="72" t="e">
        <f>'1 Krõll'!#REF!+#REF!+#REF!+#REF!+#REF!+#REF!+#REF!+#REF!+#REF!+#REF!+#REF!+#REF!+Waldorfühing!F48+'Muud hariduskulud'!F48+Haridusüritused!F48</f>
        <v>#REF!</v>
      </c>
      <c r="G48" s="56"/>
      <c r="J48" s="201"/>
      <c r="K48" s="201"/>
      <c r="L48" s="201"/>
    </row>
    <row r="49" spans="1:12" x14ac:dyDescent="0.2">
      <c r="A49" s="16" t="s">
        <v>11</v>
      </c>
      <c r="B49" s="17" t="s">
        <v>12</v>
      </c>
      <c r="C49" s="72" t="e">
        <f>'1 Krõll'!#REF!+#REF!+#REF!+#REF!+#REF!+#REF!+#REF!+#REF!+#REF!+#REF!+#REF!+#REF!+Waldorfühing!C48+'Muud hariduskulud'!C49+Haridusüritused!C49</f>
        <v>#REF!</v>
      </c>
      <c r="D49" s="72" t="e">
        <f>'1 Krõll'!#REF!+#REF!+#REF!+#REF!+#REF!+#REF!+#REF!+#REF!+#REF!+#REF!+#REF!+#REF!+Waldorfühing!D48+'Muud hariduskulud'!D49+Haridusüritused!D49</f>
        <v>#REF!</v>
      </c>
      <c r="E49" s="72" t="e">
        <f>'1 Krõll'!#REF!+#REF!+#REF!+#REF!+#REF!+#REF!+#REF!+#REF!+#REF!+#REF!+#REF!+#REF!+Waldorfühing!E48+'Muud hariduskulud'!E49+Haridusüritused!E49</f>
        <v>#REF!</v>
      </c>
      <c r="F49" s="72" t="e">
        <f>'1 Krõll'!#REF!+#REF!+#REF!+#REF!+#REF!+#REF!+#REF!+#REF!+#REF!+#REF!+#REF!+#REF!+Waldorfühing!F49+'Muud hariduskulud'!F49+Haridusüritused!F49</f>
        <v>#REF!</v>
      </c>
      <c r="G49" s="56"/>
      <c r="J49" s="201"/>
      <c r="K49" s="201"/>
      <c r="L49" s="201"/>
    </row>
    <row r="50" spans="1:12" x14ac:dyDescent="0.2">
      <c r="A50" s="16" t="s">
        <v>13</v>
      </c>
      <c r="B50" s="17" t="s">
        <v>14</v>
      </c>
      <c r="C50" s="72" t="e">
        <f>'1 Krõll'!#REF!+#REF!+#REF!+#REF!+#REF!+#REF!+#REF!+#REF!+#REF!+#REF!+#REF!+#REF!+Waldorfühing!C49+'Muud hariduskulud'!C50+Haridusüritused!C50</f>
        <v>#REF!</v>
      </c>
      <c r="D50" s="72" t="e">
        <f>'1 Krõll'!#REF!+#REF!+#REF!+#REF!+#REF!+#REF!+#REF!+#REF!+#REF!+#REF!+#REF!+#REF!+Waldorfühing!D49+'Muud hariduskulud'!D50+Haridusüritused!D50</f>
        <v>#REF!</v>
      </c>
      <c r="E50" s="72" t="e">
        <f>'1 Krõll'!#REF!+#REF!+#REF!+#REF!+#REF!+#REF!+#REF!+#REF!+#REF!+#REF!+#REF!+#REF!+Waldorfühing!E49+'Muud hariduskulud'!E50+Haridusüritused!E50</f>
        <v>#REF!</v>
      </c>
      <c r="F50" s="72" t="e">
        <f>'1 Krõll'!#REF!+#REF!+#REF!+#REF!+#REF!+#REF!+#REF!+#REF!+#REF!+#REF!+#REF!+#REF!+Waldorfühing!F50+'Muud hariduskulud'!F50+Haridusüritused!F50</f>
        <v>#REF!</v>
      </c>
      <c r="G50" s="56"/>
      <c r="J50" s="201"/>
      <c r="K50" s="201"/>
      <c r="L50" s="201"/>
    </row>
    <row r="51" spans="1:12" x14ac:dyDescent="0.2">
      <c r="A51" s="16" t="s">
        <v>15</v>
      </c>
      <c r="B51" s="17" t="s">
        <v>16</v>
      </c>
      <c r="C51" s="72" t="e">
        <f>'1 Krõll'!#REF!+#REF!+#REF!+#REF!+#REF!+#REF!+#REF!+#REF!+#REF!+#REF!+#REF!+#REF!+Waldorfühing!C51+'Muud hariduskulud'!C51+Haridusüritused!C51</f>
        <v>#REF!</v>
      </c>
      <c r="D51" s="72" t="e">
        <f>'1 Krõll'!#REF!+#REF!+#REF!+#REF!+#REF!+#REF!+#REF!+#REF!+#REF!+#REF!+#REF!+#REF!+Waldorfühing!D51+'Muud hariduskulud'!D51+Haridusüritused!D51</f>
        <v>#REF!</v>
      </c>
      <c r="E51" s="72" t="e">
        <f>'1 Krõll'!#REF!+#REF!+#REF!+#REF!+#REF!+#REF!+#REF!+#REF!+#REF!+#REF!+#REF!+#REF!+Waldorfühing!E51+'Muud hariduskulud'!E51+Haridusüritused!E51</f>
        <v>#REF!</v>
      </c>
      <c r="F51" s="72" t="e">
        <f>'1 Krõll'!#REF!+#REF!+#REF!+#REF!+#REF!+#REF!+#REF!+#REF!+#REF!+#REF!+#REF!+#REF!+Waldorfühing!F51+'Muud hariduskulud'!F51+Haridusüritused!F51</f>
        <v>#REF!</v>
      </c>
      <c r="G51" s="56"/>
      <c r="J51" s="201"/>
      <c r="K51" s="201"/>
      <c r="L51" s="201"/>
    </row>
    <row r="52" spans="1:12" hidden="1" x14ac:dyDescent="0.2">
      <c r="A52" s="11" t="s">
        <v>17</v>
      </c>
      <c r="B52" s="12" t="s">
        <v>18</v>
      </c>
      <c r="C52" s="47" t="e">
        <f>'1 Krõll'!#REF!+#REF!+#REF!+#REF!+#REF!+#REF!+#REF!+#REF!+#REF!+#REF!+#REF!+#REF!+Waldorfühing!C52+'Muud hariduskulud'!C52+Haridusüritused!C52</f>
        <v>#REF!</v>
      </c>
      <c r="D52" s="47" t="e">
        <f>'1 Krõll'!#REF!+#REF!+#REF!+#REF!+#REF!+#REF!+#REF!+#REF!+#REF!+#REF!+#REF!+#REF!+Waldorfühing!D52+'Muud hariduskulud'!D52+Haridusüritused!D52</f>
        <v>#REF!</v>
      </c>
      <c r="E52" s="47" t="e">
        <f>'1 Krõll'!#REF!+#REF!+#REF!+#REF!+#REF!+#REF!+#REF!+#REF!+#REF!+#REF!+#REF!+#REF!+Waldorfühing!E52+'Muud hariduskulud'!E52+Haridusüritused!E52</f>
        <v>#REF!</v>
      </c>
      <c r="F52" s="20">
        <f>SUM(F53:F56)</f>
        <v>0</v>
      </c>
      <c r="G52" s="20"/>
      <c r="J52" s="218"/>
      <c r="K52" s="218"/>
      <c r="L52" s="218"/>
    </row>
    <row r="53" spans="1:12" hidden="1" x14ac:dyDescent="0.2">
      <c r="A53" s="16" t="s">
        <v>19</v>
      </c>
      <c r="B53" s="17" t="s">
        <v>6</v>
      </c>
      <c r="C53" s="72" t="e">
        <f>'1 Krõll'!#REF!+#REF!+#REF!+#REF!+#REF!+#REF!+#REF!+#REF!+#REF!+#REF!+#REF!+#REF!+Waldorfühing!C53+'Muud hariduskulud'!C53+Haridusüritused!C53</f>
        <v>#REF!</v>
      </c>
      <c r="D53" s="72" t="e">
        <f>'1 Krõll'!#REF!+#REF!+#REF!+#REF!+#REF!+#REF!+#REF!+#REF!+#REF!+#REF!+#REF!+#REF!+Waldorfühing!D53+'Muud hariduskulud'!D53+Haridusüritused!D53</f>
        <v>#REF!</v>
      </c>
      <c r="E53" s="72" t="e">
        <f>'1 Krõll'!#REF!+#REF!+#REF!+#REF!+#REF!+#REF!+#REF!+#REF!+#REF!+#REF!+#REF!+#REF!+Waldorfühing!E53+'Muud hariduskulud'!E53+Haridusüritused!E53</f>
        <v>#REF!</v>
      </c>
      <c r="F53" s="51"/>
      <c r="G53" s="51"/>
      <c r="J53" s="201"/>
      <c r="K53" s="201"/>
      <c r="L53" s="201"/>
    </row>
    <row r="54" spans="1:12" hidden="1" x14ac:dyDescent="0.2">
      <c r="A54" s="16" t="s">
        <v>20</v>
      </c>
      <c r="B54" s="17" t="s">
        <v>8</v>
      </c>
      <c r="C54" s="72" t="e">
        <f>'1 Krõll'!#REF!+#REF!+#REF!+#REF!+#REF!+#REF!+#REF!+#REF!+#REF!+#REF!+#REF!+#REF!+Waldorfühing!C54+'Muud hariduskulud'!C54+Haridusüritused!C54</f>
        <v>#REF!</v>
      </c>
      <c r="D54" s="72" t="e">
        <f>'1 Krõll'!#REF!+#REF!+#REF!+#REF!+#REF!+#REF!+#REF!+#REF!+#REF!+#REF!+#REF!+#REF!+Waldorfühing!D54+'Muud hariduskulud'!D54+Haridusüritused!D54</f>
        <v>#REF!</v>
      </c>
      <c r="E54" s="72" t="e">
        <f>'1 Krõll'!#REF!+#REF!+#REF!+#REF!+#REF!+#REF!+#REF!+#REF!+#REF!+#REF!+#REF!+#REF!+Waldorfühing!E54+'Muud hariduskulud'!E54+Haridusüritused!E54</f>
        <v>#REF!</v>
      </c>
      <c r="F54" s="51"/>
      <c r="G54" s="51"/>
      <c r="J54" s="201"/>
      <c r="K54" s="201"/>
      <c r="L54" s="201"/>
    </row>
    <row r="55" spans="1:12" hidden="1" x14ac:dyDescent="0.2">
      <c r="A55" s="16" t="s">
        <v>21</v>
      </c>
      <c r="B55" s="17" t="s">
        <v>10</v>
      </c>
      <c r="C55" s="72" t="e">
        <f>'1 Krõll'!#REF!+#REF!+#REF!+#REF!+#REF!+#REF!+#REF!+#REF!+#REF!+#REF!+#REF!+#REF!+Waldorfühing!C55+'Muud hariduskulud'!C55+Haridusüritused!C55</f>
        <v>#REF!</v>
      </c>
      <c r="D55" s="72" t="e">
        <f>'1 Krõll'!#REF!+#REF!+#REF!+#REF!+#REF!+#REF!+#REF!+#REF!+#REF!+#REF!+#REF!+#REF!+Waldorfühing!D55+'Muud hariduskulud'!D55+Haridusüritused!D55</f>
        <v>#REF!</v>
      </c>
      <c r="E55" s="72" t="e">
        <f>'1 Krõll'!#REF!+#REF!+#REF!+#REF!+#REF!+#REF!+#REF!+#REF!+#REF!+#REF!+#REF!+#REF!+Waldorfühing!E55+'Muud hariduskulud'!E55+Haridusüritused!E55</f>
        <v>#REF!</v>
      </c>
      <c r="F55" s="51"/>
      <c r="G55" s="51"/>
      <c r="J55" s="201"/>
      <c r="K55" s="201"/>
      <c r="L55" s="201"/>
    </row>
    <row r="56" spans="1:12" hidden="1" x14ac:dyDescent="0.2">
      <c r="A56" s="16" t="s">
        <v>22</v>
      </c>
      <c r="B56" s="17" t="s">
        <v>16</v>
      </c>
      <c r="C56" s="72" t="e">
        <f>'1 Krõll'!#REF!+#REF!+#REF!+#REF!+#REF!+#REF!+#REF!+#REF!+#REF!+#REF!+#REF!+#REF!+Waldorfühing!C56+'Muud hariduskulud'!C56+Haridusüritused!C56</f>
        <v>#REF!</v>
      </c>
      <c r="D56" s="72" t="e">
        <f>'1 Krõll'!#REF!+#REF!+#REF!+#REF!+#REF!+#REF!+#REF!+#REF!+#REF!+#REF!+#REF!+#REF!+Waldorfühing!D56+'Muud hariduskulud'!D56+Haridusüritused!D56</f>
        <v>#REF!</v>
      </c>
      <c r="E56" s="72" t="e">
        <f>'1 Krõll'!#REF!+#REF!+#REF!+#REF!+#REF!+#REF!+#REF!+#REF!+#REF!+#REF!+#REF!+#REF!+Waldorfühing!E56+'Muud hariduskulud'!E56+Haridusüritused!E56</f>
        <v>#REF!</v>
      </c>
      <c r="F56" s="51"/>
      <c r="G56" s="51"/>
      <c r="J56" s="201"/>
      <c r="K56" s="201"/>
      <c r="L56" s="201"/>
    </row>
    <row r="57" spans="1:12" x14ac:dyDescent="0.2">
      <c r="A57" s="11" t="s">
        <v>23</v>
      </c>
      <c r="B57" s="12" t="s">
        <v>24</v>
      </c>
      <c r="C57" s="47" t="e">
        <f>'1 Krõll'!#REF!+#REF!+#REF!+#REF!+#REF!+#REF!+#REF!+#REF!+#REF!+#REF!+#REF!+#REF!+Waldorfühing!C57+'Muud hariduskulud'!C57+Haridusüritused!C57</f>
        <v>#REF!</v>
      </c>
      <c r="D57" s="47" t="e">
        <f>'1 Krõll'!#REF!+#REF!+#REF!+#REF!+#REF!+#REF!+#REF!+#REF!+#REF!+#REF!+#REF!+#REF!+Waldorfühing!D57+'Muud hariduskulud'!D57+Haridusüritused!D57</f>
        <v>#REF!</v>
      </c>
      <c r="E57" s="47" t="e">
        <f>'1 Krõll'!#REF!+#REF!+#REF!+#REF!+#REF!+#REF!+#REF!+#REF!+#REF!+#REF!+#REF!+#REF!+Waldorfühing!E57+'Muud hariduskulud'!E57+Haridusüritused!E57</f>
        <v>#REF!</v>
      </c>
      <c r="F57" s="20" t="e">
        <f>SUM(F58:F63)</f>
        <v>#REF!</v>
      </c>
      <c r="G57" s="20"/>
      <c r="J57" s="218"/>
      <c r="K57" s="218"/>
      <c r="L57" s="218"/>
    </row>
    <row r="58" spans="1:12" x14ac:dyDescent="0.2">
      <c r="A58" s="16" t="s">
        <v>25</v>
      </c>
      <c r="B58" s="17" t="s">
        <v>26</v>
      </c>
      <c r="C58" s="72" t="e">
        <f>'1 Krõll'!#REF!+#REF!+#REF!+#REF!+#REF!+#REF!+#REF!+#REF!+#REF!+#REF!+#REF!+#REF!+Waldorfühing!C58+'Muud hariduskulud'!C58+Haridusüritused!C58</f>
        <v>#REF!</v>
      </c>
      <c r="D58" s="72" t="e">
        <f>'1 Krõll'!#REF!+#REF!+#REF!+#REF!+#REF!+#REF!+#REF!+#REF!+#REF!+#REF!+#REF!+#REF!+Waldorfühing!D58+'Muud hariduskulud'!D58+Haridusüritused!D58</f>
        <v>#REF!</v>
      </c>
      <c r="E58" s="72" t="e">
        <f>'1 Krõll'!#REF!+#REF!+#REF!+#REF!+#REF!+#REF!+#REF!+#REF!+#REF!+#REF!+#REF!+#REF!+Waldorfühing!E58+'Muud hariduskulud'!E58+Haridusüritused!E58</f>
        <v>#REF!</v>
      </c>
      <c r="F58" s="72" t="e">
        <f>'1 Krõll'!#REF!+#REF!+#REF!+#REF!+#REF!+#REF!+#REF!+#REF!+#REF!+#REF!+#REF!+#REF!+Waldorfühing!F58+'Muud hariduskulud'!F58+Haridusüritused!F58</f>
        <v>#REF!</v>
      </c>
      <c r="G58" s="56"/>
      <c r="J58" s="201"/>
      <c r="K58" s="201"/>
      <c r="L58" s="201"/>
    </row>
    <row r="59" spans="1:12" x14ac:dyDescent="0.2">
      <c r="A59" s="16" t="s">
        <v>27</v>
      </c>
      <c r="B59" s="17" t="s">
        <v>28</v>
      </c>
      <c r="C59" s="72" t="e">
        <f>'1 Krõll'!#REF!+#REF!+#REF!+#REF!+#REF!+#REF!+#REF!+#REF!+#REF!+#REF!+#REF!+#REF!+Waldorfühing!C59+'Muud hariduskulud'!C59+Haridusüritused!C59</f>
        <v>#REF!</v>
      </c>
      <c r="D59" s="72" t="e">
        <f>'1 Krõll'!#REF!+#REF!+#REF!+#REF!+#REF!+#REF!+#REF!+#REF!+#REF!+#REF!+#REF!+#REF!+Waldorfühing!D59+'Muud hariduskulud'!D59+Haridusüritused!D59</f>
        <v>#REF!</v>
      </c>
      <c r="E59" s="72" t="e">
        <f>'1 Krõll'!#REF!+#REF!+#REF!+#REF!+#REF!+#REF!+#REF!+#REF!+#REF!+#REF!+#REF!+#REF!+Waldorfühing!E59+'Muud hariduskulud'!E59+Haridusüritused!E59</f>
        <v>#REF!</v>
      </c>
      <c r="F59" s="72" t="e">
        <f>'1 Krõll'!#REF!+#REF!+#REF!+#REF!+#REF!+#REF!+#REF!+#REF!+#REF!+#REF!+#REF!+#REF!+Waldorfühing!F59+'Muud hariduskulud'!F59+Haridusüritused!F59</f>
        <v>#REF!</v>
      </c>
      <c r="G59" s="56"/>
      <c r="J59" s="201"/>
      <c r="K59" s="201"/>
      <c r="L59" s="201"/>
    </row>
    <row r="60" spans="1:12" x14ac:dyDescent="0.2">
      <c r="A60" s="16" t="s">
        <v>29</v>
      </c>
      <c r="B60" s="17" t="s">
        <v>12</v>
      </c>
      <c r="C60" s="72" t="e">
        <f>'1 Krõll'!#REF!+#REF!+#REF!+#REF!+#REF!+#REF!+#REF!+#REF!+#REF!+#REF!+#REF!+#REF!+Waldorfühing!C60+'Muud hariduskulud'!C60+Haridusüritused!C60</f>
        <v>#REF!</v>
      </c>
      <c r="D60" s="72" t="e">
        <f>'1 Krõll'!#REF!+#REF!+#REF!+#REF!+#REF!+#REF!+#REF!+#REF!+#REF!+#REF!+#REF!+#REF!+Waldorfühing!D60+'Muud hariduskulud'!D60+Haridusüritused!D60</f>
        <v>#REF!</v>
      </c>
      <c r="E60" s="72" t="e">
        <f>'1 Krõll'!#REF!+#REF!+#REF!+#REF!+#REF!+#REF!+#REF!+#REF!+#REF!+#REF!+#REF!+#REF!+Waldorfühing!E60+'Muud hariduskulud'!E60+Haridusüritused!E60</f>
        <v>#REF!</v>
      </c>
      <c r="F60" s="72" t="e">
        <f>'1 Krõll'!#REF!+#REF!+#REF!+#REF!+#REF!+#REF!+#REF!+#REF!+#REF!+#REF!+#REF!+#REF!+Waldorfühing!F60+'Muud hariduskulud'!F60+Haridusüritused!F60</f>
        <v>#REF!</v>
      </c>
      <c r="G60" s="56"/>
      <c r="J60" s="201"/>
      <c r="K60" s="201"/>
      <c r="L60" s="201"/>
    </row>
    <row r="61" spans="1:12" x14ac:dyDescent="0.2">
      <c r="A61" s="16" t="s">
        <v>30</v>
      </c>
      <c r="B61" s="17" t="s">
        <v>14</v>
      </c>
      <c r="C61" s="72" t="e">
        <f>'1 Krõll'!#REF!+#REF!+#REF!+#REF!+#REF!+#REF!+#REF!+#REF!+#REF!+#REF!+#REF!+#REF!+Waldorfühing!C61+'Muud hariduskulud'!C61+Haridusüritused!C61</f>
        <v>#REF!</v>
      </c>
      <c r="D61" s="72" t="e">
        <f>'1 Krõll'!#REF!+#REF!+#REF!+#REF!+#REF!+#REF!+#REF!+#REF!+#REF!+#REF!+#REF!+#REF!+Waldorfühing!D61+'Muud hariduskulud'!D61+Haridusüritused!D61</f>
        <v>#REF!</v>
      </c>
      <c r="E61" s="72" t="e">
        <f>'1 Krõll'!#REF!+#REF!+#REF!+#REF!+#REF!+#REF!+#REF!+#REF!+#REF!+#REF!+#REF!+#REF!+Waldorfühing!E61+'Muud hariduskulud'!E61+Haridusüritused!E61</f>
        <v>#REF!</v>
      </c>
      <c r="F61" s="72" t="e">
        <f>'1 Krõll'!#REF!+#REF!+#REF!+#REF!+#REF!+#REF!+#REF!+#REF!+#REF!+#REF!+#REF!+#REF!+Waldorfühing!F61+'Muud hariduskulud'!F61+Haridusüritused!F61</f>
        <v>#REF!</v>
      </c>
      <c r="G61" s="56"/>
      <c r="J61" s="201"/>
      <c r="K61" s="201"/>
      <c r="L61" s="201"/>
    </row>
    <row r="62" spans="1:12" x14ac:dyDescent="0.2">
      <c r="A62" s="16" t="s">
        <v>31</v>
      </c>
      <c r="B62" s="17" t="s">
        <v>32</v>
      </c>
      <c r="C62" s="72" t="e">
        <f>'1 Krõll'!#REF!+#REF!+#REF!+#REF!+#REF!+#REF!+#REF!+#REF!+#REF!+#REF!+#REF!+#REF!+Waldorfühing!C62+'Muud hariduskulud'!C62+Haridusüritused!C62</f>
        <v>#REF!</v>
      </c>
      <c r="D62" s="72" t="e">
        <f>'1 Krõll'!#REF!+#REF!+#REF!+#REF!+#REF!+#REF!+#REF!+#REF!+#REF!+#REF!+#REF!+#REF!+Waldorfühing!D62+'Muud hariduskulud'!D62+Haridusüritused!D62</f>
        <v>#REF!</v>
      </c>
      <c r="E62" s="72" t="e">
        <f>'1 Krõll'!#REF!+#REF!+#REF!+#REF!+#REF!+#REF!+#REF!+#REF!+#REF!+#REF!+#REF!+#REF!+Waldorfühing!E62+'Muud hariduskulud'!E62+Haridusüritused!E62</f>
        <v>#REF!</v>
      </c>
      <c r="F62" s="72" t="e">
        <f>'1 Krõll'!#REF!+#REF!+#REF!+#REF!+#REF!+#REF!+#REF!+#REF!+#REF!+#REF!+#REF!+#REF!+Waldorfühing!F62+'Muud hariduskulud'!F62+Haridusüritused!F62</f>
        <v>#REF!</v>
      </c>
      <c r="G62" s="56"/>
      <c r="J62" s="201"/>
      <c r="K62" s="201"/>
      <c r="L62" s="201"/>
    </row>
    <row r="63" spans="1:12" x14ac:dyDescent="0.2">
      <c r="A63" s="16" t="s">
        <v>33</v>
      </c>
      <c r="B63" s="17" t="s">
        <v>34</v>
      </c>
      <c r="C63" s="72" t="e">
        <f>'1 Krõll'!#REF!+#REF!+#REF!+#REF!+#REF!+#REF!+#REF!+#REF!+#REF!+#REF!+#REF!+#REF!+Waldorfühing!C63+'Muud hariduskulud'!C63+Haridusüritused!C63</f>
        <v>#REF!</v>
      </c>
      <c r="D63" s="72" t="e">
        <f>'1 Krõll'!#REF!+#REF!+#REF!+#REF!+#REF!+#REF!+#REF!+#REF!+#REF!+#REF!+#REF!+#REF!+Waldorfühing!D63+'Muud hariduskulud'!D63+Haridusüritused!D63</f>
        <v>#REF!</v>
      </c>
      <c r="E63" s="72" t="e">
        <f>'1 Krõll'!#REF!+#REF!+#REF!+#REF!+#REF!+#REF!+#REF!+#REF!+#REF!+#REF!+#REF!+#REF!+Waldorfühing!E63+'Muud hariduskulud'!E63+Haridusüritused!E63</f>
        <v>#REF!</v>
      </c>
      <c r="F63" s="72" t="e">
        <f>'1 Krõll'!#REF!+#REF!+#REF!+#REF!+#REF!+#REF!+#REF!+#REF!+#REF!+#REF!+#REF!+#REF!+Waldorfühing!F63+'Muud hariduskulud'!F63+Haridusüritused!F63</f>
        <v>#REF!</v>
      </c>
      <c r="G63" s="56"/>
      <c r="J63" s="201"/>
      <c r="K63" s="201"/>
      <c r="L63" s="201"/>
    </row>
    <row r="64" spans="1:12" x14ac:dyDescent="0.2">
      <c r="A64" s="11" t="s">
        <v>35</v>
      </c>
      <c r="B64" s="12" t="s">
        <v>36</v>
      </c>
      <c r="C64" s="47" t="e">
        <f>'1 Krõll'!#REF!+#REF!+#REF!+#REF!+#REF!+#REF!+#REF!+#REF!+#REF!+#REF!+#REF!+#REF!+Waldorfühing!C64+'Muud hariduskulud'!C64+Haridusüritused!C64</f>
        <v>#REF!</v>
      </c>
      <c r="D64" s="47" t="e">
        <f>'1 Krõll'!#REF!+#REF!+#REF!+#REF!+#REF!+#REF!+#REF!+#REF!+#REF!+#REF!+#REF!+#REF!+Waldorfühing!D64+'Muud hariduskulud'!D64+Haridusüritused!D64</f>
        <v>#REF!</v>
      </c>
      <c r="E64" s="47" t="e">
        <f>'1 Krõll'!#REF!+#REF!+#REF!+#REF!+#REF!+#REF!+#REF!+#REF!+#REF!+#REF!+#REF!+#REF!+Waldorfühing!E64+'Muud hariduskulud'!E64+Haridusüritused!E64</f>
        <v>#REF!</v>
      </c>
      <c r="F64" s="47" t="e">
        <f>'1 Krõll'!#REF!+#REF!+#REF!+#REF!+#REF!+#REF!+#REF!+#REF!+#REF!+#REF!+#REF!+#REF!+Waldorfühing!F64+'Muud hariduskulud'!F64+Haridusüritused!F64</f>
        <v>#REF!</v>
      </c>
      <c r="G64" s="20"/>
      <c r="J64" s="218"/>
      <c r="K64" s="218"/>
      <c r="L64" s="218"/>
    </row>
    <row r="65" spans="1:12" x14ac:dyDescent="0.2">
      <c r="A65" s="16" t="s">
        <v>37</v>
      </c>
      <c r="B65" s="17" t="s">
        <v>38</v>
      </c>
      <c r="C65" s="72" t="e">
        <f>'1 Krõll'!#REF!+#REF!+#REF!+#REF!+#REF!+#REF!+#REF!+#REF!+#REF!+#REF!+#REF!+#REF!+Waldorfühing!C65+'Muud hariduskulud'!C65+Haridusüritused!C65</f>
        <v>#REF!</v>
      </c>
      <c r="D65" s="72" t="e">
        <f>'1 Krõll'!#REF!+#REF!+#REF!+#REF!+#REF!+#REF!+#REF!+#REF!+#REF!+#REF!+#REF!+#REF!+Waldorfühing!D65+'Muud hariduskulud'!D65+Haridusüritused!D65</f>
        <v>#REF!</v>
      </c>
      <c r="E65" s="72" t="e">
        <f>'1 Krõll'!#REF!+#REF!+#REF!+#REF!+#REF!+#REF!+#REF!+#REF!+#REF!+#REF!+#REF!+#REF!+Waldorfühing!E65+'Muud hariduskulud'!E65+Haridusüritused!E65</f>
        <v>#REF!</v>
      </c>
      <c r="F65" s="72" t="e">
        <f>'1 Krõll'!#REF!+#REF!+#REF!+#REF!+#REF!+#REF!+#REF!+#REF!+#REF!+#REF!+#REF!+#REF!+Waldorfühing!F65+'Muud hariduskulud'!F65+Haridusüritused!F65</f>
        <v>#REF!</v>
      </c>
      <c r="G65" s="56"/>
      <c r="J65" s="201"/>
      <c r="K65" s="201"/>
      <c r="L65" s="201"/>
    </row>
    <row r="66" spans="1:12" x14ac:dyDescent="0.2">
      <c r="A66" s="16" t="s">
        <v>39</v>
      </c>
      <c r="B66" s="17" t="s">
        <v>40</v>
      </c>
      <c r="C66" s="72" t="e">
        <f>'1 Krõll'!#REF!+#REF!+#REF!+#REF!+#REF!+#REF!+#REF!+#REF!+#REF!+#REF!+#REF!+#REF!+Waldorfühing!C66+'Muud hariduskulud'!C66+Haridusüritused!C66</f>
        <v>#REF!</v>
      </c>
      <c r="D66" s="72" t="e">
        <f>'1 Krõll'!#REF!+#REF!+#REF!+#REF!+#REF!+#REF!+#REF!+#REF!+#REF!+#REF!+#REF!+#REF!+Waldorfühing!D66+'Muud hariduskulud'!D66+Haridusüritused!D66</f>
        <v>#REF!</v>
      </c>
      <c r="E66" s="72" t="e">
        <f>'1 Krõll'!#REF!+#REF!+#REF!+#REF!+#REF!+#REF!+#REF!+#REF!+#REF!+#REF!+#REF!+#REF!+Waldorfühing!E66+'Muud hariduskulud'!E66+Haridusüritused!E66</f>
        <v>#REF!</v>
      </c>
      <c r="F66" s="72" t="e">
        <f>'1 Krõll'!#REF!+#REF!+#REF!+#REF!+#REF!+#REF!+#REF!+#REF!+#REF!+#REF!+#REF!+#REF!+Waldorfühing!F66+'Muud hariduskulud'!F66+Haridusüritused!F66</f>
        <v>#REF!</v>
      </c>
      <c r="G66" s="56"/>
      <c r="J66" s="201"/>
      <c r="K66" s="201"/>
      <c r="L66" s="201"/>
    </row>
    <row r="67" spans="1:12" x14ac:dyDescent="0.2">
      <c r="A67" s="16" t="s">
        <v>41</v>
      </c>
      <c r="B67" s="17" t="s">
        <v>42</v>
      </c>
      <c r="C67" s="72" t="e">
        <f>'1 Krõll'!#REF!+#REF!+#REF!+#REF!+#REF!+#REF!+#REF!+#REF!+#REF!+#REF!+#REF!+#REF!+Waldorfühing!C67+'Muud hariduskulud'!C67+Haridusüritused!C67</f>
        <v>#REF!</v>
      </c>
      <c r="D67" s="72" t="e">
        <f>'1 Krõll'!#REF!+#REF!+#REF!+#REF!+#REF!+#REF!+#REF!+#REF!+#REF!+#REF!+#REF!+#REF!+Waldorfühing!D67+'Muud hariduskulud'!D67+Haridusüritused!D67</f>
        <v>#REF!</v>
      </c>
      <c r="E67" s="72" t="e">
        <f>'1 Krõll'!#REF!+#REF!+#REF!+#REF!+#REF!+#REF!+#REF!+#REF!+#REF!+#REF!+#REF!+#REF!+Waldorfühing!E67+'Muud hariduskulud'!E67+Haridusüritused!E67</f>
        <v>#REF!</v>
      </c>
      <c r="F67" s="72" t="e">
        <f>'1 Krõll'!#REF!+#REF!+#REF!+#REF!+#REF!+#REF!+#REF!+#REF!+#REF!+#REF!+#REF!+#REF!+Waldorfühing!F67+'Muud hariduskulud'!F67+Haridusüritused!F67</f>
        <v>#REF!</v>
      </c>
      <c r="G67" s="56"/>
      <c r="J67" s="201"/>
      <c r="K67" s="201"/>
      <c r="L67" s="201"/>
    </row>
    <row r="68" spans="1:12" x14ac:dyDescent="0.2">
      <c r="A68" s="16" t="s">
        <v>43</v>
      </c>
      <c r="B68" s="17" t="s">
        <v>44</v>
      </c>
      <c r="C68" s="72" t="e">
        <f>'1 Krõll'!#REF!+#REF!+#REF!+#REF!+#REF!+#REF!+#REF!+#REF!+#REF!+#REF!+#REF!+#REF!+Waldorfühing!C68+'Muud hariduskulud'!C68+Haridusüritused!C68</f>
        <v>#REF!</v>
      </c>
      <c r="D68" s="72" t="e">
        <f>'1 Krõll'!#REF!+#REF!+#REF!+#REF!+#REF!+#REF!+#REF!+#REF!+#REF!+#REF!+#REF!+#REF!+Waldorfühing!D68+'Muud hariduskulud'!D68+Haridusüritused!D68</f>
        <v>#REF!</v>
      </c>
      <c r="E68" s="72" t="e">
        <f>'1 Krõll'!#REF!+#REF!+#REF!+#REF!+#REF!+#REF!+#REF!+#REF!+#REF!+#REF!+#REF!+#REF!+Waldorfühing!E68+'Muud hariduskulud'!E68+Haridusüritused!E68</f>
        <v>#REF!</v>
      </c>
      <c r="F68" s="72" t="e">
        <f>'1 Krõll'!#REF!+#REF!+#REF!+#REF!+#REF!+#REF!+#REF!+#REF!+#REF!+#REF!+#REF!+#REF!+Waldorfühing!F68+'Muud hariduskulud'!F68+Haridusüritused!F68</f>
        <v>#REF!</v>
      </c>
      <c r="G68" s="56"/>
      <c r="J68" s="201"/>
      <c r="K68" s="201"/>
      <c r="L68" s="201"/>
    </row>
    <row r="69" spans="1:12" x14ac:dyDescent="0.2">
      <c r="A69" s="16" t="s">
        <v>45</v>
      </c>
      <c r="B69" s="17" t="s">
        <v>46</v>
      </c>
      <c r="C69" s="72" t="e">
        <f>'1 Krõll'!#REF!+#REF!+#REF!+#REF!+#REF!+#REF!+#REF!+#REF!+#REF!+#REF!+#REF!+#REF!+Waldorfühing!C69+'Muud hariduskulud'!C69+Haridusüritused!C69</f>
        <v>#REF!</v>
      </c>
      <c r="D69" s="72" t="e">
        <f>'1 Krõll'!#REF!+#REF!+#REF!+#REF!+#REF!+#REF!+#REF!+#REF!+#REF!+#REF!+#REF!+#REF!+Waldorfühing!D69+'Muud hariduskulud'!D69+Haridusüritused!D69</f>
        <v>#REF!</v>
      </c>
      <c r="E69" s="72" t="e">
        <f>'1 Krõll'!#REF!+#REF!+#REF!+#REF!+#REF!+#REF!+#REF!+#REF!+#REF!+#REF!+#REF!+#REF!+Waldorfühing!E69+'Muud hariduskulud'!E69+Haridusüritused!E69</f>
        <v>#REF!</v>
      </c>
      <c r="F69" s="72" t="e">
        <f>'1 Krõll'!#REF!+#REF!+#REF!+#REF!+#REF!+#REF!+#REF!+#REF!+#REF!+#REF!+#REF!+#REF!+Waldorfühing!F69+'Muud hariduskulud'!F69+Haridusüritused!F69</f>
        <v>#REF!</v>
      </c>
      <c r="G69" s="56"/>
      <c r="J69" s="201"/>
      <c r="K69" s="201"/>
      <c r="L69" s="201"/>
    </row>
    <row r="70" spans="1:12" x14ac:dyDescent="0.2">
      <c r="A70" s="16" t="s">
        <v>47</v>
      </c>
      <c r="B70" s="17" t="s">
        <v>48</v>
      </c>
      <c r="C70" s="72" t="e">
        <f>'1 Krõll'!#REF!+#REF!+#REF!+#REF!+#REF!+#REF!+#REF!+#REF!+#REF!+#REF!+#REF!+#REF!+Waldorfühing!C70+'Muud hariduskulud'!C70+Haridusüritused!C70</f>
        <v>#REF!</v>
      </c>
      <c r="D70" s="72" t="e">
        <f>'1 Krõll'!#REF!+#REF!+#REF!+#REF!+#REF!+#REF!+#REF!+#REF!+#REF!+#REF!+#REF!+#REF!+Waldorfühing!D70+'Muud hariduskulud'!D70+Haridusüritused!D70</f>
        <v>#REF!</v>
      </c>
      <c r="E70" s="72" t="e">
        <f>'1 Krõll'!#REF!+#REF!+#REF!+#REF!+#REF!+#REF!+#REF!+#REF!+#REF!+#REF!+#REF!+#REF!+Waldorfühing!E70+'Muud hariduskulud'!E70+Haridusüritused!E70</f>
        <v>#REF!</v>
      </c>
      <c r="F70" s="72" t="e">
        <f>'1 Krõll'!#REF!+#REF!+#REF!+#REF!+#REF!+#REF!+#REF!+#REF!+#REF!+#REF!+#REF!+#REF!+Waldorfühing!F70+'Muud hariduskulud'!F70+Haridusüritused!F70</f>
        <v>#REF!</v>
      </c>
      <c r="G70" s="56"/>
      <c r="J70" s="201"/>
      <c r="K70" s="201"/>
      <c r="L70" s="201"/>
    </row>
    <row r="71" spans="1:12" x14ac:dyDescent="0.2">
      <c r="A71" s="11" t="s">
        <v>49</v>
      </c>
      <c r="B71" s="13" t="s">
        <v>50</v>
      </c>
      <c r="C71" s="47" t="e">
        <f>'1 Krõll'!#REF!+#REF!+#REF!+#REF!+#REF!+#REF!+#REF!+#REF!+#REF!+#REF!+#REF!+#REF!+Waldorfühing!C71+'Muud hariduskulud'!C71+Haridusüritused!C71</f>
        <v>#REF!</v>
      </c>
      <c r="D71" s="47" t="e">
        <f>'1 Krõll'!#REF!+#REF!+#REF!+#REF!+#REF!+#REF!+#REF!+#REF!+#REF!+#REF!+#REF!+#REF!+Waldorfühing!D71+'Muud hariduskulud'!D71+Haridusüritused!D71</f>
        <v>#REF!</v>
      </c>
      <c r="E71" s="47" t="e">
        <f>'1 Krõll'!#REF!+#REF!+#REF!+#REF!+#REF!+#REF!+#REF!+#REF!+#REF!+#REF!+#REF!+#REF!+Waldorfühing!E71+'Muud hariduskulud'!E71+Haridusüritused!E71</f>
        <v>#REF!</v>
      </c>
      <c r="F71" s="20" t="e">
        <f>SUM(F72:F77)</f>
        <v>#REF!</v>
      </c>
      <c r="G71" s="20"/>
      <c r="J71" s="218"/>
      <c r="K71" s="218"/>
      <c r="L71" s="218"/>
    </row>
    <row r="72" spans="1:12" x14ac:dyDescent="0.2">
      <c r="A72" s="16" t="s">
        <v>51</v>
      </c>
      <c r="B72" s="17" t="s">
        <v>52</v>
      </c>
      <c r="C72" s="72" t="e">
        <f>'1 Krõll'!#REF!+#REF!+#REF!+#REF!+#REF!+#REF!+#REF!+#REF!+#REF!+#REF!+#REF!+#REF!+Waldorfühing!C72+'Muud hariduskulud'!C72+Haridusüritused!C72</f>
        <v>#REF!</v>
      </c>
      <c r="D72" s="72" t="e">
        <f>'1 Krõll'!#REF!+#REF!+#REF!+#REF!+#REF!+#REF!+#REF!+#REF!+#REF!+#REF!+#REF!+#REF!+Waldorfühing!D72+'Muud hariduskulud'!D72+Haridusüritused!D72</f>
        <v>#REF!</v>
      </c>
      <c r="E72" s="72" t="e">
        <f>'1 Krõll'!#REF!+#REF!+#REF!+#REF!+#REF!+#REF!+#REF!+#REF!+#REF!+#REF!+#REF!+#REF!+Waldorfühing!E72+'Muud hariduskulud'!E72+Haridusüritused!E72</f>
        <v>#REF!</v>
      </c>
      <c r="F72" s="72" t="e">
        <f>'1 Krõll'!#REF!+#REF!+#REF!+#REF!+#REF!+#REF!+#REF!+#REF!+#REF!+#REF!+#REF!+#REF!+Waldorfühing!F72+'Muud hariduskulud'!F72+Haridusüritused!F72</f>
        <v>#REF!</v>
      </c>
      <c r="G72" s="51"/>
      <c r="J72" s="201"/>
      <c r="K72" s="201"/>
      <c r="L72" s="201"/>
    </row>
    <row r="73" spans="1:12" x14ac:dyDescent="0.2">
      <c r="A73" s="16" t="s">
        <v>53</v>
      </c>
      <c r="B73" s="17" t="s">
        <v>54</v>
      </c>
      <c r="C73" s="72" t="e">
        <f>'1 Krõll'!#REF!+#REF!+#REF!+#REF!+#REF!+#REF!+#REF!+#REF!+#REF!+#REF!+#REF!+#REF!+Waldorfühing!C73+'Muud hariduskulud'!C73+Haridusüritused!C73</f>
        <v>#REF!</v>
      </c>
      <c r="D73" s="72" t="e">
        <f>'1 Krõll'!#REF!+#REF!+#REF!+#REF!+#REF!+#REF!+#REF!+#REF!+#REF!+#REF!+#REF!+#REF!+Waldorfühing!D73+'Muud hariduskulud'!D73+Haridusüritused!D73</f>
        <v>#REF!</v>
      </c>
      <c r="E73" s="72" t="e">
        <f>'1 Krõll'!#REF!+#REF!+#REF!+#REF!+#REF!+#REF!+#REF!+#REF!+#REF!+#REF!+#REF!+#REF!+Waldorfühing!E73+'Muud hariduskulud'!E73+Haridusüritused!E73</f>
        <v>#REF!</v>
      </c>
      <c r="F73" s="72" t="e">
        <f>'1 Krõll'!#REF!+#REF!+#REF!+#REF!+#REF!+#REF!+#REF!+#REF!+#REF!+#REF!+#REF!+#REF!+Waldorfühing!F73+'Muud hariduskulud'!F73+Haridusüritused!F73</f>
        <v>#REF!</v>
      </c>
      <c r="G73" s="51"/>
      <c r="J73" s="201"/>
      <c r="K73" s="201"/>
      <c r="L73" s="201"/>
    </row>
    <row r="74" spans="1:12" x14ac:dyDescent="0.2">
      <c r="A74" s="16" t="s">
        <v>70</v>
      </c>
      <c r="B74" s="17" t="s">
        <v>71</v>
      </c>
      <c r="C74" s="72" t="e">
        <f>'1 Krõll'!#REF!+#REF!+#REF!+#REF!+#REF!+#REF!+#REF!+#REF!+#REF!+#REF!+#REF!+#REF!+Waldorfühing!C74+'Muud hariduskulud'!C74+Haridusüritused!C74</f>
        <v>#REF!</v>
      </c>
      <c r="D74" s="72" t="e">
        <f>'1 Krõll'!#REF!+#REF!+#REF!+#REF!+#REF!+#REF!+#REF!+#REF!+#REF!+#REF!+#REF!+#REF!+Waldorfühing!D74+'Muud hariduskulud'!D74+Haridusüritused!D74</f>
        <v>#REF!</v>
      </c>
      <c r="E74" s="72" t="e">
        <f>'1 Krõll'!#REF!+#REF!+#REF!+#REF!+#REF!+#REF!+#REF!+#REF!+#REF!+#REF!+#REF!+#REF!+Waldorfühing!E74+'Muud hariduskulud'!E74+Haridusüritused!E74</f>
        <v>#REF!</v>
      </c>
      <c r="F74" s="72" t="e">
        <f>'1 Krõll'!#REF!+#REF!+#REF!+#REF!+#REF!+#REF!+#REF!+#REF!+#REF!+#REF!+#REF!+#REF!+Waldorfühing!F74+'Muud hariduskulud'!F74+Haridusüritused!F74</f>
        <v>#REF!</v>
      </c>
      <c r="G74" s="51"/>
      <c r="J74" s="201"/>
      <c r="K74" s="201"/>
      <c r="L74" s="201"/>
    </row>
    <row r="75" spans="1:12" x14ac:dyDescent="0.2">
      <c r="A75" s="16" t="s">
        <v>72</v>
      </c>
      <c r="B75" s="17" t="s">
        <v>73</v>
      </c>
      <c r="C75" s="72" t="e">
        <f>'1 Krõll'!#REF!+#REF!+#REF!+#REF!+#REF!+#REF!+#REF!+#REF!+#REF!+#REF!+#REF!+#REF!+Waldorfühing!C75+'Muud hariduskulud'!C75+Haridusüritused!C75</f>
        <v>#REF!</v>
      </c>
      <c r="D75" s="72" t="e">
        <f>'1 Krõll'!#REF!+#REF!+#REF!+#REF!+#REF!+#REF!+#REF!+#REF!+#REF!+#REF!+#REF!+#REF!+Waldorfühing!D75+'Muud hariduskulud'!D75+Haridusüritused!D75</f>
        <v>#REF!</v>
      </c>
      <c r="E75" s="72" t="e">
        <f>'1 Krõll'!#REF!+#REF!+#REF!+#REF!+#REF!+#REF!+#REF!+#REF!+#REF!+#REF!+#REF!+#REF!+Waldorfühing!E75+'Muud hariduskulud'!E75+Haridusüritused!E75</f>
        <v>#REF!</v>
      </c>
      <c r="F75" s="72" t="e">
        <f>'1 Krõll'!#REF!+#REF!+#REF!+#REF!+#REF!+#REF!+#REF!+#REF!+#REF!+#REF!+#REF!+#REF!+Waldorfühing!F75+'Muud hariduskulud'!F75+Haridusüritused!F75</f>
        <v>#REF!</v>
      </c>
      <c r="G75" s="51"/>
      <c r="J75" s="201"/>
      <c r="K75" s="201"/>
      <c r="L75" s="201"/>
    </row>
    <row r="76" spans="1:12" x14ac:dyDescent="0.2">
      <c r="A76" s="16" t="s">
        <v>74</v>
      </c>
      <c r="B76" s="17" t="s">
        <v>75</v>
      </c>
      <c r="C76" s="72" t="e">
        <f>'1 Krõll'!#REF!+#REF!+#REF!+#REF!+#REF!+#REF!+#REF!+#REF!+#REF!+#REF!+#REF!+#REF!+Waldorfühing!C76+'Muud hariduskulud'!C76+Haridusüritused!C76</f>
        <v>#REF!</v>
      </c>
      <c r="D76" s="72" t="e">
        <f>'1 Krõll'!#REF!+#REF!+#REF!+#REF!+#REF!+#REF!+#REF!+#REF!+#REF!+#REF!+#REF!+#REF!+Waldorfühing!D76+'Muud hariduskulud'!D76+Haridusüritused!D76</f>
        <v>#REF!</v>
      </c>
      <c r="E76" s="72" t="e">
        <f>'1 Krõll'!#REF!+#REF!+#REF!+#REF!+#REF!+#REF!+#REF!+#REF!+#REF!+#REF!+#REF!+#REF!+Waldorfühing!E76+'Muud hariduskulud'!E76+Haridusüritused!E76</f>
        <v>#REF!</v>
      </c>
      <c r="F76" s="72" t="e">
        <f>'1 Krõll'!#REF!+#REF!+#REF!+#REF!+#REF!+#REF!+#REF!+#REF!+#REF!+#REF!+#REF!+#REF!+Waldorfühing!F76+'Muud hariduskulud'!F76+Haridusüritused!F76</f>
        <v>#REF!</v>
      </c>
      <c r="G76" s="51"/>
      <c r="J76" s="201"/>
      <c r="K76" s="201"/>
      <c r="L76" s="201"/>
    </row>
    <row r="77" spans="1:12" x14ac:dyDescent="0.2">
      <c r="A77" s="16" t="s">
        <v>76</v>
      </c>
      <c r="B77" s="17" t="s">
        <v>77</v>
      </c>
      <c r="C77" s="72" t="e">
        <f>'1 Krõll'!#REF!+#REF!+#REF!+#REF!+#REF!+#REF!+#REF!+#REF!+#REF!+#REF!+#REF!+#REF!+Waldorfühing!C77+'Muud hariduskulud'!C77+Haridusüritused!C77</f>
        <v>#REF!</v>
      </c>
      <c r="D77" s="72" t="e">
        <f>'1 Krõll'!#REF!+#REF!+#REF!+#REF!+#REF!+#REF!+#REF!+#REF!+#REF!+#REF!+#REF!+#REF!+Waldorfühing!D77+'Muud hariduskulud'!D77+Haridusüritused!D77</f>
        <v>#REF!</v>
      </c>
      <c r="E77" s="72" t="e">
        <f>'1 Krõll'!#REF!+#REF!+#REF!+#REF!+#REF!+#REF!+#REF!+#REF!+#REF!+#REF!+#REF!+#REF!+Waldorfühing!E77+'Muud hariduskulud'!E77+Haridusüritused!E77</f>
        <v>#REF!</v>
      </c>
      <c r="F77" s="72" t="e">
        <f>'1 Krõll'!#REF!+#REF!+#REF!+#REF!+#REF!+#REF!+#REF!+#REF!+#REF!+#REF!+#REF!+#REF!+Waldorfühing!F77+'Muud hariduskulud'!F77+Haridusüritused!F77</f>
        <v>#REF!</v>
      </c>
      <c r="G77" s="51"/>
      <c r="J77" s="201"/>
      <c r="K77" s="201"/>
      <c r="L77" s="201"/>
    </row>
    <row r="78" spans="1:12" x14ac:dyDescent="0.2">
      <c r="A78" s="11" t="s">
        <v>78</v>
      </c>
      <c r="B78" s="24" t="s">
        <v>79</v>
      </c>
      <c r="C78" s="47" t="e">
        <f>'1 Krõll'!#REF!+#REF!+#REF!+#REF!+#REF!+#REF!+#REF!+#REF!+#REF!+#REF!+#REF!+#REF!+Waldorfühing!C78+'Muud hariduskulud'!C78+Haridusüritused!C78</f>
        <v>#REF!</v>
      </c>
      <c r="D78" s="47" t="e">
        <f>'1 Krõll'!#REF!+#REF!+#REF!+#REF!+#REF!+#REF!+#REF!+#REF!+#REF!+#REF!+#REF!+#REF!+Waldorfühing!D78+'Muud hariduskulud'!D78+Haridusüritused!D78</f>
        <v>#REF!</v>
      </c>
      <c r="E78" s="47" t="e">
        <f>'1 Krõll'!#REF!+#REF!+#REF!+#REF!+#REF!+#REF!+#REF!+#REF!+#REF!+#REF!+#REF!+#REF!+Waldorfühing!E78+'Muud hariduskulud'!E78+Haridusüritused!E78</f>
        <v>#REF!</v>
      </c>
      <c r="F78" s="47" t="e">
        <f>'1 Krõll'!#REF!+#REF!+#REF!+#REF!+#REF!+#REF!+#REF!+#REF!+#REF!+#REF!+#REF!+#REF!+Waldorfühing!F78+'Muud hariduskulud'!F78+Haridusüritused!F78</f>
        <v>#REF!</v>
      </c>
      <c r="G78" s="58"/>
      <c r="J78" s="218"/>
      <c r="K78" s="218"/>
      <c r="L78" s="218"/>
    </row>
    <row r="79" spans="1:12" x14ac:dyDescent="0.2">
      <c r="A79" s="11" t="s">
        <v>80</v>
      </c>
      <c r="B79" s="12" t="s">
        <v>81</v>
      </c>
      <c r="C79" s="47" t="e">
        <f>'1 Krõll'!#REF!+#REF!+#REF!+#REF!+#REF!+#REF!+#REF!+#REF!+#REF!+#REF!+#REF!+#REF!+Waldorfühing!C79+'Muud hariduskulud'!C79+Haridusüritused!C79</f>
        <v>#REF!</v>
      </c>
      <c r="D79" s="47" t="e">
        <f>'1 Krõll'!#REF!+#REF!+#REF!+#REF!+#REF!+#REF!+#REF!+#REF!+#REF!+#REF!+#REF!+#REF!+Waldorfühing!D79+'Muud hariduskulud'!D79+Haridusüritused!D79</f>
        <v>#REF!</v>
      </c>
      <c r="E79" s="47" t="e">
        <f>'1 Krõll'!#REF!+#REF!+#REF!+#REF!+#REF!+#REF!+#REF!+#REF!+#REF!+#REF!+#REF!+#REF!+Waldorfühing!E79+'Muud hariduskulud'!E79+Haridusüritused!E79</f>
        <v>#REF!</v>
      </c>
      <c r="F79" s="47" t="e">
        <f>'1 Krõll'!#REF!+#REF!+#REF!+#REF!+#REF!+#REF!+#REF!+#REF!+#REF!+#REF!+#REF!+#REF!+Waldorfühing!F79+'Muud hariduskulud'!F79+Haridusüritused!F79</f>
        <v>#REF!</v>
      </c>
      <c r="G79" s="57"/>
      <c r="J79" s="218"/>
      <c r="K79" s="218"/>
      <c r="L79" s="218"/>
    </row>
    <row r="80" spans="1:12" x14ac:dyDescent="0.2">
      <c r="A80" s="11" t="s">
        <v>82</v>
      </c>
      <c r="B80" s="12" t="s">
        <v>83</v>
      </c>
      <c r="C80" s="47" t="e">
        <f>'1 Krõll'!#REF!+#REF!+#REF!+#REF!+#REF!+#REF!+#REF!+#REF!+#REF!+#REF!+#REF!+#REF!+Waldorfühing!C80+'Muud hariduskulud'!C80+Haridusüritused!C80</f>
        <v>#REF!</v>
      </c>
      <c r="D80" s="47" t="e">
        <f>'1 Krõll'!#REF!+#REF!+#REF!+#REF!+#REF!+#REF!+#REF!+#REF!+#REF!+#REF!+#REF!+#REF!+Waldorfühing!D80+'Muud hariduskulud'!D80+Haridusüritused!D80</f>
        <v>#REF!</v>
      </c>
      <c r="E80" s="47" t="e">
        <f>'1 Krõll'!#REF!+#REF!+#REF!+#REF!+#REF!+#REF!+#REF!+#REF!+#REF!+#REF!+#REF!+#REF!+Waldorfühing!E80+'Muud hariduskulud'!E80+Haridusüritused!E80</f>
        <v>#REF!</v>
      </c>
      <c r="F80" s="47" t="e">
        <f>'1 Krõll'!#REF!+#REF!+#REF!+#REF!+#REF!+#REF!+#REF!+#REF!+#REF!+#REF!+#REF!+#REF!+Waldorfühing!F80+'Muud hariduskulud'!F80+Haridusüritused!F80</f>
        <v>#REF!</v>
      </c>
      <c r="G80" s="20"/>
      <c r="J80" s="218"/>
      <c r="K80" s="218"/>
      <c r="L80" s="218"/>
    </row>
    <row r="81" spans="1:12" x14ac:dyDescent="0.2">
      <c r="A81" s="16" t="s">
        <v>84</v>
      </c>
      <c r="B81" s="17" t="s">
        <v>85</v>
      </c>
      <c r="C81" s="72" t="e">
        <f>'1 Krõll'!#REF!+#REF!+#REF!+#REF!+#REF!+#REF!+#REF!+#REF!+#REF!+#REF!+#REF!+#REF!+Waldorfühing!C81+'Muud hariduskulud'!C81+Haridusüritused!C81</f>
        <v>#REF!</v>
      </c>
      <c r="D81" s="72" t="e">
        <f>'1 Krõll'!#REF!+#REF!+#REF!+#REF!+#REF!+#REF!+#REF!+#REF!+#REF!+#REF!+#REF!+#REF!+Waldorfühing!D81+'Muud hariduskulud'!D81+Haridusüritused!D81</f>
        <v>#REF!</v>
      </c>
      <c r="E81" s="72" t="e">
        <f>'1 Krõll'!#REF!+#REF!+#REF!+#REF!+#REF!+#REF!+#REF!+#REF!+#REF!+#REF!+#REF!+#REF!+Waldorfühing!E81+'Muud hariduskulud'!E81+Haridusüritused!E81</f>
        <v>#REF!</v>
      </c>
      <c r="F81" s="72" t="e">
        <f>'1 Krõll'!#REF!+#REF!+#REF!+#REF!+#REF!+#REF!+#REF!+#REF!+#REF!+#REF!+#REF!+#REF!+Waldorfühing!F81+'Muud hariduskulud'!F81+Haridusüritused!F81</f>
        <v>#REF!</v>
      </c>
      <c r="G81" s="56"/>
      <c r="J81" s="201"/>
      <c r="K81" s="201"/>
      <c r="L81" s="201"/>
    </row>
    <row r="82" spans="1:12" x14ac:dyDescent="0.2">
      <c r="A82" s="16" t="s">
        <v>86</v>
      </c>
      <c r="B82" s="17" t="s">
        <v>87</v>
      </c>
      <c r="C82" s="72" t="e">
        <f>'1 Krõll'!#REF!+#REF!+#REF!+#REF!+#REF!+#REF!+#REF!+#REF!+#REF!+#REF!+#REF!+#REF!+Waldorfühing!C82+'Muud hariduskulud'!C82+Haridusüritused!C82</f>
        <v>#REF!</v>
      </c>
      <c r="D82" s="72" t="e">
        <f>'1 Krõll'!#REF!+#REF!+#REF!+#REF!+#REF!+#REF!+#REF!+#REF!+#REF!+#REF!+#REF!+#REF!+Waldorfühing!D82+'Muud hariduskulud'!D82+Haridusüritused!D82</f>
        <v>#REF!</v>
      </c>
      <c r="E82" s="72" t="e">
        <f>'1 Krõll'!#REF!+#REF!+#REF!+#REF!+#REF!+#REF!+#REF!+#REF!+#REF!+#REF!+#REF!+#REF!+Waldorfühing!E82+'Muud hariduskulud'!E82+Haridusüritused!E82</f>
        <v>#REF!</v>
      </c>
      <c r="F82" s="72" t="e">
        <f>'1 Krõll'!#REF!+#REF!+#REF!+#REF!+#REF!+#REF!+#REF!+#REF!+#REF!+#REF!+#REF!+#REF!+Waldorfühing!F82+'Muud hariduskulud'!F82+Haridusüritused!F82</f>
        <v>#REF!</v>
      </c>
      <c r="G82" s="56"/>
      <c r="J82" s="201"/>
      <c r="K82" s="201"/>
      <c r="L82" s="201"/>
    </row>
    <row r="83" spans="1:12" x14ac:dyDescent="0.2">
      <c r="A83" s="16" t="s">
        <v>88</v>
      </c>
      <c r="B83" s="17" t="s">
        <v>89</v>
      </c>
      <c r="C83" s="72" t="e">
        <f>'1 Krõll'!#REF!+#REF!+#REF!+#REF!+#REF!+#REF!+#REF!+#REF!+#REF!+#REF!+#REF!+#REF!+Waldorfühing!C83+'Muud hariduskulud'!C83+Haridusüritused!C83</f>
        <v>#REF!</v>
      </c>
      <c r="D83" s="72" t="e">
        <f>'1 Krõll'!#REF!+#REF!+#REF!+#REF!+#REF!+#REF!+#REF!+#REF!+#REF!+#REF!+#REF!+#REF!+Waldorfühing!D83+'Muud hariduskulud'!D83+Haridusüritused!D83</f>
        <v>#REF!</v>
      </c>
      <c r="E83" s="72" t="e">
        <f>'1 Krõll'!#REF!+#REF!+#REF!+#REF!+#REF!+#REF!+#REF!+#REF!+#REF!+#REF!+#REF!+#REF!+Waldorfühing!E83+'Muud hariduskulud'!E83+Haridusüritused!E83</f>
        <v>#REF!</v>
      </c>
      <c r="F83" s="72" t="e">
        <f>'1 Krõll'!#REF!+#REF!+#REF!+#REF!+#REF!+#REF!+#REF!+#REF!+#REF!+#REF!+#REF!+#REF!+Waldorfühing!F83+'Muud hariduskulud'!F83+Haridusüritused!F83</f>
        <v>#REF!</v>
      </c>
      <c r="G83" s="56"/>
      <c r="J83" s="201"/>
      <c r="K83" s="201"/>
      <c r="L83" s="201"/>
    </row>
    <row r="84" spans="1:12" hidden="1" x14ac:dyDescent="0.2">
      <c r="A84" s="11" t="s">
        <v>90</v>
      </c>
      <c r="B84" s="12" t="s">
        <v>91</v>
      </c>
      <c r="C84" s="47" t="e">
        <f>'1 Krõll'!#REF!+#REF!+#REF!+#REF!+#REF!+#REF!+#REF!+#REF!+#REF!+#REF!+#REF!+#REF!+Waldorfühing!C84+'Muud hariduskulud'!C84+Haridusüritused!C84</f>
        <v>#REF!</v>
      </c>
      <c r="D84" s="47" t="e">
        <f>'1 Krõll'!#REF!+#REF!+#REF!+#REF!+#REF!+#REF!+#REF!+#REF!+#REF!+#REF!+#REF!+#REF!+Waldorfühing!D84+'Muud hariduskulud'!D84+Haridusüritused!D84</f>
        <v>#REF!</v>
      </c>
      <c r="E84" s="48" t="e">
        <f>'1 Krõll'!#REF!+#REF!+#REF!+#REF!+#REF!+#REF!+#REF!+#REF!+#REF!+#REF!+#REF!+#REF!+Waldorfühing!E84+'Muud hariduskulud'!E84+Haridusüritused!E84</f>
        <v>#REF!</v>
      </c>
      <c r="F84" s="57"/>
      <c r="G84" s="57"/>
      <c r="J84" s="218"/>
      <c r="K84" s="218"/>
      <c r="L84" s="218"/>
    </row>
    <row r="85" spans="1:12" x14ac:dyDescent="0.2">
      <c r="A85" s="11" t="s">
        <v>92</v>
      </c>
      <c r="B85" s="12" t="s">
        <v>93</v>
      </c>
      <c r="C85" s="47" t="e">
        <f>'1 Krõll'!#REF!+#REF!+#REF!+#REF!+#REF!+#REF!+#REF!+#REF!+#REF!+#REF!+#REF!+#REF!+Waldorfühing!C85+'Muud hariduskulud'!C85+Haridusüritused!C85</f>
        <v>#REF!</v>
      </c>
      <c r="D85" s="47" t="e">
        <f>'1 Krõll'!#REF!+#REF!+#REF!+#REF!+#REF!+#REF!+#REF!+#REF!+#REF!+#REF!+#REF!+#REF!+Waldorfühing!D85+'Muud hariduskulud'!D85+Haridusüritused!D85</f>
        <v>#REF!</v>
      </c>
      <c r="E85" s="47" t="e">
        <f>'1 Krõll'!#REF!+#REF!+#REF!+#REF!+#REF!+#REF!+#REF!+#REF!+#REF!+#REF!+#REF!+#REF!+Waldorfühing!E85+'Muud hariduskulud'!E85+Haridusüritused!E85</f>
        <v>#REF!</v>
      </c>
      <c r="F85" s="47" t="e">
        <f>'1 Krõll'!#REF!+#REF!+#REF!+#REF!+#REF!+#REF!+#REF!+#REF!+#REF!+#REF!+#REF!+#REF!+Waldorfühing!F85+'Muud hariduskulud'!F85+Haridusüritused!F85</f>
        <v>#REF!</v>
      </c>
      <c r="G85" s="20"/>
      <c r="J85" s="218"/>
      <c r="K85" s="218"/>
      <c r="L85" s="218"/>
    </row>
    <row r="86" spans="1:12" x14ac:dyDescent="0.2">
      <c r="A86" s="16" t="s">
        <v>94</v>
      </c>
      <c r="B86" s="17" t="s">
        <v>95</v>
      </c>
      <c r="C86" s="72" t="e">
        <f>'1 Krõll'!#REF!+#REF!+#REF!+#REF!+#REF!+#REF!+#REF!+#REF!+#REF!+#REF!+#REF!+#REF!+Waldorfühing!C86+'Muud hariduskulud'!C86+Haridusüritused!C86</f>
        <v>#REF!</v>
      </c>
      <c r="D86" s="72" t="e">
        <f>'1 Krõll'!#REF!+#REF!+#REF!+#REF!+#REF!+#REF!+#REF!+#REF!+#REF!+#REF!+#REF!+#REF!+Waldorfühing!D86+'Muud hariduskulud'!D86+Haridusüritused!D86</f>
        <v>#REF!</v>
      </c>
      <c r="E86" s="72" t="e">
        <f>'1 Krõll'!#REF!+#REF!+#REF!+#REF!+#REF!+#REF!+#REF!+#REF!+#REF!+#REF!+#REF!+#REF!+Waldorfühing!E86+'Muud hariduskulud'!E86+Haridusüritused!E86</f>
        <v>#REF!</v>
      </c>
      <c r="F86" s="72" t="e">
        <f>'1 Krõll'!#REF!+#REF!+#REF!+#REF!+#REF!+#REF!+#REF!+#REF!+#REF!+#REF!+#REF!+#REF!+Waldorfühing!F86+'Muud hariduskulud'!F86+Haridusüritused!F86</f>
        <v>#REF!</v>
      </c>
      <c r="G86" s="56"/>
      <c r="J86" s="201"/>
      <c r="K86" s="201"/>
      <c r="L86" s="201"/>
    </row>
    <row r="87" spans="1:12" x14ac:dyDescent="0.2">
      <c r="A87" s="16" t="s">
        <v>96</v>
      </c>
      <c r="B87" s="17" t="s">
        <v>97</v>
      </c>
      <c r="C87" s="72" t="e">
        <f>'1 Krõll'!#REF!+#REF!+#REF!+#REF!+#REF!+#REF!+#REF!+#REF!+#REF!+#REF!+#REF!+#REF!+Waldorfühing!C87+'Muud hariduskulud'!C87+Haridusüritused!C87</f>
        <v>#REF!</v>
      </c>
      <c r="D87" s="72" t="e">
        <f>'1 Krõll'!#REF!+#REF!+#REF!+#REF!+#REF!+#REF!+#REF!+#REF!+#REF!+#REF!+#REF!+#REF!+Waldorfühing!D87+'Muud hariduskulud'!D87+Haridusüritused!D87</f>
        <v>#REF!</v>
      </c>
      <c r="E87" s="72" t="e">
        <f>'1 Krõll'!#REF!+#REF!+#REF!+#REF!+#REF!+#REF!+#REF!+#REF!+#REF!+#REF!+#REF!+#REF!+Waldorfühing!E87+'Muud hariduskulud'!E87+Haridusüritused!E87</f>
        <v>#REF!</v>
      </c>
      <c r="F87" s="72" t="e">
        <f>'1 Krõll'!#REF!+#REF!+#REF!+#REF!+#REF!+#REF!+#REF!+#REF!+#REF!+#REF!+#REF!+#REF!+Waldorfühing!F87+'Muud hariduskulud'!F87+Haridusüritused!F87</f>
        <v>#REF!</v>
      </c>
      <c r="G87" s="56"/>
      <c r="J87" s="201"/>
      <c r="K87" s="201"/>
      <c r="L87" s="201"/>
    </row>
    <row r="88" spans="1:12" x14ac:dyDescent="0.2">
      <c r="A88" s="16" t="s">
        <v>98</v>
      </c>
      <c r="B88" s="17" t="s">
        <v>99</v>
      </c>
      <c r="C88" s="72" t="e">
        <f>'1 Krõll'!#REF!+#REF!+#REF!+#REF!+#REF!+#REF!+#REF!+#REF!+#REF!+#REF!+#REF!+#REF!+Waldorfühing!C88+'Muud hariduskulud'!C88+Haridusüritused!C88</f>
        <v>#REF!</v>
      </c>
      <c r="D88" s="72" t="e">
        <f>'1 Krõll'!#REF!+#REF!+#REF!+#REF!+#REF!+#REF!+#REF!+#REF!+#REF!+#REF!+#REF!+#REF!+Waldorfühing!D88+'Muud hariduskulud'!D88+Haridusüritused!D88</f>
        <v>#REF!</v>
      </c>
      <c r="E88" s="72" t="e">
        <f>'1 Krõll'!#REF!+#REF!+#REF!+#REF!+#REF!+#REF!+#REF!+#REF!+#REF!+#REF!+#REF!+#REF!+Waldorfühing!E88+'Muud hariduskulud'!E88+Haridusüritused!E88</f>
        <v>#REF!</v>
      </c>
      <c r="F88" s="72" t="e">
        <f>'1 Krõll'!#REF!+#REF!+#REF!+#REF!+#REF!+#REF!+#REF!+#REF!+#REF!+#REF!+#REF!+#REF!+Waldorfühing!F88+'Muud hariduskulud'!F88+Haridusüritused!F88</f>
        <v>#REF!</v>
      </c>
      <c r="G88" s="56"/>
      <c r="J88" s="201"/>
      <c r="K88" s="201"/>
      <c r="L88" s="201"/>
    </row>
    <row r="89" spans="1:12" x14ac:dyDescent="0.2">
      <c r="A89" s="16" t="s">
        <v>100</v>
      </c>
      <c r="B89" s="17" t="s">
        <v>101</v>
      </c>
      <c r="C89" s="72" t="e">
        <f>'1 Krõll'!#REF!+#REF!+#REF!+#REF!+#REF!+#REF!+#REF!+#REF!+#REF!+#REF!+#REF!+#REF!+Waldorfühing!C89+'Muud hariduskulud'!C89+Haridusüritused!C89</f>
        <v>#REF!</v>
      </c>
      <c r="D89" s="72" t="e">
        <f>'1 Krõll'!#REF!+#REF!+#REF!+#REF!+#REF!+#REF!+#REF!+#REF!+#REF!+#REF!+#REF!+#REF!+Waldorfühing!D89+'Muud hariduskulud'!D89+Haridusüritused!D89</f>
        <v>#REF!</v>
      </c>
      <c r="E89" s="72" t="e">
        <f>'1 Krõll'!#REF!+#REF!+#REF!+#REF!+#REF!+#REF!+#REF!+#REF!+#REF!+#REF!+#REF!+#REF!+Waldorfühing!E89+'Muud hariduskulud'!E89+Haridusüritused!E89</f>
        <v>#REF!</v>
      </c>
      <c r="F89" s="72" t="e">
        <f>'1 Krõll'!#REF!+#REF!+#REF!+#REF!+#REF!+#REF!+#REF!+#REF!+#REF!+#REF!+#REF!+#REF!+Waldorfühing!F89+'Muud hariduskulud'!F89+Haridusüritused!F89</f>
        <v>#REF!</v>
      </c>
      <c r="G89" s="56"/>
      <c r="J89" s="201"/>
      <c r="K89" s="201"/>
      <c r="L89" s="201"/>
    </row>
    <row r="90" spans="1:12" x14ac:dyDescent="0.2">
      <c r="A90" s="16" t="s">
        <v>102</v>
      </c>
      <c r="B90" s="17" t="s">
        <v>103</v>
      </c>
      <c r="C90" s="72" t="e">
        <f>'1 Krõll'!#REF!+#REF!+#REF!+#REF!+#REF!+#REF!+#REF!+#REF!+#REF!+#REF!+#REF!+#REF!+Waldorfühing!C90+'Muud hariduskulud'!C90+Haridusüritused!C90</f>
        <v>#REF!</v>
      </c>
      <c r="D90" s="72" t="e">
        <f>'1 Krõll'!#REF!+#REF!+#REF!+#REF!+#REF!+#REF!+#REF!+#REF!+#REF!+#REF!+#REF!+#REF!+Waldorfühing!D90+'Muud hariduskulud'!D90+Haridusüritused!D90</f>
        <v>#REF!</v>
      </c>
      <c r="E90" s="72" t="e">
        <f>'1 Krõll'!#REF!+#REF!+#REF!+#REF!+#REF!+#REF!+#REF!+#REF!+#REF!+#REF!+#REF!+#REF!+Waldorfühing!E90+'Muud hariduskulud'!E90+Haridusüritused!E90</f>
        <v>#REF!</v>
      </c>
      <c r="F90" s="72" t="e">
        <f>'1 Krõll'!#REF!+#REF!+#REF!+#REF!+#REF!+#REF!+#REF!+#REF!+#REF!+#REF!+#REF!+#REF!+Waldorfühing!F90+'Muud hariduskulud'!F90+Haridusüritused!F90</f>
        <v>#REF!</v>
      </c>
      <c r="G90" s="56"/>
      <c r="J90" s="201"/>
      <c r="K90" s="201"/>
      <c r="L90" s="201"/>
    </row>
    <row r="91" spans="1:12" x14ac:dyDescent="0.2">
      <c r="A91" s="11" t="s">
        <v>104</v>
      </c>
      <c r="B91" s="12" t="s">
        <v>105</v>
      </c>
      <c r="C91" s="47" t="e">
        <f>'1 Krõll'!#REF!+#REF!+#REF!+#REF!+#REF!+#REF!+#REF!+#REF!+#REF!+#REF!+#REF!+#REF!+Waldorfühing!C91+'Muud hariduskulud'!C91+Haridusüritused!C91</f>
        <v>#REF!</v>
      </c>
      <c r="D91" s="47" t="e">
        <f>'1 Krõll'!#REF!+#REF!+#REF!+#REF!+#REF!+#REF!+#REF!+#REF!+#REF!+#REF!+#REF!+#REF!+Waldorfühing!D91+'Muud hariduskulud'!D91+Haridusüritused!D91</f>
        <v>#REF!</v>
      </c>
      <c r="E91" s="47" t="e">
        <f>'1 Krõll'!#REF!+#REF!+#REF!+#REF!+#REF!+#REF!+#REF!+#REF!+#REF!+#REF!+#REF!+#REF!+Waldorfühing!E91+'Muud hariduskulud'!E91+Haridusüritused!E91</f>
        <v>#REF!</v>
      </c>
      <c r="F91" s="47" t="e">
        <f>'1 Krõll'!#REF!+#REF!+#REF!+#REF!+#REF!+#REF!+#REF!+#REF!+#REF!+#REF!+#REF!+#REF!+Waldorfühing!F91+'Muud hariduskulud'!F91+Haridusüritused!F91</f>
        <v>#REF!</v>
      </c>
      <c r="G91" s="57"/>
      <c r="J91" s="218"/>
      <c r="K91" s="218"/>
      <c r="L91" s="218"/>
    </row>
    <row r="92" spans="1:12" x14ac:dyDescent="0.2">
      <c r="A92" s="11" t="s">
        <v>106</v>
      </c>
      <c r="B92" s="12" t="s">
        <v>107</v>
      </c>
      <c r="C92" s="47" t="e">
        <f>'1 Krõll'!#REF!+#REF!+#REF!+#REF!+#REF!+#REF!+#REF!+#REF!+#REF!+#REF!+#REF!+#REF!+Waldorfühing!C92+'Muud hariduskulud'!C92+Haridusüritused!C92</f>
        <v>#REF!</v>
      </c>
      <c r="D92" s="47" t="e">
        <f>'1 Krõll'!#REF!+#REF!+#REF!+#REF!+#REF!+#REF!+#REF!+#REF!+#REF!+#REF!+#REF!+#REF!+Waldorfühing!D92+'Muud hariduskulud'!D92+Haridusüritused!D92</f>
        <v>#REF!</v>
      </c>
      <c r="E92" s="47" t="e">
        <f>'1 Krõll'!#REF!+#REF!+#REF!+#REF!+#REF!+#REF!+#REF!+#REF!+#REF!+#REF!+#REF!+#REF!+Waldorfühing!E92+'Muud hariduskulud'!E92+Haridusüritused!E92</f>
        <v>#REF!</v>
      </c>
      <c r="F92" s="47" t="e">
        <f>'1 Krõll'!#REF!+#REF!+#REF!+#REF!+#REF!+#REF!+#REF!+#REF!+#REF!+#REF!+#REF!+#REF!+Waldorfühing!F92+'Muud hariduskulud'!F92+Haridusüritused!F92</f>
        <v>#REF!</v>
      </c>
      <c r="G92" s="57"/>
      <c r="J92" s="218"/>
      <c r="K92" s="218"/>
      <c r="L92" s="218"/>
    </row>
    <row r="93" spans="1:12" x14ac:dyDescent="0.2">
      <c r="A93" s="11" t="s">
        <v>108</v>
      </c>
      <c r="B93" s="12" t="s">
        <v>109</v>
      </c>
      <c r="C93" s="47" t="e">
        <f>'1 Krõll'!#REF!+#REF!+#REF!+#REF!+#REF!+#REF!+#REF!+#REF!+#REF!+#REF!+#REF!+#REF!+Waldorfühing!C93+'Muud hariduskulud'!C93+Haridusüritused!C93</f>
        <v>#REF!</v>
      </c>
      <c r="D93" s="47" t="e">
        <f>'1 Krõll'!#REF!+#REF!+#REF!+#REF!+#REF!+#REF!+#REF!+#REF!+#REF!+#REF!+#REF!+#REF!+Waldorfühing!D93+'Muud hariduskulud'!D93+Haridusüritused!D93</f>
        <v>#REF!</v>
      </c>
      <c r="E93" s="47" t="e">
        <f>'1 Krõll'!#REF!+#REF!+#REF!+#REF!+#REF!+#REF!+#REF!+#REF!+#REF!+#REF!+#REF!+#REF!+Waldorfühing!E93+'Muud hariduskulud'!E93+Haridusüritused!E93</f>
        <v>#REF!</v>
      </c>
      <c r="F93" s="47" t="e">
        <f>'1 Krõll'!#REF!+#REF!+#REF!+#REF!+#REF!+#REF!+#REF!+#REF!+#REF!+#REF!+#REF!+#REF!+Waldorfühing!F93+'Muud hariduskulud'!F93+Haridusüritused!F93</f>
        <v>#REF!</v>
      </c>
      <c r="G93" s="57"/>
      <c r="J93" s="218"/>
      <c r="K93" s="218"/>
      <c r="L93" s="218"/>
    </row>
    <row r="94" spans="1:12" x14ac:dyDescent="0.2">
      <c r="A94" s="11" t="s">
        <v>110</v>
      </c>
      <c r="B94" s="12" t="s">
        <v>111</v>
      </c>
      <c r="C94" s="47" t="e">
        <f>'1 Krõll'!#REF!+#REF!+#REF!+#REF!+#REF!+#REF!+#REF!+#REF!+#REF!+#REF!+#REF!+#REF!+Waldorfühing!C94+'Muud hariduskulud'!C94+Haridusüritused!C94</f>
        <v>#REF!</v>
      </c>
      <c r="D94" s="47" t="e">
        <f>'1 Krõll'!#REF!+#REF!+#REF!+#REF!+#REF!+#REF!+#REF!+#REF!+#REF!+#REF!+#REF!+#REF!+Waldorfühing!D94+'Muud hariduskulud'!D94+Haridusüritused!D94</f>
        <v>#REF!</v>
      </c>
      <c r="E94" s="47" t="e">
        <f>'1 Krõll'!#REF!+#REF!+#REF!+#REF!+#REF!+#REF!+#REF!+#REF!+#REF!+#REF!+#REF!+#REF!+Waldorfühing!E94+'Muud hariduskulud'!E94+Haridusüritused!E94</f>
        <v>#REF!</v>
      </c>
      <c r="F94" s="47" t="e">
        <f>'1 Krõll'!#REF!+#REF!+#REF!+#REF!+#REF!+#REF!+#REF!+#REF!+#REF!+#REF!+#REF!+#REF!+Waldorfühing!F94+'Muud hariduskulud'!F94+Haridusüritused!F94</f>
        <v>#REF!</v>
      </c>
      <c r="G94" s="57"/>
      <c r="J94" s="218"/>
      <c r="K94" s="218"/>
      <c r="L94" s="218"/>
    </row>
    <row r="95" spans="1:12" x14ac:dyDescent="0.2">
      <c r="A95" s="45" t="s">
        <v>188</v>
      </c>
      <c r="B95" s="44" t="s">
        <v>187</v>
      </c>
      <c r="C95" s="48" t="e">
        <f>'1 Krõll'!#REF!+#REF!+#REF!+#REF!+#REF!+#REF!+#REF!+#REF!+#REF!+#REF!+#REF!+#REF!+Waldorfühing!C95+'Muud hariduskulud'!C95+Haridusüritused!C95</f>
        <v>#REF!</v>
      </c>
      <c r="D95" s="48" t="e">
        <f>'1 Krõll'!#REF!+#REF!+#REF!+#REF!+#REF!+#REF!+#REF!+#REF!+#REF!+#REF!+#REF!+#REF!+Waldorfühing!D95+'Muud hariduskulud'!D95+Haridusüritused!D95</f>
        <v>#REF!</v>
      </c>
      <c r="E95" s="48" t="e">
        <f>'1 Krõll'!#REF!+#REF!+#REF!+#REF!+#REF!+#REF!+#REF!+#REF!+#REF!+#REF!+#REF!+#REF!+Waldorfühing!E95+'Muud hariduskulud'!E95+Haridusüritused!E95</f>
        <v>#REF!</v>
      </c>
      <c r="F95" s="48" t="e">
        <f>'1 Krõll'!#REF!+#REF!+#REF!+#REF!+#REF!+#REF!+#REF!+#REF!+#REF!+#REF!+#REF!+#REF!+Waldorfühing!F95+'Muud hariduskulud'!F95+Haridusüritused!F95</f>
        <v>#REF!</v>
      </c>
      <c r="G95" s="49"/>
      <c r="J95" s="201"/>
      <c r="K95" s="201"/>
      <c r="L95" s="201"/>
    </row>
    <row r="96" spans="1:12" x14ac:dyDescent="0.2">
      <c r="A96" s="11" t="s">
        <v>112</v>
      </c>
      <c r="B96" s="12" t="s">
        <v>113</v>
      </c>
      <c r="C96" s="47" t="e">
        <f>'1 Krõll'!#REF!+#REF!+#REF!+#REF!+#REF!+#REF!+#REF!+#REF!+#REF!+#REF!+#REF!+#REF!+Waldorfühing!C96+'Muud hariduskulud'!C96+Haridusüritused!C96</f>
        <v>#REF!</v>
      </c>
      <c r="D96" s="47" t="e">
        <f>'1 Krõll'!#REF!+#REF!+#REF!+#REF!+#REF!+#REF!+#REF!+#REF!+#REF!+#REF!+#REF!+#REF!+Waldorfühing!D96+'Muud hariduskulud'!D96+Haridusüritused!D96</f>
        <v>#REF!</v>
      </c>
      <c r="E96" s="47" t="e">
        <f>'1 Krõll'!#REF!+#REF!+#REF!+#REF!+#REF!+#REF!+#REF!+#REF!+#REF!+#REF!+#REF!+#REF!+Waldorfühing!E96+'Muud hariduskulud'!E96+Haridusüritused!E96</f>
        <v>#REF!</v>
      </c>
      <c r="F96" s="47" t="e">
        <f>'1 Krõll'!#REF!+#REF!+#REF!+#REF!+#REF!+#REF!+#REF!+#REF!+#REF!+#REF!+#REF!+#REF!+Waldorfühing!F96+'Muud hariduskulud'!F96+Haridusüritused!F96</f>
        <v>#REF!</v>
      </c>
      <c r="G96" s="57"/>
      <c r="J96" s="218"/>
      <c r="K96" s="218"/>
      <c r="L96" s="218"/>
    </row>
    <row r="97" spans="1:12" x14ac:dyDescent="0.2">
      <c r="A97" s="11" t="s">
        <v>114</v>
      </c>
      <c r="B97" s="12" t="s">
        <v>115</v>
      </c>
      <c r="C97" s="47" t="e">
        <f>'1 Krõll'!#REF!+#REF!+#REF!+#REF!+#REF!+#REF!+#REF!+#REF!+#REF!+#REF!+#REF!+#REF!+Waldorfühing!C97+'Muud hariduskulud'!C97+Haridusüritused!C97</f>
        <v>#REF!</v>
      </c>
      <c r="D97" s="47" t="e">
        <f>'1 Krõll'!#REF!+#REF!+#REF!+#REF!+#REF!+#REF!+#REF!+#REF!+#REF!+#REF!+#REF!+#REF!+Waldorfühing!D97+'Muud hariduskulud'!D97+Haridusüritused!D97</f>
        <v>#REF!</v>
      </c>
      <c r="E97" s="47" t="e">
        <f>'1 Krõll'!#REF!+#REF!+#REF!+#REF!+#REF!+#REF!+#REF!+#REF!+#REF!+#REF!+#REF!+#REF!+Waldorfühing!E97+'Muud hariduskulud'!E97+Haridusüritused!E97</f>
        <v>#REF!</v>
      </c>
      <c r="F97" s="47" t="e">
        <f>'1 Krõll'!#REF!+#REF!+#REF!+#REF!+#REF!+#REF!+#REF!+#REF!+#REF!+#REF!+#REF!+#REF!+Waldorfühing!F97+'Muud hariduskulud'!F97+Haridusüritused!F97</f>
        <v>#REF!</v>
      </c>
      <c r="G97" s="57"/>
      <c r="J97" s="218"/>
      <c r="K97" s="218"/>
      <c r="L97" s="218"/>
    </row>
    <row r="98" spans="1:12" x14ac:dyDescent="0.2">
      <c r="A98" s="45" t="s">
        <v>180</v>
      </c>
      <c r="B98" s="46" t="s">
        <v>178</v>
      </c>
      <c r="C98" s="48" t="e">
        <f>'1 Krõll'!#REF!+#REF!+#REF!+#REF!+#REF!+#REF!+#REF!+#REF!+#REF!+#REF!+#REF!+#REF!+Waldorfühing!C98+'Muud hariduskulud'!C98+Haridusüritused!C98</f>
        <v>#REF!</v>
      </c>
      <c r="D98" s="48" t="e">
        <f>'1 Krõll'!#REF!+#REF!+#REF!+#REF!+#REF!+#REF!+#REF!+#REF!+#REF!+#REF!+#REF!+#REF!+Waldorfühing!D98+'Muud hariduskulud'!D98+Haridusüritused!D98</f>
        <v>#REF!</v>
      </c>
      <c r="E98" s="48" t="e">
        <f>'1 Krõll'!#REF!+#REF!+#REF!+#REF!+#REF!+#REF!+#REF!+#REF!+#REF!+#REF!+#REF!+#REF!+Waldorfühing!E98+'Muud hariduskulud'!E98+Haridusüritused!E98</f>
        <v>#REF!</v>
      </c>
      <c r="F98" s="48" t="e">
        <f>'1 Krõll'!#REF!+#REF!+#REF!+#REF!+#REF!+#REF!+#REF!+#REF!+#REF!+#REF!+#REF!+#REF!+Waldorfühing!F98+'Muud hariduskulud'!F98+Haridusüritused!F98</f>
        <v>#REF!</v>
      </c>
      <c r="G98" s="49"/>
      <c r="J98" s="201"/>
      <c r="K98" s="201"/>
      <c r="L98" s="201"/>
    </row>
    <row r="99" spans="1:12" x14ac:dyDescent="0.2">
      <c r="A99" s="11" t="s">
        <v>116</v>
      </c>
      <c r="B99" s="12" t="s">
        <v>117</v>
      </c>
      <c r="C99" s="47" t="e">
        <f>'1 Krõll'!#REF!+#REF!+#REF!+#REF!+#REF!+#REF!+#REF!+#REF!+#REF!+#REF!+#REF!+#REF!+Waldorfühing!C99+'Muud hariduskulud'!C99+Haridusüritused!C99</f>
        <v>#REF!</v>
      </c>
      <c r="D99" s="47" t="e">
        <f>'1 Krõll'!#REF!+#REF!+#REF!+#REF!+#REF!+#REF!+#REF!+#REF!+#REF!+#REF!+#REF!+#REF!+Waldorfühing!D99+'Muud hariduskulud'!D99+Haridusüritused!D99</f>
        <v>#REF!</v>
      </c>
      <c r="E99" s="47" t="e">
        <f>'1 Krõll'!#REF!+#REF!+#REF!+#REF!+#REF!+#REF!+#REF!+#REF!+#REF!+#REF!+#REF!+#REF!+Waldorfühing!E99+'Muud hariduskulud'!E99+Haridusüritused!E99</f>
        <v>#REF!</v>
      </c>
      <c r="F99" s="47" t="e">
        <f>'1 Krõll'!#REF!+#REF!+#REF!+#REF!+#REF!+#REF!+#REF!+#REF!+#REF!+#REF!+#REF!+#REF!+Waldorfühing!F99+'Muud hariduskulud'!F99+Haridusüritused!F99</f>
        <v>#REF!</v>
      </c>
      <c r="G99" s="57"/>
      <c r="J99" s="218"/>
      <c r="K99" s="218"/>
      <c r="L99" s="218"/>
    </row>
    <row r="100" spans="1:12" x14ac:dyDescent="0.2">
      <c r="A100" s="11" t="s">
        <v>118</v>
      </c>
      <c r="B100" s="13" t="s">
        <v>119</v>
      </c>
      <c r="C100" s="47" t="e">
        <f>'1 Krõll'!#REF!+#REF!+#REF!+#REF!+#REF!+#REF!+#REF!+#REF!+#REF!+#REF!+#REF!+#REF!+Waldorfühing!C100+'Muud hariduskulud'!C100+Haridusüritused!C100</f>
        <v>#REF!</v>
      </c>
      <c r="D100" s="47" t="e">
        <f>'1 Krõll'!#REF!+#REF!+#REF!+#REF!+#REF!+#REF!+#REF!+#REF!+#REF!+#REF!+#REF!+#REF!+Waldorfühing!D100+'Muud hariduskulud'!D100+Haridusüritused!D100</f>
        <v>#REF!</v>
      </c>
      <c r="E100" s="47" t="e">
        <f>'1 Krõll'!#REF!+#REF!+#REF!+#REF!+#REF!+#REF!+#REF!+#REF!+#REF!+#REF!+#REF!+#REF!+Waldorfühing!E100+'Muud hariduskulud'!E100+Haridusüritused!E100</f>
        <v>#REF!</v>
      </c>
      <c r="F100" s="47" t="e">
        <f>'1 Krõll'!#REF!+#REF!+#REF!+#REF!+#REF!+#REF!+#REF!+#REF!+#REF!+#REF!+#REF!+#REF!+Waldorfühing!F100+'Muud hariduskulud'!F100+Haridusüritused!F100</f>
        <v>#REF!</v>
      </c>
      <c r="G100" s="57"/>
      <c r="J100" s="218"/>
      <c r="K100" s="218"/>
      <c r="L100" s="218"/>
    </row>
    <row r="101" spans="1:12" x14ac:dyDescent="0.2">
      <c r="A101" s="11" t="s">
        <v>120</v>
      </c>
      <c r="B101" s="13" t="s">
        <v>124</v>
      </c>
      <c r="C101" s="47" t="e">
        <f>'1 Krõll'!#REF!+#REF!+#REF!+#REF!+#REF!+#REF!+#REF!+#REF!+#REF!+#REF!+#REF!+#REF!+Waldorfühing!C101+'Muud hariduskulud'!C101+Haridusüritused!C101</f>
        <v>#REF!</v>
      </c>
      <c r="D101" s="47" t="e">
        <f>'1 Krõll'!#REF!+#REF!+#REF!+#REF!+#REF!+#REF!+#REF!+#REF!+#REF!+#REF!+#REF!+#REF!+Waldorfühing!D101+'Muud hariduskulud'!D101+Haridusüritused!D101</f>
        <v>#REF!</v>
      </c>
      <c r="E101" s="47" t="e">
        <f>'1 Krõll'!#REF!+#REF!+#REF!+#REF!+#REF!+#REF!+#REF!+#REF!+#REF!+#REF!+#REF!+#REF!+Waldorfühing!E101+'Muud hariduskulud'!E101+Haridusüritused!E101</f>
        <v>#REF!</v>
      </c>
      <c r="F101" s="47" t="e">
        <f>'1 Krõll'!#REF!+#REF!+#REF!+#REF!+#REF!+#REF!+#REF!+#REF!+#REF!+#REF!+#REF!+#REF!+Waldorfühing!F101+'Muud hariduskulud'!F101+Haridusüritused!F101</f>
        <v>#REF!</v>
      </c>
      <c r="G101" s="57"/>
      <c r="J101" s="218"/>
      <c r="K101" s="218"/>
      <c r="L101" s="218"/>
    </row>
    <row r="102" spans="1:12" x14ac:dyDescent="0.2">
      <c r="A102" s="26"/>
      <c r="B102" s="44" t="s">
        <v>181</v>
      </c>
      <c r="C102" s="48" t="e">
        <f>'1 Krõll'!#REF!+#REF!+#REF!+#REF!+#REF!+#REF!+#REF!+#REF!+#REF!+#REF!+#REF!+#REF!+Waldorfühing!C102+'Muud hariduskulud'!C102+Haridusüritused!C102</f>
        <v>#REF!</v>
      </c>
      <c r="D102" s="48" t="e">
        <f>'1 Krõll'!#REF!+#REF!+#REF!+#REF!+#REF!+#REF!+#REF!+#REF!+#REF!+#REF!+#REF!+#REF!+Waldorfühing!D102+'Muud hariduskulud'!D102+Haridusüritused!D102</f>
        <v>#REF!</v>
      </c>
      <c r="E102" s="48" t="e">
        <f>'1 Krõll'!#REF!+#REF!+#REF!+#REF!+#REF!+#REF!+#REF!+#REF!+#REF!+#REF!+#REF!+#REF!+Waldorfühing!E102+'Muud hariduskulud'!E102+Haridusüritused!E102</f>
        <v>#REF!</v>
      </c>
      <c r="F102" s="48" t="e">
        <f>'1 Krõll'!#REF!+#REF!+#REF!+#REF!+#REF!+#REF!+#REF!+#REF!+#REF!+#REF!+#REF!+#REF!+Waldorfühing!F102+'Muud hariduskulud'!F102+Haridusüritused!F102</f>
        <v>#REF!</v>
      </c>
      <c r="G102" s="49"/>
      <c r="J102" s="201"/>
      <c r="K102" s="201"/>
      <c r="L102" s="201"/>
    </row>
    <row r="103" spans="1:12" x14ac:dyDescent="0.2">
      <c r="A103" s="11" t="s">
        <v>125</v>
      </c>
      <c r="B103" s="12" t="s">
        <v>126</v>
      </c>
      <c r="C103" s="47" t="e">
        <f>'1 Krõll'!#REF!+#REF!+#REF!+#REF!+#REF!+#REF!+#REF!+#REF!+#REF!+#REF!+#REF!+#REF!+Waldorfühing!C103+'Muud hariduskulud'!C103+Haridusüritused!C103</f>
        <v>#REF!</v>
      </c>
      <c r="D103" s="47" t="e">
        <f>'1 Krõll'!#REF!+#REF!+#REF!+#REF!+#REF!+#REF!+#REF!+#REF!+#REF!+#REF!+#REF!+#REF!+Waldorfühing!D103+'Muud hariduskulud'!D103+Haridusüritused!D103</f>
        <v>#REF!</v>
      </c>
      <c r="E103" s="47" t="e">
        <f>'1 Krõll'!#REF!+#REF!+#REF!+#REF!+#REF!+#REF!+#REF!+#REF!+#REF!+#REF!+#REF!+#REF!+Waldorfühing!E103+'Muud hariduskulud'!E103+Haridusüritused!E103</f>
        <v>#REF!</v>
      </c>
      <c r="F103" s="47" t="e">
        <f>'1 Krõll'!#REF!+#REF!+#REF!+#REF!+#REF!+#REF!+#REF!+#REF!+#REF!+#REF!+#REF!+#REF!+Waldorfühing!F103+'Muud hariduskulud'!F103+Haridusüritused!F103</f>
        <v>#REF!</v>
      </c>
      <c r="G103" s="57"/>
      <c r="J103" s="218"/>
      <c r="K103" s="218"/>
      <c r="L103" s="218"/>
    </row>
    <row r="104" spans="1:12" x14ac:dyDescent="0.2">
      <c r="A104" s="8"/>
      <c r="B104" s="8"/>
      <c r="C104" s="47"/>
      <c r="D104" s="47"/>
      <c r="E104" s="48"/>
      <c r="F104" s="57"/>
      <c r="G104" s="57"/>
      <c r="J104" s="201"/>
      <c r="K104" s="201"/>
      <c r="L104" s="201"/>
    </row>
    <row r="105" spans="1:12" x14ac:dyDescent="0.2">
      <c r="A105" s="29"/>
      <c r="B105" s="30" t="s">
        <v>127</v>
      </c>
      <c r="C105" s="67" t="e">
        <f>'1 Krõll'!#REF!+#REF!+#REF!+#REF!+#REF!+#REF!+#REF!+#REF!+#REF!+#REF!+#REF!+#REF!+Waldorfühing!C105+'Muud hariduskulud'!C105+Haridusüritused!C105</f>
        <v>#REF!</v>
      </c>
      <c r="D105" s="67" t="e">
        <f>'1 Krõll'!#REF!+#REF!+#REF!+#REF!+#REF!+#REF!+#REF!+#REF!+#REF!+#REF!+#REF!+#REF!+Waldorfühing!D105+'Muud hariduskulud'!D105+Haridusüritused!D105</f>
        <v>#REF!</v>
      </c>
      <c r="E105" s="67" t="e">
        <f>'1 Krõll'!#REF!+#REF!+#REF!+#REF!+#REF!+#REF!+#REF!+#REF!+#REF!+#REF!+#REF!+#REF!+Waldorfühing!E105+'Muud hariduskulud'!E105+Haridusüritused!E105</f>
        <v>#REF!</v>
      </c>
      <c r="F105" s="67" t="e">
        <f>'1 Krõll'!#REF!+#REF!+#REF!+#REF!+#REF!+#REF!+#REF!+#REF!+#REF!+#REF!+#REF!+#REF!+Waldorfühing!F105+'Muud hariduskulud'!F105+Haridusüritused!F105</f>
        <v>#REF!</v>
      </c>
      <c r="G105" s="31"/>
      <c r="J105" s="230"/>
      <c r="K105" s="230"/>
      <c r="L105" s="230"/>
    </row>
    <row r="106" spans="1:12" x14ac:dyDescent="0.2">
      <c r="A106" s="29"/>
      <c r="B106" s="30"/>
      <c r="C106" s="47"/>
      <c r="D106" s="47"/>
      <c r="E106" s="67" t="e">
        <f>+D105+F105</f>
        <v>#REF!</v>
      </c>
      <c r="F106" s="196" t="s">
        <v>254</v>
      </c>
      <c r="G106" s="190"/>
      <c r="J106" s="201"/>
      <c r="K106" s="201"/>
      <c r="L106" s="201"/>
    </row>
    <row r="107" spans="1:12" x14ac:dyDescent="0.2">
      <c r="A107" s="29"/>
      <c r="B107" s="30"/>
      <c r="C107" s="47"/>
      <c r="D107" s="47"/>
      <c r="E107" s="67" t="e">
        <f>-E106+E105</f>
        <v>#REF!</v>
      </c>
      <c r="F107" s="59" t="s">
        <v>255</v>
      </c>
      <c r="G107" s="118"/>
      <c r="J107" s="201"/>
      <c r="K107" s="201"/>
      <c r="L107" s="201"/>
    </row>
    <row r="108" spans="1:12" x14ac:dyDescent="0.2">
      <c r="A108" s="33"/>
      <c r="B108" s="12" t="s">
        <v>128</v>
      </c>
      <c r="C108" s="47" t="e">
        <f>C109+C117+C133</f>
        <v>#REF!</v>
      </c>
      <c r="D108" s="47" t="e">
        <f>D109+D117+D133</f>
        <v>#REF!</v>
      </c>
      <c r="E108" s="47" t="e">
        <f>E109+E117+E133</f>
        <v>#REF!</v>
      </c>
      <c r="F108" s="47" t="e">
        <f>F109+F117+F133</f>
        <v>#REF!</v>
      </c>
      <c r="G108" s="15"/>
      <c r="J108" s="218"/>
      <c r="K108" s="218"/>
      <c r="L108" s="218"/>
    </row>
    <row r="109" spans="1:12" x14ac:dyDescent="0.2">
      <c r="A109" s="33" t="s">
        <v>155</v>
      </c>
      <c r="B109" s="27" t="s">
        <v>129</v>
      </c>
      <c r="C109" s="48" t="e">
        <f>SUM(C110:C116)</f>
        <v>#REF!</v>
      </c>
      <c r="D109" s="48" t="e">
        <f>SUM(D110:D116)</f>
        <v>#REF!</v>
      </c>
      <c r="E109" s="48" t="e">
        <f>SUM(E110:E116)</f>
        <v>#REF!</v>
      </c>
      <c r="F109" s="48" t="e">
        <f>SUM(F110:F116)</f>
        <v>#REF!</v>
      </c>
      <c r="G109" s="34"/>
      <c r="J109" s="201"/>
      <c r="K109" s="201"/>
      <c r="L109" s="201"/>
    </row>
    <row r="110" spans="1:12" x14ac:dyDescent="0.2">
      <c r="A110" s="16" t="s">
        <v>158</v>
      </c>
      <c r="B110" s="17" t="s">
        <v>165</v>
      </c>
      <c r="C110" s="72" t="e">
        <f>'1 Krõll'!#REF!+#REF!+#REF!+#REF!+#REF!+#REF!+#REF!+#REF!+#REF!+#REF!+#REF!+#REF!+Waldorfühing!C110+'Muud hariduskulud'!C110+Haridusüritused!C110</f>
        <v>#REF!</v>
      </c>
      <c r="D110" s="72" t="e">
        <f>'1 Krõll'!#REF!+#REF!+#REF!+#REF!+#REF!+#REF!+#REF!+#REF!+#REF!+#REF!+#REF!+#REF!+Waldorfühing!D110+'Muud hariduskulud'!D110+Haridusüritused!D110</f>
        <v>#REF!</v>
      </c>
      <c r="E110" s="72" t="e">
        <f>'1 Krõll'!#REF!+#REF!+#REF!+#REF!+#REF!+#REF!+#REF!+#REF!+#REF!+#REF!+#REF!+#REF!+Waldorfühing!E110+'Muud hariduskulud'!E110+Haridusüritused!E110</f>
        <v>#REF!</v>
      </c>
      <c r="F110" s="72" t="e">
        <f>'1 Krõll'!#REF!+#REF!+#REF!+#REF!+#REF!+#REF!+#REF!+#REF!+#REF!+#REF!+#REF!+#REF!+Waldorfühing!F110+'Muud hariduskulud'!F110+Haridusüritused!F110</f>
        <v>#REF!</v>
      </c>
      <c r="G110" s="51"/>
      <c r="J110" s="218"/>
      <c r="K110" s="218"/>
      <c r="L110" s="218"/>
    </row>
    <row r="111" spans="1:12" x14ac:dyDescent="0.2">
      <c r="A111" s="16" t="s">
        <v>159</v>
      </c>
      <c r="B111" s="17" t="s">
        <v>166</v>
      </c>
      <c r="C111" s="72" t="e">
        <f>'1 Krõll'!#REF!+#REF!+#REF!+#REF!+#REF!+#REF!+#REF!+#REF!+#REF!+#REF!+#REF!+#REF!+Waldorfühing!C111+'Muud hariduskulud'!C111+Haridusüritused!C111</f>
        <v>#REF!</v>
      </c>
      <c r="D111" s="72" t="e">
        <f>'1 Krõll'!#REF!+#REF!+#REF!+#REF!+#REF!+#REF!+#REF!+#REF!+#REF!+#REF!+#REF!+#REF!+Waldorfühing!D111+'Muud hariduskulud'!D111+Haridusüritused!D111</f>
        <v>#REF!</v>
      </c>
      <c r="E111" s="72" t="e">
        <f>'1 Krõll'!#REF!+#REF!+#REF!+#REF!+#REF!+#REF!+#REF!+#REF!+#REF!+#REF!+#REF!+#REF!+Waldorfühing!E111+'Muud hariduskulud'!E111+Haridusüritused!E111</f>
        <v>#REF!</v>
      </c>
      <c r="F111" s="72" t="e">
        <f>'1 Krõll'!#REF!+#REF!+#REF!+#REF!+#REF!+#REF!+#REF!+#REF!+#REF!+#REF!+#REF!+#REF!+Waldorfühing!F111+'Muud hariduskulud'!F111+Haridusüritused!F111</f>
        <v>#REF!</v>
      </c>
      <c r="G111" s="51"/>
      <c r="J111" s="218"/>
      <c r="K111" s="218"/>
      <c r="L111" s="218"/>
    </row>
    <row r="112" spans="1:12" x14ac:dyDescent="0.2">
      <c r="A112" s="16" t="s">
        <v>160</v>
      </c>
      <c r="B112" s="17" t="s">
        <v>130</v>
      </c>
      <c r="C112" s="72" t="e">
        <f>'1 Krõll'!#REF!+#REF!+#REF!+#REF!+#REF!+#REF!+#REF!+#REF!+#REF!+#REF!+#REF!+#REF!+Waldorfühing!C112+'Muud hariduskulud'!C112+Haridusüritused!C112</f>
        <v>#REF!</v>
      </c>
      <c r="D112" s="72" t="e">
        <f>'1 Krõll'!#REF!+#REF!+#REF!+#REF!+#REF!+#REF!+#REF!+#REF!+#REF!+#REF!+#REF!+#REF!+Waldorfühing!D112+'Muud hariduskulud'!D112+Haridusüritused!D112</f>
        <v>#REF!</v>
      </c>
      <c r="E112" s="72" t="e">
        <f>'1 Krõll'!#REF!+#REF!+#REF!+#REF!+#REF!+#REF!+#REF!+#REF!+#REF!+#REF!+#REF!+#REF!+Waldorfühing!E112+'Muud hariduskulud'!E112+Haridusüritused!E112</f>
        <v>#REF!</v>
      </c>
      <c r="F112" s="72" t="e">
        <f>'1 Krõll'!#REF!+#REF!+#REF!+#REF!+#REF!+#REF!+#REF!+#REF!+#REF!+#REF!+#REF!+#REF!+Waldorfühing!F112+'Muud hariduskulud'!F112+Haridusüritused!F112</f>
        <v>#REF!</v>
      </c>
      <c r="G112" s="51"/>
      <c r="J112" s="218"/>
      <c r="K112" s="218"/>
      <c r="L112" s="218"/>
    </row>
    <row r="113" spans="1:12" x14ac:dyDescent="0.2">
      <c r="A113" s="16" t="s">
        <v>161</v>
      </c>
      <c r="B113" s="17" t="s">
        <v>131</v>
      </c>
      <c r="C113" s="72" t="e">
        <f>'1 Krõll'!#REF!+#REF!+#REF!+#REF!+#REF!+#REF!+#REF!+#REF!+#REF!+#REF!+#REF!+#REF!+Waldorfühing!C113+'Muud hariduskulud'!C113+Haridusüritused!C113</f>
        <v>#REF!</v>
      </c>
      <c r="D113" s="72" t="e">
        <f>'1 Krõll'!#REF!+#REF!+#REF!+#REF!+#REF!+#REF!+#REF!+#REF!+#REF!+#REF!+#REF!+#REF!+Waldorfühing!D113+'Muud hariduskulud'!D113+Haridusüritused!D113</f>
        <v>#REF!</v>
      </c>
      <c r="E113" s="72" t="e">
        <f>'1 Krõll'!#REF!+#REF!+#REF!+#REF!+#REF!+#REF!+#REF!+#REF!+#REF!+#REF!+#REF!+#REF!+Waldorfühing!E113+'Muud hariduskulud'!E113+Haridusüritused!E113</f>
        <v>#REF!</v>
      </c>
      <c r="F113" s="72" t="e">
        <f>'1 Krõll'!#REF!+#REF!+#REF!+#REF!+#REF!+#REF!+#REF!+#REF!+#REF!+#REF!+#REF!+#REF!+Waldorfühing!F113+'Muud hariduskulud'!F113+Haridusüritused!F113</f>
        <v>#REF!</v>
      </c>
      <c r="G113" s="51"/>
      <c r="J113" s="218"/>
      <c r="K113" s="218"/>
      <c r="L113" s="218"/>
    </row>
    <row r="114" spans="1:12" x14ac:dyDescent="0.2">
      <c r="A114" s="16" t="s">
        <v>163</v>
      </c>
      <c r="B114" s="17" t="s">
        <v>167</v>
      </c>
      <c r="C114" s="72" t="e">
        <f>'1 Krõll'!#REF!+#REF!+#REF!+#REF!+#REF!+#REF!+#REF!+#REF!+#REF!+#REF!+#REF!+#REF!+Waldorfühing!C114+'Muud hariduskulud'!C114+Haridusüritused!C114</f>
        <v>#REF!</v>
      </c>
      <c r="D114" s="72" t="e">
        <f>'1 Krõll'!#REF!+#REF!+#REF!+#REF!+#REF!+#REF!+#REF!+#REF!+#REF!+#REF!+#REF!+#REF!+Waldorfühing!D114+'Muud hariduskulud'!D114+Haridusüritused!D114</f>
        <v>#REF!</v>
      </c>
      <c r="E114" s="72" t="e">
        <f>'1 Krõll'!#REF!+#REF!+#REF!+#REF!+#REF!+#REF!+#REF!+#REF!+#REF!+#REF!+#REF!+#REF!+Waldorfühing!E114+'Muud hariduskulud'!E114+Haridusüritused!E114</f>
        <v>#REF!</v>
      </c>
      <c r="F114" s="72" t="e">
        <f>'1 Krõll'!#REF!+#REF!+#REF!+#REF!+#REF!+#REF!+#REF!+#REF!+#REF!+#REF!+#REF!+#REF!+Waldorfühing!F114+'Muud hariduskulud'!F114+Haridusüritused!F114</f>
        <v>#REF!</v>
      </c>
      <c r="G114" s="51"/>
      <c r="J114" s="218"/>
      <c r="K114" s="218"/>
      <c r="L114" s="218"/>
    </row>
    <row r="115" spans="1:12" x14ac:dyDescent="0.2">
      <c r="A115" s="16" t="s">
        <v>164</v>
      </c>
      <c r="B115" s="17" t="s">
        <v>168</v>
      </c>
      <c r="C115" s="72" t="e">
        <f>'1 Krõll'!#REF!+#REF!+#REF!+#REF!+#REF!+#REF!+#REF!+#REF!+#REF!+#REF!+#REF!+#REF!+Waldorfühing!C115+'Muud hariduskulud'!C115+Haridusüritused!C115</f>
        <v>#REF!</v>
      </c>
      <c r="D115" s="72" t="e">
        <f>'1 Krõll'!#REF!+#REF!+#REF!+#REF!+#REF!+#REF!+#REF!+#REF!+#REF!+#REF!+#REF!+#REF!+Waldorfühing!D115+'Muud hariduskulud'!D115+Haridusüritused!D115</f>
        <v>#REF!</v>
      </c>
      <c r="E115" s="72" t="e">
        <f>'1 Krõll'!#REF!+#REF!+#REF!+#REF!+#REF!+#REF!+#REF!+#REF!+#REF!+#REF!+#REF!+#REF!+Waldorfühing!E115+'Muud hariduskulud'!E115+Haridusüritused!E115</f>
        <v>#REF!</v>
      </c>
      <c r="F115" s="72" t="e">
        <f>'1 Krõll'!#REF!+#REF!+#REF!+#REF!+#REF!+#REF!+#REF!+#REF!+#REF!+#REF!+#REF!+#REF!+Waldorfühing!F115+'Muud hariduskulud'!F115+Haridusüritused!F115</f>
        <v>#REF!</v>
      </c>
      <c r="G115" s="51"/>
      <c r="J115" s="218"/>
      <c r="K115" s="218"/>
      <c r="L115" s="218"/>
    </row>
    <row r="116" spans="1:12" x14ac:dyDescent="0.2">
      <c r="A116" s="16" t="s">
        <v>162</v>
      </c>
      <c r="B116" s="17" t="s">
        <v>175</v>
      </c>
      <c r="C116" s="72" t="e">
        <f>'1 Krõll'!#REF!+#REF!+#REF!+#REF!+#REF!+#REF!+#REF!+#REF!+#REF!+#REF!+#REF!+#REF!+Waldorfühing!C116+'Muud hariduskulud'!C116+Haridusüritused!C116</f>
        <v>#REF!</v>
      </c>
      <c r="D116" s="72" t="e">
        <f>'1 Krõll'!#REF!+#REF!+#REF!+#REF!+#REF!+#REF!+#REF!+#REF!+#REF!+#REF!+#REF!+#REF!+Waldorfühing!D116+'Muud hariduskulud'!D116+Haridusüritused!D116</f>
        <v>#REF!</v>
      </c>
      <c r="E116" s="72" t="e">
        <f>'1 Krõll'!#REF!+#REF!+#REF!+#REF!+#REF!+#REF!+#REF!+#REF!+#REF!+#REF!+#REF!+#REF!+Waldorfühing!E116+'Muud hariduskulud'!E116+Haridusüritused!E116</f>
        <v>#REF!</v>
      </c>
      <c r="F116" s="72" t="e">
        <f>'1 Krõll'!#REF!+#REF!+#REF!+#REF!+#REF!+#REF!+#REF!+#REF!+#REF!+#REF!+#REF!+#REF!+Waldorfühing!F116+'Muud hariduskulud'!F116+Haridusüritused!F116</f>
        <v>#REF!</v>
      </c>
      <c r="G116" s="51"/>
      <c r="J116" s="218"/>
      <c r="K116" s="218"/>
      <c r="L116" s="218"/>
    </row>
    <row r="117" spans="1:12" x14ac:dyDescent="0.2">
      <c r="A117" s="33" t="s">
        <v>156</v>
      </c>
      <c r="B117" s="27" t="s">
        <v>132</v>
      </c>
      <c r="C117" s="48" t="e">
        <f>SUM(C118:C132)</f>
        <v>#REF!</v>
      </c>
      <c r="D117" s="48" t="e">
        <f>SUM(D118:D132)</f>
        <v>#REF!</v>
      </c>
      <c r="E117" s="48" t="e">
        <f>SUM(E118:E132)</f>
        <v>#REF!</v>
      </c>
      <c r="F117" s="48" t="e">
        <f>SUM(F118:F132)</f>
        <v>#REF!</v>
      </c>
      <c r="G117" s="34"/>
      <c r="J117" s="218"/>
      <c r="K117" s="218"/>
      <c r="L117" s="218"/>
    </row>
    <row r="118" spans="1:12" hidden="1" x14ac:dyDescent="0.2">
      <c r="A118" s="16" t="s">
        <v>172</v>
      </c>
      <c r="B118" s="17" t="s">
        <v>137</v>
      </c>
      <c r="C118" s="72" t="e">
        <f>'1 Krõll'!#REF!+#REF!+#REF!+#REF!+#REF!+#REF!+#REF!+#REF!+#REF!+#REF!+#REF!+#REF!+Waldorfühing!C118+'Muud hariduskulud'!C118+Haridusüritused!C118</f>
        <v>#REF!</v>
      </c>
      <c r="D118" s="72" t="e">
        <f>'1 Krõll'!#REF!+#REF!+#REF!+#REF!+#REF!+#REF!+#REF!+#REF!+#REF!+#REF!+#REF!+#REF!+Waldorfühing!D118+'Muud hariduskulud'!D118+Haridusüritused!D118</f>
        <v>#REF!</v>
      </c>
      <c r="E118" s="72" t="e">
        <f>'1 Krõll'!#REF!+#REF!+#REF!+#REF!+#REF!+#REF!+#REF!+#REF!+#REF!+#REF!+#REF!+#REF!+Waldorfühing!E118+'Muud hariduskulud'!E118+Haridusüritused!E118</f>
        <v>#REF!</v>
      </c>
      <c r="F118" s="42"/>
      <c r="G118" s="42"/>
      <c r="J118" s="201"/>
      <c r="K118" s="201"/>
      <c r="L118" s="201"/>
    </row>
    <row r="119" spans="1:12" hidden="1" x14ac:dyDescent="0.2">
      <c r="A119" s="16" t="s">
        <v>172</v>
      </c>
      <c r="B119" s="17" t="s">
        <v>134</v>
      </c>
      <c r="C119" s="72" t="e">
        <f>'1 Krõll'!#REF!+#REF!+#REF!+#REF!+#REF!+#REF!+#REF!+#REF!+#REF!+#REF!+#REF!+#REF!+Waldorfühing!C119+'Muud hariduskulud'!C119+Haridusüritused!C119</f>
        <v>#REF!</v>
      </c>
      <c r="D119" s="72" t="e">
        <f>'1 Krõll'!#REF!+#REF!+#REF!+#REF!+#REF!+#REF!+#REF!+#REF!+#REF!+#REF!+#REF!+#REF!+Waldorfühing!D119+'Muud hariduskulud'!D119+Haridusüritused!D119</f>
        <v>#REF!</v>
      </c>
      <c r="E119" s="72" t="e">
        <f>'1 Krõll'!#REF!+#REF!+#REF!+#REF!+#REF!+#REF!+#REF!+#REF!+#REF!+#REF!+#REF!+#REF!+Waldorfühing!E119+'Muud hariduskulud'!E119+Haridusüritused!E119</f>
        <v>#REF!</v>
      </c>
      <c r="F119" s="51"/>
      <c r="G119" s="51"/>
      <c r="J119" s="201"/>
      <c r="K119" s="201"/>
      <c r="L119" s="201"/>
    </row>
    <row r="120" spans="1:12" hidden="1" x14ac:dyDescent="0.2">
      <c r="A120" s="16" t="s">
        <v>172</v>
      </c>
      <c r="B120" s="17" t="s">
        <v>194</v>
      </c>
      <c r="C120" s="72" t="e">
        <f>'1 Krõll'!#REF!+#REF!+#REF!+#REF!+#REF!+#REF!+#REF!+#REF!+#REF!+#REF!+#REF!+#REF!+Waldorfühing!C120+'Muud hariduskulud'!C120+Haridusüritused!C120</f>
        <v>#REF!</v>
      </c>
      <c r="D120" s="72" t="e">
        <f>'1 Krõll'!#REF!+#REF!+#REF!+#REF!+#REF!+#REF!+#REF!+#REF!+#REF!+#REF!+#REF!+#REF!+Waldorfühing!D120+'Muud hariduskulud'!D120+Haridusüritused!D120</f>
        <v>#REF!</v>
      </c>
      <c r="E120" s="72" t="e">
        <f>'1 Krõll'!#REF!+#REF!+#REF!+#REF!+#REF!+#REF!+#REF!+#REF!+#REF!+#REF!+#REF!+#REF!+Waldorfühing!E120+'Muud hariduskulud'!E120+Haridusüritused!E120</f>
        <v>#REF!</v>
      </c>
      <c r="F120" s="51"/>
      <c r="G120" s="51"/>
      <c r="J120" s="201"/>
      <c r="K120" s="201"/>
      <c r="L120" s="201"/>
    </row>
    <row r="121" spans="1:12" hidden="1" x14ac:dyDescent="0.2">
      <c r="A121" s="16" t="s">
        <v>172</v>
      </c>
      <c r="B121" s="17" t="s">
        <v>135</v>
      </c>
      <c r="C121" s="72" t="e">
        <f>'1 Krõll'!#REF!+#REF!+#REF!+#REF!+#REF!+#REF!+#REF!+#REF!+#REF!+#REF!+#REF!+#REF!+Waldorfühing!C121+'Muud hariduskulud'!C121+Haridusüritused!C121</f>
        <v>#REF!</v>
      </c>
      <c r="D121" s="72" t="e">
        <f>'1 Krõll'!#REF!+#REF!+#REF!+#REF!+#REF!+#REF!+#REF!+#REF!+#REF!+#REF!+#REF!+#REF!+Waldorfühing!D121+'Muud hariduskulud'!D121+Haridusüritused!D121</f>
        <v>#REF!</v>
      </c>
      <c r="E121" s="72" t="e">
        <f>'1 Krõll'!#REF!+#REF!+#REF!+#REF!+#REF!+#REF!+#REF!+#REF!+#REF!+#REF!+#REF!+#REF!+Waldorfühing!E121+'Muud hariduskulud'!E121+Haridusüritused!E121</f>
        <v>#REF!</v>
      </c>
      <c r="F121" s="51"/>
      <c r="G121" s="51"/>
      <c r="J121" s="201"/>
      <c r="K121" s="201"/>
      <c r="L121" s="201"/>
    </row>
    <row r="122" spans="1:12" hidden="1" x14ac:dyDescent="0.2">
      <c r="A122" s="16" t="s">
        <v>171</v>
      </c>
      <c r="B122" s="17" t="s">
        <v>133</v>
      </c>
      <c r="C122" s="72" t="e">
        <f>'1 Krõll'!#REF!+#REF!+#REF!+#REF!+#REF!+#REF!+#REF!+#REF!+#REF!+#REF!+#REF!+#REF!+Waldorfühing!C122+'Muud hariduskulud'!C122+Haridusüritused!C122</f>
        <v>#REF!</v>
      </c>
      <c r="D122" s="72" t="e">
        <f>'1 Krõll'!#REF!+#REF!+#REF!+#REF!+#REF!+#REF!+#REF!+#REF!+#REF!+#REF!+#REF!+#REF!+Waldorfühing!D122+'Muud hariduskulud'!D122+Haridusüritused!D122</f>
        <v>#REF!</v>
      </c>
      <c r="E122" s="72" t="e">
        <f>'1 Krõll'!#REF!+#REF!+#REF!+#REF!+#REF!+#REF!+#REF!+#REF!+#REF!+#REF!+#REF!+#REF!+Waldorfühing!E122+'Muud hariduskulud'!E122+Haridusüritused!E122</f>
        <v>#REF!</v>
      </c>
      <c r="F122" s="51"/>
      <c r="G122" s="51"/>
      <c r="J122" s="201"/>
      <c r="K122" s="201"/>
      <c r="L122" s="201"/>
    </row>
    <row r="123" spans="1:12" hidden="1" x14ac:dyDescent="0.2">
      <c r="A123" s="16" t="s">
        <v>173</v>
      </c>
      <c r="B123" s="17" t="s">
        <v>154</v>
      </c>
      <c r="C123" s="72" t="e">
        <f>'1 Krõll'!#REF!+#REF!+#REF!+#REF!+#REF!+#REF!+#REF!+#REF!+#REF!+#REF!+#REF!+#REF!+Waldorfühing!C123+'Muud hariduskulud'!C123+Haridusüritused!C123</f>
        <v>#REF!</v>
      </c>
      <c r="D123" s="72" t="e">
        <f>'1 Krõll'!#REF!+#REF!+#REF!+#REF!+#REF!+#REF!+#REF!+#REF!+#REF!+#REF!+#REF!+#REF!+Waldorfühing!D123+'Muud hariduskulud'!D123+Haridusüritused!D123</f>
        <v>#REF!</v>
      </c>
      <c r="E123" s="72" t="e">
        <f>'1 Krõll'!#REF!+#REF!+#REF!+#REF!+#REF!+#REF!+#REF!+#REF!+#REF!+#REF!+#REF!+#REF!+Waldorfühing!E123+'Muud hariduskulud'!E123+Haridusüritused!E123</f>
        <v>#REF!</v>
      </c>
      <c r="F123" s="51"/>
      <c r="G123" s="51"/>
      <c r="J123" s="201"/>
      <c r="K123" s="201"/>
      <c r="L123" s="201"/>
    </row>
    <row r="124" spans="1:12" hidden="1" x14ac:dyDescent="0.2">
      <c r="A124" s="16" t="s">
        <v>173</v>
      </c>
      <c r="B124" s="17" t="s">
        <v>149</v>
      </c>
      <c r="C124" s="72" t="e">
        <f>'1 Krõll'!#REF!+#REF!+#REF!+#REF!+#REF!+#REF!+#REF!+#REF!+#REF!+#REF!+#REF!+#REF!+Waldorfühing!C124+'Muud hariduskulud'!C124+Haridusüritused!C124</f>
        <v>#REF!</v>
      </c>
      <c r="D124" s="72" t="e">
        <f>'1 Krõll'!#REF!+#REF!+#REF!+#REF!+#REF!+#REF!+#REF!+#REF!+#REF!+#REF!+#REF!+#REF!+Waldorfühing!D124+'Muud hariduskulud'!D124+Haridusüritused!D124</f>
        <v>#REF!</v>
      </c>
      <c r="E124" s="72" t="e">
        <f>'1 Krõll'!#REF!+#REF!+#REF!+#REF!+#REF!+#REF!+#REF!+#REF!+#REF!+#REF!+#REF!+#REF!+Waldorfühing!E124+'Muud hariduskulud'!E124+Haridusüritused!E124</f>
        <v>#REF!</v>
      </c>
      <c r="F124" s="51"/>
      <c r="G124" s="51"/>
      <c r="J124" s="201"/>
      <c r="K124" s="201"/>
      <c r="L124" s="201"/>
    </row>
    <row r="125" spans="1:12" hidden="1" x14ac:dyDescent="0.2">
      <c r="A125" s="16" t="s">
        <v>173</v>
      </c>
      <c r="B125" s="17" t="s">
        <v>195</v>
      </c>
      <c r="C125" s="72" t="e">
        <f>'1 Krõll'!#REF!+#REF!+#REF!+#REF!+#REF!+#REF!+#REF!+#REF!+#REF!+#REF!+#REF!+#REF!+Waldorfühing!C125+'Muud hariduskulud'!C125+Haridusüritused!C125</f>
        <v>#REF!</v>
      </c>
      <c r="D125" s="72" t="e">
        <f>'1 Krõll'!#REF!+#REF!+#REF!+#REF!+#REF!+#REF!+#REF!+#REF!+#REF!+#REF!+#REF!+#REF!+Waldorfühing!D125+'Muud hariduskulud'!D125+Haridusüritused!D125</f>
        <v>#REF!</v>
      </c>
      <c r="E125" s="72" t="e">
        <f>'1 Krõll'!#REF!+#REF!+#REF!+#REF!+#REF!+#REF!+#REF!+#REF!+#REF!+#REF!+#REF!+#REF!+Waldorfühing!E125+'Muud hariduskulud'!E125+Haridusüritused!E125</f>
        <v>#REF!</v>
      </c>
      <c r="F125" s="51"/>
      <c r="G125" s="51"/>
      <c r="J125" s="201"/>
      <c r="K125" s="201"/>
      <c r="L125" s="201"/>
    </row>
    <row r="126" spans="1:12" hidden="1" x14ac:dyDescent="0.2">
      <c r="A126" s="16" t="s">
        <v>174</v>
      </c>
      <c r="B126" s="17" t="s">
        <v>136</v>
      </c>
      <c r="C126" s="72" t="e">
        <f>'1 Krõll'!#REF!+#REF!+#REF!+#REF!+#REF!+#REF!+#REF!+#REF!+#REF!+#REF!+#REF!+#REF!+Waldorfühing!C126+'Muud hariduskulud'!C126+Haridusüritused!C126</f>
        <v>#REF!</v>
      </c>
      <c r="D126" s="72" t="e">
        <f>'1 Krõll'!#REF!+#REF!+#REF!+#REF!+#REF!+#REF!+#REF!+#REF!+#REF!+#REF!+#REF!+#REF!+Waldorfühing!D126+'Muud hariduskulud'!D126+Haridusüritused!D126</f>
        <v>#REF!</v>
      </c>
      <c r="E126" s="72" t="e">
        <f>'1 Krõll'!#REF!+#REF!+#REF!+#REF!+#REF!+#REF!+#REF!+#REF!+#REF!+#REF!+#REF!+#REF!+Waldorfühing!E126+'Muud hariduskulud'!E126+Haridusüritused!E126</f>
        <v>#REF!</v>
      </c>
      <c r="F126" s="51"/>
      <c r="G126" s="51"/>
      <c r="J126" s="201"/>
      <c r="K126" s="201"/>
      <c r="L126" s="201"/>
    </row>
    <row r="127" spans="1:12" hidden="1" x14ac:dyDescent="0.2">
      <c r="A127" s="17" t="s">
        <v>174</v>
      </c>
      <c r="B127" s="17" t="s">
        <v>197</v>
      </c>
      <c r="C127" s="72" t="e">
        <f>'1 Krõll'!#REF!+#REF!+#REF!+#REF!+#REF!+#REF!+#REF!+#REF!+#REF!+#REF!+#REF!+#REF!+Waldorfühing!C127+'Muud hariduskulud'!C127+Haridusüritused!C127</f>
        <v>#REF!</v>
      </c>
      <c r="D127" s="72" t="e">
        <f>'1 Krõll'!#REF!+#REF!+#REF!+#REF!+#REF!+#REF!+#REF!+#REF!+#REF!+#REF!+#REF!+#REF!+Waldorfühing!D127+'Muud hariduskulud'!D127+Haridusüritused!D127</f>
        <v>#REF!</v>
      </c>
      <c r="E127" s="72" t="e">
        <f>'1 Krõll'!#REF!+#REF!+#REF!+#REF!+#REF!+#REF!+#REF!+#REF!+#REF!+#REF!+#REF!+#REF!+Waldorfühing!E127+'Muud hariduskulud'!E127+Haridusüritused!E127</f>
        <v>#REF!</v>
      </c>
      <c r="F127" s="51"/>
      <c r="G127" s="51"/>
      <c r="J127" s="201"/>
      <c r="K127" s="201"/>
      <c r="L127" s="201"/>
    </row>
    <row r="128" spans="1:12" x14ac:dyDescent="0.2">
      <c r="A128" s="16" t="s">
        <v>196</v>
      </c>
      <c r="B128" s="17" t="s">
        <v>219</v>
      </c>
      <c r="C128" s="72" t="e">
        <f>'1 Krõll'!#REF!+#REF!+#REF!+#REF!+#REF!+#REF!+#REF!+#REF!+#REF!+#REF!+#REF!+#REF!+Waldorfühing!C128+'Muud hariduskulud'!C128+Haridusüritused!C128</f>
        <v>#REF!</v>
      </c>
      <c r="D128" s="72" t="e">
        <f>'1 Krõll'!#REF!+#REF!+#REF!+#REF!+#REF!+#REF!+#REF!+#REF!+#REF!+#REF!+#REF!+#REF!+Waldorfühing!D128+'Muud hariduskulud'!D128+Haridusüritused!D128</f>
        <v>#REF!</v>
      </c>
      <c r="E128" s="72" t="e">
        <f>'1 Krõll'!#REF!+#REF!+#REF!+#REF!+#REF!+#REF!+#REF!+#REF!+#REF!+#REF!+#REF!+#REF!+Waldorfühing!E128+'Muud hariduskulud'!E128+Haridusüritused!E128</f>
        <v>#REF!</v>
      </c>
      <c r="F128" s="72" t="e">
        <f>'1 Krõll'!#REF!+#REF!+#REF!+#REF!+#REF!+#REF!+#REF!+#REF!+#REF!+#REF!+#REF!+#REF!+Waldorfühing!F128+'Muud hariduskulud'!F128+Haridusüritused!F128</f>
        <v>#REF!</v>
      </c>
      <c r="G128" s="51"/>
      <c r="J128" s="201"/>
      <c r="K128" s="201"/>
      <c r="L128" s="201"/>
    </row>
    <row r="129" spans="1:12" hidden="1" x14ac:dyDescent="0.2">
      <c r="A129" s="16" t="s">
        <v>196</v>
      </c>
      <c r="B129" s="66" t="s">
        <v>192</v>
      </c>
      <c r="C129" s="72" t="e">
        <f>'1 Krõll'!#REF!+#REF!+#REF!+#REF!+#REF!+#REF!+#REF!+#REF!+#REF!+#REF!+#REF!+#REF!+Waldorfühing!C129+'Muud hariduskulud'!C129+Haridusüritused!C129</f>
        <v>#REF!</v>
      </c>
      <c r="D129" s="72" t="e">
        <f>'1 Krõll'!#REF!+#REF!+#REF!+#REF!+#REF!+#REF!+#REF!+#REF!+#REF!+#REF!+#REF!+#REF!+Waldorfühing!D129+'Muud hariduskulud'!D129+Haridusüritused!D129</f>
        <v>#REF!</v>
      </c>
      <c r="E129" s="72" t="e">
        <f>'1 Krõll'!#REF!+#REF!+#REF!+#REF!+#REF!+#REF!+#REF!+#REF!+#REF!+#REF!+#REF!+#REF!+Waldorfühing!E129+'Muud hariduskulud'!E129+Haridusüritused!E129</f>
        <v>#REF!</v>
      </c>
      <c r="F129" s="51"/>
      <c r="G129" s="51"/>
      <c r="J129" s="201"/>
      <c r="K129" s="201"/>
      <c r="L129" s="201"/>
    </row>
    <row r="130" spans="1:12" hidden="1" x14ac:dyDescent="0.2">
      <c r="A130" s="16" t="s">
        <v>173</v>
      </c>
      <c r="B130" s="17" t="s">
        <v>199</v>
      </c>
      <c r="C130" s="72" t="e">
        <f>'1 Krõll'!#REF!+#REF!+#REF!+#REF!+#REF!+#REF!+#REF!+#REF!+#REF!+#REF!+#REF!+#REF!+Waldorfühing!C130+'Muud hariduskulud'!C130+Haridusüritused!C130</f>
        <v>#REF!</v>
      </c>
      <c r="D130" s="72" t="e">
        <f>'1 Krõll'!#REF!+#REF!+#REF!+#REF!+#REF!+#REF!+#REF!+#REF!+#REF!+#REF!+#REF!+#REF!+Waldorfühing!D130+'Muud hariduskulud'!D130+Haridusüritused!D130</f>
        <v>#REF!</v>
      </c>
      <c r="E130" s="72" t="e">
        <f>'1 Krõll'!#REF!+#REF!+#REF!+#REF!+#REF!+#REF!+#REF!+#REF!+#REF!+#REF!+#REF!+#REF!+Waldorfühing!E130+'Muud hariduskulud'!E130+Haridusüritused!E130</f>
        <v>#REF!</v>
      </c>
      <c r="F130" s="51"/>
      <c r="G130" s="51"/>
      <c r="J130" s="201"/>
      <c r="K130" s="201"/>
      <c r="L130" s="201"/>
    </row>
    <row r="131" spans="1:12" hidden="1" x14ac:dyDescent="0.2">
      <c r="A131" s="16"/>
      <c r="B131" s="19"/>
      <c r="C131" s="72" t="e">
        <f>'1 Krõll'!#REF!+#REF!+#REF!+#REF!+#REF!+#REF!+#REF!+#REF!+#REF!+#REF!+#REF!+#REF!+Waldorfühing!C131+'Muud hariduskulud'!C131+Haridusüritused!C131</f>
        <v>#REF!</v>
      </c>
      <c r="D131" s="72" t="e">
        <f>'1 Krõll'!#REF!+#REF!+#REF!+#REF!+#REF!+#REF!+#REF!+#REF!+#REF!+#REF!+#REF!+#REF!+Waldorfühing!D131+'Muud hariduskulud'!D131+Haridusüritused!D131</f>
        <v>#REF!</v>
      </c>
      <c r="E131" s="72" t="e">
        <f>'1 Krõll'!#REF!+#REF!+#REF!+#REF!+#REF!+#REF!+#REF!+#REF!+#REF!+#REF!+#REF!+#REF!+Waldorfühing!E131+'Muud hariduskulud'!E131+Haridusüritused!E131</f>
        <v>#REF!</v>
      </c>
      <c r="F131" s="51"/>
      <c r="G131" s="51"/>
      <c r="J131" s="201"/>
      <c r="K131" s="201"/>
      <c r="L131" s="201"/>
    </row>
    <row r="132" spans="1:12" hidden="1" x14ac:dyDescent="0.2">
      <c r="A132" s="16"/>
      <c r="B132" s="17"/>
      <c r="C132" s="72" t="e">
        <f>'1 Krõll'!#REF!+#REF!+#REF!+#REF!+#REF!+#REF!+#REF!+#REF!+#REF!+#REF!+#REF!+#REF!+Waldorfühing!C132+'Muud hariduskulud'!C132+Haridusüritused!C132</f>
        <v>#REF!</v>
      </c>
      <c r="D132" s="72" t="e">
        <f>'1 Krõll'!#REF!+#REF!+#REF!+#REF!+#REF!+#REF!+#REF!+#REF!+#REF!+#REF!+#REF!+#REF!+Waldorfühing!D132+'Muud hariduskulud'!D132+Haridusüritused!D132</f>
        <v>#REF!</v>
      </c>
      <c r="E132" s="72" t="e">
        <f>'1 Krõll'!#REF!+#REF!+#REF!+#REF!+#REF!+#REF!+#REF!+#REF!+#REF!+#REF!+#REF!+#REF!+Waldorfühing!E132+'Muud hariduskulud'!E132+Haridusüritused!E132</f>
        <v>#REF!</v>
      </c>
      <c r="F132" s="51"/>
      <c r="G132" s="51"/>
      <c r="J132" s="201"/>
      <c r="K132" s="201"/>
      <c r="L132" s="201"/>
    </row>
    <row r="133" spans="1:12" x14ac:dyDescent="0.2">
      <c r="A133" s="33" t="s">
        <v>157</v>
      </c>
      <c r="B133" s="27" t="s">
        <v>150</v>
      </c>
      <c r="C133" s="48" t="e">
        <f>SUM(C134:C135)</f>
        <v>#REF!</v>
      </c>
      <c r="D133" s="48" t="e">
        <f>SUM(D134:D135)</f>
        <v>#REF!</v>
      </c>
      <c r="E133" s="48" t="e">
        <f>SUM(E134:E135)</f>
        <v>#REF!</v>
      </c>
      <c r="F133" s="48" t="e">
        <f>SUM(F134:F135)</f>
        <v>#REF!</v>
      </c>
      <c r="G133" s="34"/>
      <c r="J133" s="218"/>
      <c r="K133" s="218"/>
      <c r="L133" s="218"/>
    </row>
    <row r="134" spans="1:12" x14ac:dyDescent="0.2">
      <c r="A134" s="16" t="s">
        <v>169</v>
      </c>
      <c r="B134" s="17" t="s">
        <v>151</v>
      </c>
      <c r="C134" s="72" t="e">
        <f>'1 Krõll'!#REF!+#REF!+#REF!+#REF!+#REF!+#REF!+#REF!+#REF!+#REF!+#REF!+#REF!+#REF!+Waldorfühing!C134+'Muud hariduskulud'!C134+Haridusüritused!C134</f>
        <v>#REF!</v>
      </c>
      <c r="D134" s="72" t="e">
        <f>'1 Krõll'!#REF!+#REF!+#REF!+#REF!+#REF!+#REF!+#REF!+#REF!+#REF!+#REF!+#REF!+#REF!+Waldorfühing!D134+'Muud hariduskulud'!D134+Haridusüritused!D134</f>
        <v>#REF!</v>
      </c>
      <c r="E134" s="72" t="e">
        <f>'1 Krõll'!#REF!+#REF!+#REF!+#REF!+#REF!+#REF!+#REF!+#REF!+#REF!+#REF!+#REF!+#REF!+Waldorfühing!E134+'Muud hariduskulud'!E134+Haridusüritused!E134</f>
        <v>#REF!</v>
      </c>
      <c r="F134" s="72" t="e">
        <f>'1 Krõll'!#REF!+#REF!+#REF!+#REF!+#REF!+#REF!+#REF!+#REF!+#REF!+#REF!+#REF!+#REF!+Waldorfühing!F134+'Muud hariduskulud'!F134+Haridusüritused!F134</f>
        <v>#REF!</v>
      </c>
      <c r="G134" s="51"/>
      <c r="J134" s="201"/>
      <c r="K134" s="201"/>
      <c r="L134" s="201"/>
    </row>
    <row r="135" spans="1:12" x14ac:dyDescent="0.2">
      <c r="A135" s="16"/>
      <c r="B135" s="17"/>
      <c r="C135" s="72" t="e">
        <f>'1 Krõll'!#REF!+#REF!+#REF!+#REF!+#REF!+#REF!+#REF!+#REF!+#REF!+#REF!+#REF!+#REF!+Waldorfühing!C135+'Muud hariduskulud'!C135+Haridusüritused!C135</f>
        <v>#REF!</v>
      </c>
      <c r="D135" s="72"/>
      <c r="E135" s="100"/>
      <c r="F135" s="51"/>
      <c r="G135" s="51"/>
      <c r="J135" s="203"/>
    </row>
    <row r="136" spans="1:12" x14ac:dyDescent="0.2">
      <c r="A136" s="35"/>
      <c r="C136" s="47"/>
      <c r="D136" s="47"/>
      <c r="E136" s="48"/>
    </row>
    <row r="137" spans="1:12" x14ac:dyDescent="0.2">
      <c r="A137" s="38"/>
      <c r="B137" s="198" t="s">
        <v>58</v>
      </c>
      <c r="C137" s="32"/>
      <c r="D137" s="32"/>
      <c r="E137" s="47"/>
    </row>
    <row r="138" spans="1:12" x14ac:dyDescent="0.2">
      <c r="B138" s="4" t="s">
        <v>57</v>
      </c>
      <c r="C138" s="8"/>
      <c r="D138" s="8"/>
      <c r="E138" s="8"/>
      <c r="K138" s="218"/>
    </row>
    <row r="139" spans="1:12" x14ac:dyDescent="0.2">
      <c r="A139" s="29"/>
      <c r="B139" s="233" t="s">
        <v>148</v>
      </c>
      <c r="C139" s="8"/>
      <c r="D139" s="8"/>
      <c r="E139" s="8"/>
      <c r="K139" s="218"/>
    </row>
    <row r="140" spans="1:12" x14ac:dyDescent="0.2">
      <c r="B140" s="4" t="s">
        <v>316</v>
      </c>
      <c r="C140" s="232"/>
      <c r="D140" s="232"/>
      <c r="E140" s="8"/>
      <c r="K140" s="218"/>
    </row>
    <row r="141" spans="1:12" x14ac:dyDescent="0.2">
      <c r="B141" s="240" t="s">
        <v>318</v>
      </c>
      <c r="C141" s="144"/>
      <c r="D141" s="144"/>
      <c r="E141" s="8"/>
      <c r="K141" s="218"/>
    </row>
    <row r="142" spans="1:12" x14ac:dyDescent="0.2">
      <c r="B142" s="240" t="s">
        <v>299</v>
      </c>
      <c r="C142" s="144"/>
      <c r="D142" s="144"/>
      <c r="E142" s="8"/>
      <c r="K142" s="218"/>
    </row>
    <row r="143" spans="1:12" x14ac:dyDescent="0.2">
      <c r="B143" s="231" t="s">
        <v>66</v>
      </c>
      <c r="C143" s="144"/>
      <c r="D143" s="144"/>
      <c r="E143" s="8"/>
      <c r="K143" s="201"/>
    </row>
    <row r="144" spans="1:12" x14ac:dyDescent="0.2">
      <c r="C144" s="8"/>
      <c r="D144" s="8"/>
      <c r="E144" s="8"/>
    </row>
    <row r="145" spans="2:11" x14ac:dyDescent="0.2">
      <c r="B145" s="232"/>
      <c r="C145" s="8"/>
      <c r="D145" s="8"/>
      <c r="E145" s="8"/>
    </row>
    <row r="146" spans="2:11" x14ac:dyDescent="0.2">
      <c r="B146" s="239" t="s">
        <v>65</v>
      </c>
      <c r="C146" s="8"/>
      <c r="D146" s="8"/>
      <c r="E146" s="8"/>
    </row>
    <row r="147" spans="2:11" x14ac:dyDescent="0.2">
      <c r="B147" s="240"/>
      <c r="C147" s="144"/>
      <c r="D147" s="144"/>
      <c r="E147" s="2"/>
      <c r="F147" s="2"/>
      <c r="K147" s="92"/>
    </row>
    <row r="148" spans="2:11" x14ac:dyDescent="0.2">
      <c r="B148" s="240"/>
      <c r="C148" s="232"/>
      <c r="K148" s="92"/>
    </row>
    <row r="149" spans="2:11" x14ac:dyDescent="0.2">
      <c r="B149" s="240"/>
      <c r="C149" s="232"/>
      <c r="K149" s="92"/>
    </row>
    <row r="150" spans="2:11" x14ac:dyDescent="0.2">
      <c r="B150" s="93"/>
      <c r="K150" s="92"/>
    </row>
    <row r="151" spans="2:11" x14ac:dyDescent="0.2">
      <c r="B151" s="91" t="s">
        <v>67</v>
      </c>
      <c r="K151" s="91"/>
    </row>
    <row r="152" spans="2:11" x14ac:dyDescent="0.2">
      <c r="B152" s="39"/>
      <c r="C152" s="39"/>
      <c r="D152" s="39"/>
    </row>
    <row r="153" spans="2:11" x14ac:dyDescent="0.2">
      <c r="B153" s="40"/>
      <c r="C153" s="40"/>
      <c r="D153" s="40"/>
    </row>
    <row r="161" spans="2:4" x14ac:dyDescent="0.2">
      <c r="B161" s="41"/>
      <c r="C161" s="41"/>
      <c r="D161" s="41"/>
    </row>
    <row r="166" spans="2:4" x14ac:dyDescent="0.2">
      <c r="B166" s="41"/>
      <c r="C166" s="41"/>
      <c r="D166" s="41"/>
    </row>
    <row r="171" spans="2:4" x14ac:dyDescent="0.2">
      <c r="B171" s="30"/>
      <c r="C171" s="30"/>
      <c r="D171" s="30"/>
    </row>
  </sheetData>
  <phoneticPr fontId="0" type="noConversion"/>
  <printOptions gridLines="1"/>
  <pageMargins left="0.39370078740157483" right="0.75" top="0" bottom="0" header="0" footer="0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8"/>
  <sheetViews>
    <sheetView workbookViewId="0">
      <selection activeCell="F68" sqref="F68"/>
    </sheetView>
  </sheetViews>
  <sheetFormatPr defaultRowHeight="12.75" x14ac:dyDescent="0.2"/>
  <cols>
    <col min="1" max="1" width="5.7109375" style="106" customWidth="1"/>
    <col min="2" max="2" width="33" style="132" customWidth="1"/>
    <col min="3" max="3" width="10.28515625" style="132" customWidth="1"/>
    <col min="4" max="4" width="16" style="132" customWidth="1"/>
    <col min="5" max="5" width="10.28515625" style="118" customWidth="1"/>
    <col min="6" max="6" width="9.7109375" style="110" customWidth="1"/>
    <col min="7" max="7" width="25.85546875" style="110" customWidth="1"/>
    <col min="8" max="16384" width="9.140625" style="110"/>
  </cols>
  <sheetData>
    <row r="1" spans="1:8" ht="15.75" x14ac:dyDescent="0.25">
      <c r="B1" s="107" t="s">
        <v>64</v>
      </c>
      <c r="C1" s="108"/>
      <c r="D1" s="108"/>
      <c r="E1" s="109"/>
      <c r="F1" s="108"/>
      <c r="G1" s="108"/>
    </row>
    <row r="2" spans="1:8" ht="99.75" customHeight="1" x14ac:dyDescent="0.2">
      <c r="B2" s="111" t="s">
        <v>321</v>
      </c>
      <c r="C2" s="6" t="s">
        <v>1</v>
      </c>
      <c r="D2" s="6" t="s">
        <v>0</v>
      </c>
      <c r="E2" s="10" t="s">
        <v>56</v>
      </c>
      <c r="F2" s="10" t="s">
        <v>314</v>
      </c>
      <c r="G2" s="6" t="s">
        <v>55</v>
      </c>
    </row>
    <row r="3" spans="1:8" x14ac:dyDescent="0.2">
      <c r="A3" s="112" t="s">
        <v>186</v>
      </c>
      <c r="B3" s="113" t="s">
        <v>179</v>
      </c>
      <c r="C3" s="114" t="e">
        <f>#REF!+#REF!+#REF!+#REF!</f>
        <v>#REF!</v>
      </c>
      <c r="D3" s="114" t="e">
        <f>#REF!+#REF!+#REF!+#REF!</f>
        <v>#REF!</v>
      </c>
      <c r="E3" s="114" t="e">
        <f>#REF!+#REF!+#REF!+#REF!</f>
        <v>#REF!</v>
      </c>
      <c r="F3" s="114" t="e">
        <f>#REF!+#REF!+#REF!+#REF!</f>
        <v>#REF!</v>
      </c>
      <c r="G3" s="114"/>
    </row>
    <row r="4" spans="1:8" hidden="1" x14ac:dyDescent="0.2">
      <c r="A4" s="115" t="s">
        <v>176</v>
      </c>
      <c r="B4" s="111" t="s">
        <v>177</v>
      </c>
      <c r="C4" s="114" t="e">
        <f>#REF!+#REF!+#REF!+#REF!</f>
        <v>#REF!</v>
      </c>
      <c r="D4" s="114" t="e">
        <f>#REF!+#REF!+#REF!+#REF!</f>
        <v>#REF!</v>
      </c>
      <c r="E4" s="114" t="e">
        <f>#REF!+#REF!+#REF!+#REF!</f>
        <v>#REF!</v>
      </c>
      <c r="F4" s="114" t="e">
        <f>#REF!+#REF!+#REF!+#REF!</f>
        <v>#REF!</v>
      </c>
      <c r="G4" s="114"/>
    </row>
    <row r="5" spans="1:8" hidden="1" x14ac:dyDescent="0.2">
      <c r="A5" s="115" t="s">
        <v>322</v>
      </c>
      <c r="B5" s="111" t="s">
        <v>323</v>
      </c>
      <c r="C5" s="114" t="e">
        <f>#REF!+#REF!+#REF!+#REF!</f>
        <v>#REF!</v>
      </c>
      <c r="D5" s="114" t="e">
        <f>#REF!+#REF!+#REF!+#REF!</f>
        <v>#REF!</v>
      </c>
      <c r="E5" s="114" t="e">
        <f>#REF!+#REF!+#REF!+#REF!</f>
        <v>#REF!</v>
      </c>
      <c r="F5" s="114" t="e">
        <f>#REF!+#REF!+#REF!+#REF!</f>
        <v>#REF!</v>
      </c>
      <c r="G5" s="114"/>
    </row>
    <row r="6" spans="1:8" x14ac:dyDescent="0.2">
      <c r="A6" s="112" t="s">
        <v>183</v>
      </c>
      <c r="B6" s="113" t="s">
        <v>182</v>
      </c>
      <c r="C6" s="114" t="e">
        <f>#REF!+#REF!+#REF!+#REF!</f>
        <v>#REF!</v>
      </c>
      <c r="D6" s="114" t="e">
        <f>#REF!+#REF!+#REF!+#REF!</f>
        <v>#REF!</v>
      </c>
      <c r="E6" s="114" t="e">
        <f>#REF!+#REF!+#REF!+#REF!</f>
        <v>#REF!</v>
      </c>
      <c r="F6" s="114" t="e">
        <f>#REF!+#REF!+#REF!+#REF!</f>
        <v>#REF!</v>
      </c>
      <c r="G6" s="114"/>
    </row>
    <row r="7" spans="1:8" x14ac:dyDescent="0.2">
      <c r="A7" s="115" t="s">
        <v>324</v>
      </c>
      <c r="B7" s="117" t="s">
        <v>325</v>
      </c>
      <c r="C7" s="114" t="e">
        <f>#REF!+#REF!+#REF!+#REF!</f>
        <v>#REF!</v>
      </c>
      <c r="D7" s="114" t="e">
        <f>#REF!+#REF!+#REF!+#REF!</f>
        <v>#REF!</v>
      </c>
      <c r="E7" s="114" t="e">
        <f>#REF!+#REF!+#REF!+#REF!</f>
        <v>#REF!</v>
      </c>
      <c r="F7" s="114" t="e">
        <f>#REF!+#REF!+#REF!+#REF!</f>
        <v>#REF!</v>
      </c>
      <c r="G7" s="150"/>
      <c r="H7" s="176"/>
    </row>
    <row r="8" spans="1:8" x14ac:dyDescent="0.2">
      <c r="A8" s="177" t="s">
        <v>326</v>
      </c>
      <c r="B8" s="178" t="s">
        <v>327</v>
      </c>
      <c r="C8" s="114" t="e">
        <f>#REF!+#REF!+#REF!+#REF!</f>
        <v>#REF!</v>
      </c>
      <c r="D8" s="114" t="e">
        <f>#REF!+#REF!+#REF!+#REF!</f>
        <v>#REF!</v>
      </c>
      <c r="E8" s="114" t="e">
        <f>#REF!+#REF!+#REF!+#REF!</f>
        <v>#REF!</v>
      </c>
      <c r="F8" s="114" t="e">
        <f>#REF!+#REF!+#REF!+#REF!</f>
        <v>#REF!</v>
      </c>
      <c r="G8" s="188"/>
      <c r="H8" s="136"/>
    </row>
    <row r="9" spans="1:8" x14ac:dyDescent="0.2">
      <c r="A9" s="177" t="s">
        <v>328</v>
      </c>
      <c r="B9" s="178" t="s">
        <v>329</v>
      </c>
      <c r="C9" s="114" t="e">
        <f>#REF!+#REF!+#REF!+#REF!</f>
        <v>#REF!</v>
      </c>
      <c r="D9" s="114" t="e">
        <f>#REF!+#REF!+#REF!+#REF!</f>
        <v>#REF!</v>
      </c>
      <c r="E9" s="114" t="e">
        <f>#REF!+#REF!+#REF!+#REF!</f>
        <v>#REF!</v>
      </c>
      <c r="F9" s="114" t="e">
        <f>#REF!+#REF!+#REF!+#REF!</f>
        <v>#REF!</v>
      </c>
      <c r="G9" s="188"/>
      <c r="H9" s="136"/>
    </row>
    <row r="10" spans="1:8" x14ac:dyDescent="0.2">
      <c r="A10" s="177" t="s">
        <v>330</v>
      </c>
      <c r="B10" s="178" t="s">
        <v>296</v>
      </c>
      <c r="C10" s="114" t="e">
        <f>#REF!+#REF!+#REF!+#REF!</f>
        <v>#REF!</v>
      </c>
      <c r="D10" s="114" t="e">
        <f>#REF!+#REF!+#REF!+#REF!</f>
        <v>#REF!</v>
      </c>
      <c r="E10" s="114" t="e">
        <f>#REF!+#REF!+#REF!+#REF!</f>
        <v>#REF!</v>
      </c>
      <c r="F10" s="114" t="e">
        <f>#REF!+#REF!+#REF!+#REF!</f>
        <v>#REF!</v>
      </c>
      <c r="G10" s="188"/>
      <c r="H10" s="136"/>
    </row>
    <row r="11" spans="1:8" x14ac:dyDescent="0.2">
      <c r="A11" s="177" t="s">
        <v>332</v>
      </c>
      <c r="B11" s="178" t="s">
        <v>333</v>
      </c>
      <c r="C11" s="114" t="e">
        <f>#REF!+#REF!+#REF!+#REF!</f>
        <v>#REF!</v>
      </c>
      <c r="D11" s="114" t="e">
        <f>#REF!+#REF!+#REF!+#REF!</f>
        <v>#REF!</v>
      </c>
      <c r="E11" s="114" t="e">
        <f>#REF!+#REF!+#REF!+#REF!</f>
        <v>#REF!</v>
      </c>
      <c r="F11" s="114" t="e">
        <f>#REF!+#REF!+#REF!+#REF!</f>
        <v>#REF!</v>
      </c>
      <c r="G11" s="188"/>
    </row>
    <row r="12" spans="1:8" x14ac:dyDescent="0.2">
      <c r="A12" s="115" t="s">
        <v>334</v>
      </c>
      <c r="B12" s="111" t="s">
        <v>335</v>
      </c>
      <c r="C12" s="114" t="e">
        <f>#REF!+#REF!+#REF!+#REF!</f>
        <v>#REF!</v>
      </c>
      <c r="D12" s="114" t="e">
        <f>#REF!+#REF!+#REF!+#REF!</f>
        <v>#REF!</v>
      </c>
      <c r="E12" s="114" t="e">
        <f>#REF!+#REF!+#REF!+#REF!</f>
        <v>#REF!</v>
      </c>
      <c r="F12" s="114" t="e">
        <f>#REF!+#REF!+#REF!+#REF!</f>
        <v>#REF!</v>
      </c>
      <c r="G12" s="150"/>
    </row>
    <row r="13" spans="1:8" x14ac:dyDescent="0.2">
      <c r="A13" s="121" t="s">
        <v>336</v>
      </c>
      <c r="B13" s="111" t="s">
        <v>200</v>
      </c>
      <c r="C13" s="114" t="e">
        <f>#REF!+#REF!+#REF!+#REF!</f>
        <v>#REF!</v>
      </c>
      <c r="D13" s="114" t="e">
        <f>#REF!+#REF!+#REF!+#REF!</f>
        <v>#REF!</v>
      </c>
      <c r="E13" s="114" t="e">
        <f>#REF!+#REF!+#REF!+#REF!</f>
        <v>#REF!</v>
      </c>
      <c r="F13" s="114" t="e">
        <f>#REF!+#REF!+#REF!+#REF!</f>
        <v>#REF!</v>
      </c>
      <c r="G13" s="150"/>
      <c r="H13" s="176"/>
    </row>
    <row r="14" spans="1:8" hidden="1" x14ac:dyDescent="0.2">
      <c r="A14" s="121" t="s">
        <v>337</v>
      </c>
      <c r="B14" s="111" t="s">
        <v>338</v>
      </c>
      <c r="C14" s="114" t="e">
        <f>#REF!+#REF!+#REF!+#REF!</f>
        <v>#REF!</v>
      </c>
      <c r="D14" s="114" t="e">
        <f>#REF!+#REF!+#REF!+#REF!</f>
        <v>#REF!</v>
      </c>
      <c r="E14" s="114" t="e">
        <f>#REF!+#REF!+#REF!+#REF!</f>
        <v>#REF!</v>
      </c>
      <c r="F14" s="114" t="e">
        <f>#REF!+#REF!+#REF!+#REF!</f>
        <v>#REF!</v>
      </c>
      <c r="G14" s="150"/>
      <c r="H14" s="176"/>
    </row>
    <row r="15" spans="1:8" x14ac:dyDescent="0.2">
      <c r="A15" s="121" t="s">
        <v>339</v>
      </c>
      <c r="B15" s="111" t="s">
        <v>340</v>
      </c>
      <c r="C15" s="114" t="e">
        <f>#REF!+#REF!+#REF!+#REF!</f>
        <v>#REF!</v>
      </c>
      <c r="D15" s="114" t="e">
        <f>#REF!+#REF!+#REF!+#REF!</f>
        <v>#REF!</v>
      </c>
      <c r="E15" s="114" t="e">
        <f>#REF!+#REF!+#REF!+#REF!</f>
        <v>#REF!</v>
      </c>
      <c r="F15" s="114" t="e">
        <f>#REF!+#REF!+#REF!+#REF!</f>
        <v>#REF!</v>
      </c>
      <c r="G15" s="150"/>
      <c r="H15" s="176"/>
    </row>
    <row r="16" spans="1:8" x14ac:dyDescent="0.2">
      <c r="A16" s="121" t="s">
        <v>341</v>
      </c>
      <c r="B16" s="111" t="s">
        <v>342</v>
      </c>
      <c r="C16" s="114" t="e">
        <f>#REF!+#REF!+#REF!+#REF!</f>
        <v>#REF!</v>
      </c>
      <c r="D16" s="114" t="e">
        <f>#REF!+#REF!+#REF!+#REF!</f>
        <v>#REF!</v>
      </c>
      <c r="E16" s="114" t="e">
        <f>#REF!+#REF!+#REF!+#REF!</f>
        <v>#REF!</v>
      </c>
      <c r="F16" s="114" t="e">
        <f>#REF!+#REF!+#REF!+#REF!</f>
        <v>#REF!</v>
      </c>
      <c r="G16" s="150"/>
      <c r="H16" s="176"/>
    </row>
    <row r="17" spans="1:8" x14ac:dyDescent="0.2">
      <c r="A17" s="115" t="s">
        <v>343</v>
      </c>
      <c r="B17" s="111" t="s">
        <v>344</v>
      </c>
      <c r="C17" s="114" t="e">
        <f>#REF!+#REF!+#REF!+#REF!</f>
        <v>#REF!</v>
      </c>
      <c r="D17" s="114" t="e">
        <f>#REF!+#REF!+#REF!+#REF!</f>
        <v>#REF!</v>
      </c>
      <c r="E17" s="114" t="e">
        <f>#REF!+#REF!+#REF!+#REF!</f>
        <v>#REF!</v>
      </c>
      <c r="F17" s="114" t="e">
        <f>#REF!+#REF!+#REF!+#REF!</f>
        <v>#REF!</v>
      </c>
      <c r="G17" s="150"/>
      <c r="H17" s="176"/>
    </row>
    <row r="18" spans="1:8" x14ac:dyDescent="0.2">
      <c r="A18" s="177" t="s">
        <v>345</v>
      </c>
      <c r="B18" s="178" t="s">
        <v>346</v>
      </c>
      <c r="C18" s="114" t="e">
        <f>#REF!+#REF!+#REF!+#REF!</f>
        <v>#REF!</v>
      </c>
      <c r="D18" s="114" t="e">
        <f>#REF!+#REF!+#REF!+#REF!</f>
        <v>#REF!</v>
      </c>
      <c r="E18" s="114" t="e">
        <f>#REF!+#REF!+#REF!+#REF!</f>
        <v>#REF!</v>
      </c>
      <c r="F18" s="114" t="e">
        <f>#REF!+#REF!+#REF!+#REF!</f>
        <v>#REF!</v>
      </c>
      <c r="G18" s="188"/>
      <c r="H18" s="181"/>
    </row>
    <row r="19" spans="1:8" x14ac:dyDescent="0.2">
      <c r="A19" s="177" t="s">
        <v>347</v>
      </c>
      <c r="B19" s="178" t="s">
        <v>348</v>
      </c>
      <c r="C19" s="114" t="e">
        <f>#REF!+#REF!+#REF!+#REF!</f>
        <v>#REF!</v>
      </c>
      <c r="D19" s="114" t="e">
        <f>#REF!+#REF!+#REF!+#REF!</f>
        <v>#REF!</v>
      </c>
      <c r="E19" s="114" t="e">
        <f>#REF!+#REF!+#REF!+#REF!</f>
        <v>#REF!</v>
      </c>
      <c r="F19" s="114" t="e">
        <f>#REF!+#REF!+#REF!+#REF!</f>
        <v>#REF!</v>
      </c>
      <c r="G19" s="188"/>
      <c r="H19" s="136"/>
    </row>
    <row r="20" spans="1:8" x14ac:dyDescent="0.2">
      <c r="A20" s="115" t="s">
        <v>349</v>
      </c>
      <c r="B20" s="111" t="s">
        <v>350</v>
      </c>
      <c r="C20" s="114" t="e">
        <f>#REF!+#REF!+#REF!+#REF!</f>
        <v>#REF!</v>
      </c>
      <c r="D20" s="114" t="e">
        <f>#REF!+#REF!+#REF!+#REF!</f>
        <v>#REF!</v>
      </c>
      <c r="E20" s="114" t="e">
        <f>#REF!+#REF!+#REF!+#REF!</f>
        <v>#REF!</v>
      </c>
      <c r="F20" s="114" t="e">
        <f>#REF!+#REF!+#REF!+#REF!</f>
        <v>#REF!</v>
      </c>
      <c r="G20" s="150"/>
      <c r="H20" s="176"/>
    </row>
    <row r="21" spans="1:8" x14ac:dyDescent="0.2">
      <c r="A21" s="177" t="s">
        <v>351</v>
      </c>
      <c r="B21" s="178" t="s">
        <v>352</v>
      </c>
      <c r="C21" s="114" t="e">
        <f>#REF!+#REF!+#REF!+#REF!</f>
        <v>#REF!</v>
      </c>
      <c r="D21" s="114" t="e">
        <f>#REF!+#REF!+#REF!+#REF!</f>
        <v>#REF!</v>
      </c>
      <c r="E21" s="114" t="e">
        <f>#REF!+#REF!+#REF!+#REF!</f>
        <v>#REF!</v>
      </c>
      <c r="F21" s="114" t="e">
        <f>#REF!+#REF!+#REF!+#REF!</f>
        <v>#REF!</v>
      </c>
      <c r="G21" s="188"/>
      <c r="H21" s="181"/>
    </row>
    <row r="22" spans="1:8" x14ac:dyDescent="0.2">
      <c r="A22" s="177" t="s">
        <v>353</v>
      </c>
      <c r="B22" s="178" t="s">
        <v>354</v>
      </c>
      <c r="C22" s="114" t="e">
        <f>#REF!+#REF!+#REF!+#REF!</f>
        <v>#REF!</v>
      </c>
      <c r="D22" s="114" t="e">
        <f>#REF!+#REF!+#REF!+#REF!</f>
        <v>#REF!</v>
      </c>
      <c r="E22" s="114" t="e">
        <f>#REF!+#REF!+#REF!+#REF!</f>
        <v>#REF!</v>
      </c>
      <c r="F22" s="114" t="e">
        <f>#REF!+#REF!+#REF!+#REF!</f>
        <v>#REF!</v>
      </c>
      <c r="G22" s="188"/>
      <c r="H22" s="136"/>
    </row>
    <row r="23" spans="1:8" s="122" customFormat="1" x14ac:dyDescent="0.2">
      <c r="A23" s="112" t="s">
        <v>185</v>
      </c>
      <c r="B23" s="113" t="s">
        <v>184</v>
      </c>
      <c r="C23" s="114" t="e">
        <f>#REF!+#REF!+#REF!+#REF!</f>
        <v>#REF!</v>
      </c>
      <c r="D23" s="114" t="e">
        <f>#REF!+#REF!+#REF!+#REF!</f>
        <v>#REF!</v>
      </c>
      <c r="E23" s="114" t="e">
        <f>#REF!+#REF!+#REF!+#REF!</f>
        <v>#REF!</v>
      </c>
      <c r="F23" s="114" t="e">
        <f>#REF!+#REF!+#REF!+#REF!</f>
        <v>#REF!</v>
      </c>
      <c r="G23" s="161"/>
    </row>
    <row r="24" spans="1:8" x14ac:dyDescent="0.2">
      <c r="A24" s="115" t="s">
        <v>355</v>
      </c>
      <c r="B24" s="111" t="s">
        <v>356</v>
      </c>
      <c r="C24" s="114" t="e">
        <f>#REF!+#REF!+#REF!+#REF!</f>
        <v>#REF!</v>
      </c>
      <c r="D24" s="114" t="e">
        <f>#REF!+#REF!+#REF!+#REF!</f>
        <v>#REF!</v>
      </c>
      <c r="E24" s="114" t="e">
        <f>#REF!+#REF!+#REF!+#REF!</f>
        <v>#REF!</v>
      </c>
      <c r="F24" s="114" t="e">
        <f>#REF!+#REF!+#REF!+#REF!</f>
        <v>#REF!</v>
      </c>
      <c r="G24" s="150"/>
    </row>
    <row r="25" spans="1:8" x14ac:dyDescent="0.2">
      <c r="A25" s="177" t="s">
        <v>357</v>
      </c>
      <c r="B25" s="178" t="s">
        <v>358</v>
      </c>
      <c r="C25" s="114" t="e">
        <f>#REF!+#REF!+#REF!+#REF!</f>
        <v>#REF!</v>
      </c>
      <c r="D25" s="114" t="e">
        <f>#REF!+#REF!+#REF!+#REF!</f>
        <v>#REF!</v>
      </c>
      <c r="E25" s="114" t="e">
        <f>#REF!+#REF!+#REF!+#REF!</f>
        <v>#REF!</v>
      </c>
      <c r="F25" s="114" t="e">
        <f>#REF!+#REF!+#REF!+#REF!</f>
        <v>#REF!</v>
      </c>
      <c r="G25" s="188"/>
    </row>
    <row r="26" spans="1:8" x14ac:dyDescent="0.2">
      <c r="A26" s="177" t="s">
        <v>359</v>
      </c>
      <c r="B26" s="178" t="s">
        <v>360</v>
      </c>
      <c r="C26" s="114" t="e">
        <f>#REF!+#REF!+#REF!+#REF!</f>
        <v>#REF!</v>
      </c>
      <c r="D26" s="114" t="e">
        <f>#REF!+#REF!+#REF!+#REF!</f>
        <v>#REF!</v>
      </c>
      <c r="E26" s="114" t="e">
        <f>#REF!+#REF!+#REF!+#REF!</f>
        <v>#REF!</v>
      </c>
      <c r="F26" s="114" t="e">
        <f>#REF!+#REF!+#REF!+#REF!</f>
        <v>#REF!</v>
      </c>
      <c r="G26" s="188"/>
    </row>
    <row r="27" spans="1:8" x14ac:dyDescent="0.2">
      <c r="A27" s="177" t="s">
        <v>361</v>
      </c>
      <c r="B27" s="178" t="s">
        <v>362</v>
      </c>
      <c r="C27" s="114" t="e">
        <f>#REF!+#REF!+#REF!+#REF!</f>
        <v>#REF!</v>
      </c>
      <c r="D27" s="114" t="e">
        <f>#REF!+#REF!+#REF!+#REF!</f>
        <v>#REF!</v>
      </c>
      <c r="E27" s="114" t="e">
        <f>#REF!+#REF!+#REF!+#REF!</f>
        <v>#REF!</v>
      </c>
      <c r="F27" s="114" t="e">
        <f>#REF!+#REF!+#REF!+#REF!</f>
        <v>#REF!</v>
      </c>
      <c r="G27" s="188"/>
    </row>
    <row r="28" spans="1:8" x14ac:dyDescent="0.2">
      <c r="A28" s="177" t="s">
        <v>363</v>
      </c>
      <c r="B28" s="178" t="s">
        <v>364</v>
      </c>
      <c r="C28" s="114" t="e">
        <f>#REF!+#REF!+#REF!+#REF!</f>
        <v>#REF!</v>
      </c>
      <c r="D28" s="114" t="e">
        <f>#REF!+#REF!+#REF!+#REF!</f>
        <v>#REF!</v>
      </c>
      <c r="E28" s="114" t="e">
        <f>#REF!+#REF!+#REF!+#REF!</f>
        <v>#REF!</v>
      </c>
      <c r="F28" s="114" t="e">
        <f>#REF!+#REF!+#REF!+#REF!</f>
        <v>#REF!</v>
      </c>
      <c r="G28" s="188"/>
    </row>
    <row r="29" spans="1:8" x14ac:dyDescent="0.2">
      <c r="A29" s="177" t="s">
        <v>365</v>
      </c>
      <c r="B29" s="178" t="s">
        <v>366</v>
      </c>
      <c r="C29" s="114" t="e">
        <f>#REF!+#REF!+#REF!+#REF!</f>
        <v>#REF!</v>
      </c>
      <c r="D29" s="114" t="e">
        <f>#REF!+#REF!+#REF!+#REF!</f>
        <v>#REF!</v>
      </c>
      <c r="E29" s="114" t="e">
        <f>#REF!+#REF!+#REF!+#REF!</f>
        <v>#REF!</v>
      </c>
      <c r="F29" s="114" t="e">
        <f>#REF!+#REF!+#REF!+#REF!</f>
        <v>#REF!</v>
      </c>
      <c r="G29" s="188"/>
    </row>
    <row r="30" spans="1:8" hidden="1" x14ac:dyDescent="0.2">
      <c r="A30" s="177" t="s">
        <v>367</v>
      </c>
      <c r="B30" s="178" t="s">
        <v>368</v>
      </c>
      <c r="C30" s="114" t="e">
        <f>#REF!+#REF!+#REF!+#REF!</f>
        <v>#REF!</v>
      </c>
      <c r="D30" s="114" t="e">
        <f>#REF!+#REF!+#REF!+#REF!</f>
        <v>#REF!</v>
      </c>
      <c r="E30" s="114" t="e">
        <f>#REF!+#REF!+#REF!+#REF!</f>
        <v>#REF!</v>
      </c>
      <c r="F30" s="114" t="e">
        <f>#REF!+#REF!+#REF!+#REF!</f>
        <v>#REF!</v>
      </c>
      <c r="G30" s="188"/>
    </row>
    <row r="31" spans="1:8" hidden="1" x14ac:dyDescent="0.2">
      <c r="A31" s="177" t="s">
        <v>369</v>
      </c>
      <c r="B31" s="178" t="s">
        <v>370</v>
      </c>
      <c r="C31" s="114" t="e">
        <f>#REF!+#REF!+#REF!+#REF!</f>
        <v>#REF!</v>
      </c>
      <c r="D31" s="114" t="e">
        <f>#REF!+#REF!+#REF!+#REF!</f>
        <v>#REF!</v>
      </c>
      <c r="E31" s="114" t="e">
        <f>#REF!+#REF!+#REF!+#REF!</f>
        <v>#REF!</v>
      </c>
      <c r="F31" s="114" t="e">
        <f>#REF!+#REF!+#REF!+#REF!</f>
        <v>#REF!</v>
      </c>
      <c r="G31" s="188"/>
    </row>
    <row r="32" spans="1:8" x14ac:dyDescent="0.2">
      <c r="A32" s="177" t="s">
        <v>371</v>
      </c>
      <c r="B32" s="178" t="s">
        <v>372</v>
      </c>
      <c r="C32" s="114" t="e">
        <f>#REF!+#REF!+#REF!+#REF!</f>
        <v>#REF!</v>
      </c>
      <c r="D32" s="114" t="e">
        <f>#REF!+#REF!+#REF!+#REF!</f>
        <v>#REF!</v>
      </c>
      <c r="E32" s="114" t="e">
        <f>#REF!+#REF!+#REF!+#REF!</f>
        <v>#REF!</v>
      </c>
      <c r="F32" s="114" t="e">
        <f>#REF!+#REF!+#REF!+#REF!</f>
        <v>#REF!</v>
      </c>
      <c r="G32" s="188"/>
    </row>
    <row r="33" spans="1:9" x14ac:dyDescent="0.2">
      <c r="A33" s="177" t="s">
        <v>373</v>
      </c>
      <c r="B33" s="178" t="s">
        <v>374</v>
      </c>
      <c r="C33" s="114" t="e">
        <f>#REF!+#REF!+#REF!+#REF!</f>
        <v>#REF!</v>
      </c>
      <c r="D33" s="114" t="e">
        <f>#REF!+#REF!+#REF!+#REF!</f>
        <v>#REF!</v>
      </c>
      <c r="E33" s="114" t="e">
        <f>#REF!+#REF!+#REF!+#REF!</f>
        <v>#REF!</v>
      </c>
      <c r="F33" s="114" t="e">
        <f>#REF!+#REF!+#REF!+#REF!</f>
        <v>#REF!</v>
      </c>
      <c r="G33" s="188"/>
    </row>
    <row r="34" spans="1:9" x14ac:dyDescent="0.2">
      <c r="A34" s="115" t="s">
        <v>375</v>
      </c>
      <c r="B34" s="111" t="s">
        <v>376</v>
      </c>
      <c r="C34" s="114" t="e">
        <f>#REF!+#REF!+#REF!+#REF!</f>
        <v>#REF!</v>
      </c>
      <c r="D34" s="114" t="e">
        <f>#REF!+#REF!+#REF!+#REF!</f>
        <v>#REF!</v>
      </c>
      <c r="E34" s="114" t="e">
        <f>#REF!+#REF!+#REF!+#REF!</f>
        <v>#REF!</v>
      </c>
      <c r="F34" s="114" t="e">
        <f>#REF!+#REF!+#REF!+#REF!</f>
        <v>#REF!</v>
      </c>
      <c r="G34" s="150"/>
    </row>
    <row r="35" spans="1:9" x14ac:dyDescent="0.2">
      <c r="A35" s="177" t="s">
        <v>377</v>
      </c>
      <c r="B35" s="178" t="s">
        <v>378</v>
      </c>
      <c r="C35" s="114" t="e">
        <f>#REF!+#REF!+#REF!+#REF!</f>
        <v>#REF!</v>
      </c>
      <c r="D35" s="114" t="e">
        <f>#REF!+#REF!+#REF!+#REF!</f>
        <v>#REF!</v>
      </c>
      <c r="E35" s="114" t="e">
        <f>#REF!+#REF!+#REF!+#REF!</f>
        <v>#REF!</v>
      </c>
      <c r="F35" s="114" t="e">
        <f>#REF!+#REF!+#REF!+#REF!</f>
        <v>#REF!</v>
      </c>
      <c r="G35" s="188"/>
    </row>
    <row r="36" spans="1:9" x14ac:dyDescent="0.2">
      <c r="A36" s="177" t="s">
        <v>379</v>
      </c>
      <c r="B36" s="178" t="s">
        <v>380</v>
      </c>
      <c r="C36" s="114" t="e">
        <f>#REF!+#REF!+#REF!+#REF!</f>
        <v>#REF!</v>
      </c>
      <c r="D36" s="114" t="e">
        <f>#REF!+#REF!+#REF!+#REF!</f>
        <v>#REF!</v>
      </c>
      <c r="E36" s="114" t="e">
        <f>#REF!+#REF!+#REF!+#REF!</f>
        <v>#REF!</v>
      </c>
      <c r="F36" s="114" t="e">
        <f>#REF!+#REF!+#REF!+#REF!</f>
        <v>#REF!</v>
      </c>
      <c r="G36" s="188"/>
    </row>
    <row r="37" spans="1:9" x14ac:dyDescent="0.2">
      <c r="A37" s="115" t="s">
        <v>381</v>
      </c>
      <c r="B37" s="111" t="s">
        <v>382</v>
      </c>
      <c r="C37" s="114" t="e">
        <f>#REF!+#REF!+#REF!+#REF!</f>
        <v>#REF!</v>
      </c>
      <c r="D37" s="114" t="e">
        <f>#REF!+#REF!+#REF!+#REF!</f>
        <v>#REF!</v>
      </c>
      <c r="E37" s="114" t="e">
        <f>#REF!+#REF!+#REF!+#REF!</f>
        <v>#REF!</v>
      </c>
      <c r="F37" s="114" t="e">
        <f>#REF!+#REF!+#REF!+#REF!</f>
        <v>#REF!</v>
      </c>
      <c r="G37" s="150"/>
      <c r="H37" s="122"/>
      <c r="I37" s="122"/>
    </row>
    <row r="38" spans="1:9" x14ac:dyDescent="0.2">
      <c r="A38" s="177" t="s">
        <v>383</v>
      </c>
      <c r="B38" s="178" t="s">
        <v>384</v>
      </c>
      <c r="C38" s="114" t="e">
        <f>#REF!+#REF!+#REF!+#REF!</f>
        <v>#REF!</v>
      </c>
      <c r="D38" s="114" t="e">
        <f>#REF!+#REF!+#REF!+#REF!</f>
        <v>#REF!</v>
      </c>
      <c r="E38" s="114" t="e">
        <f>#REF!+#REF!+#REF!+#REF!</f>
        <v>#REF!</v>
      </c>
      <c r="F38" s="114" t="e">
        <f>#REF!+#REF!+#REF!+#REF!</f>
        <v>#REF!</v>
      </c>
      <c r="G38" s="188"/>
    </row>
    <row r="39" spans="1:9" hidden="1" x14ac:dyDescent="0.2">
      <c r="A39" s="177" t="s">
        <v>385</v>
      </c>
      <c r="B39" s="178" t="s">
        <v>386</v>
      </c>
      <c r="C39" s="114" t="e">
        <f>#REF!+#REF!+#REF!+#REF!</f>
        <v>#REF!</v>
      </c>
      <c r="D39" s="114" t="e">
        <f>#REF!+#REF!+#REF!+#REF!</f>
        <v>#REF!</v>
      </c>
      <c r="E39" s="114" t="e">
        <f>#REF!+#REF!+#REF!+#REF!</f>
        <v>#REF!</v>
      </c>
      <c r="F39" s="114" t="e">
        <f>#REF!+#REF!+#REF!+#REF!</f>
        <v>#REF!</v>
      </c>
      <c r="G39" s="188"/>
    </row>
    <row r="40" spans="1:9" x14ac:dyDescent="0.2">
      <c r="A40" s="177" t="s">
        <v>387</v>
      </c>
      <c r="B40" s="178" t="s">
        <v>388</v>
      </c>
      <c r="C40" s="114" t="e">
        <f>#REF!+#REF!+#REF!+#REF!</f>
        <v>#REF!</v>
      </c>
      <c r="D40" s="114" t="e">
        <f>#REF!+#REF!+#REF!+#REF!</f>
        <v>#REF!</v>
      </c>
      <c r="E40" s="114" t="e">
        <f>#REF!+#REF!+#REF!+#REF!</f>
        <v>#REF!</v>
      </c>
      <c r="F40" s="114" t="e">
        <f>#REF!+#REF!+#REF!+#REF!</f>
        <v>#REF!</v>
      </c>
      <c r="G40" s="188"/>
    </row>
    <row r="41" spans="1:9" x14ac:dyDescent="0.2">
      <c r="A41" s="115" t="s">
        <v>389</v>
      </c>
      <c r="B41" s="111" t="s">
        <v>390</v>
      </c>
      <c r="C41" s="114" t="e">
        <f>#REF!+#REF!+#REF!+#REF!</f>
        <v>#REF!</v>
      </c>
      <c r="D41" s="114" t="e">
        <f>#REF!+#REF!+#REF!+#REF!</f>
        <v>#REF!</v>
      </c>
      <c r="E41" s="114" t="e">
        <f>#REF!+#REF!+#REF!+#REF!</f>
        <v>#REF!</v>
      </c>
      <c r="F41" s="114" t="e">
        <f>#REF!+#REF!+#REF!+#REF!</f>
        <v>#REF!</v>
      </c>
      <c r="G41" s="150"/>
    </row>
    <row r="42" spans="1:9" x14ac:dyDescent="0.2">
      <c r="A42" s="235" t="s">
        <v>235</v>
      </c>
      <c r="B42" s="236" t="s">
        <v>236</v>
      </c>
      <c r="C42" s="114" t="e">
        <f>#REF!+#REF!+#REF!+#REF!</f>
        <v>#REF!</v>
      </c>
      <c r="D42" s="114" t="e">
        <f>#REF!+#REF!+#REF!+#REF!</f>
        <v>#REF!</v>
      </c>
      <c r="E42" s="114" t="e">
        <f>#REF!+#REF!+#REF!+#REF!</f>
        <v>#REF!</v>
      </c>
      <c r="F42" s="114" t="e">
        <f>#REF!+#REF!+#REF!+#REF!</f>
        <v>#REF!</v>
      </c>
      <c r="G42" s="199"/>
    </row>
    <row r="43" spans="1:9" x14ac:dyDescent="0.2">
      <c r="A43" s="177" t="s">
        <v>391</v>
      </c>
      <c r="B43" s="178" t="s">
        <v>392</v>
      </c>
      <c r="C43" s="114" t="e">
        <f>#REF!+#REF!+#REF!+#REF!</f>
        <v>#REF!</v>
      </c>
      <c r="D43" s="114" t="e">
        <f>#REF!+#REF!+#REF!+#REF!</f>
        <v>#REF!</v>
      </c>
      <c r="E43" s="114" t="e">
        <f>#REF!+#REF!+#REF!+#REF!</f>
        <v>#REF!</v>
      </c>
      <c r="F43" s="114" t="e">
        <f>#REF!+#REF!+#REF!+#REF!</f>
        <v>#REF!</v>
      </c>
      <c r="G43" s="237"/>
    </row>
    <row r="44" spans="1:9" x14ac:dyDescent="0.2">
      <c r="A44" s="177" t="s">
        <v>393</v>
      </c>
      <c r="B44" s="178" t="s">
        <v>2</v>
      </c>
      <c r="C44" s="114" t="e">
        <f>#REF!+#REF!+#REF!+#REF!</f>
        <v>#REF!</v>
      </c>
      <c r="D44" s="114" t="e">
        <f>#REF!+#REF!+#REF!+#REF!</f>
        <v>#REF!</v>
      </c>
      <c r="E44" s="114" t="e">
        <f>#REF!+#REF!+#REF!+#REF!</f>
        <v>#REF!</v>
      </c>
      <c r="F44" s="114" t="e">
        <f>#REF!+#REF!+#REF!+#REF!</f>
        <v>#REF!</v>
      </c>
      <c r="G44" s="237"/>
    </row>
    <row r="45" spans="1:9" x14ac:dyDescent="0.2">
      <c r="A45" s="177" t="s">
        <v>3</v>
      </c>
      <c r="B45" s="178" t="s">
        <v>4</v>
      </c>
      <c r="C45" s="114" t="e">
        <f>#REF!+#REF!+#REF!+#REF!</f>
        <v>#REF!</v>
      </c>
      <c r="D45" s="114" t="e">
        <f>#REF!+#REF!+#REF!+#REF!</f>
        <v>#REF!</v>
      </c>
      <c r="E45" s="114" t="e">
        <f>#REF!+#REF!+#REF!+#REF!</f>
        <v>#REF!</v>
      </c>
      <c r="F45" s="114" t="e">
        <f>#REF!+#REF!+#REF!+#REF!</f>
        <v>#REF!</v>
      </c>
      <c r="G45" s="237"/>
    </row>
    <row r="46" spans="1:9" x14ac:dyDescent="0.2">
      <c r="A46" s="177" t="s">
        <v>5</v>
      </c>
      <c r="B46" s="178" t="s">
        <v>6</v>
      </c>
      <c r="C46" s="114" t="e">
        <f>#REF!+#REF!+#REF!+#REF!</f>
        <v>#REF!</v>
      </c>
      <c r="D46" s="114" t="e">
        <f>#REF!+#REF!+#REF!+#REF!</f>
        <v>#REF!</v>
      </c>
      <c r="E46" s="114" t="e">
        <f>#REF!+#REF!+#REF!+#REF!</f>
        <v>#REF!</v>
      </c>
      <c r="F46" s="114" t="e">
        <f>#REF!+#REF!+#REF!+#REF!</f>
        <v>#REF!</v>
      </c>
      <c r="G46" s="188"/>
    </row>
    <row r="47" spans="1:9" hidden="1" x14ac:dyDescent="0.2">
      <c r="A47" s="177" t="s">
        <v>7</v>
      </c>
      <c r="B47" s="178" t="s">
        <v>8</v>
      </c>
      <c r="C47" s="114" t="e">
        <f>#REF!+#REF!+#REF!+#REF!</f>
        <v>#REF!</v>
      </c>
      <c r="D47" s="114" t="e">
        <f>#REF!+#REF!+#REF!+#REF!</f>
        <v>#REF!</v>
      </c>
      <c r="E47" s="114" t="e">
        <f>#REF!+#REF!+#REF!+#REF!</f>
        <v>#REF!</v>
      </c>
      <c r="F47" s="114" t="e">
        <f>#REF!+#REF!+#REF!+#REF!</f>
        <v>#REF!</v>
      </c>
      <c r="G47" s="188"/>
    </row>
    <row r="48" spans="1:9" hidden="1" x14ac:dyDescent="0.2">
      <c r="A48" s="177" t="s">
        <v>9</v>
      </c>
      <c r="B48" s="178" t="s">
        <v>10</v>
      </c>
      <c r="C48" s="114" t="e">
        <f>#REF!+#REF!+#REF!+#REF!</f>
        <v>#REF!</v>
      </c>
      <c r="D48" s="114" t="e">
        <f>#REF!+#REF!+#REF!+#REF!</f>
        <v>#REF!</v>
      </c>
      <c r="E48" s="114" t="e">
        <f>#REF!+#REF!+#REF!+#REF!</f>
        <v>#REF!</v>
      </c>
      <c r="F48" s="114" t="e">
        <f>#REF!+#REF!+#REF!+#REF!</f>
        <v>#REF!</v>
      </c>
      <c r="G48" s="188"/>
    </row>
    <row r="49" spans="1:7" hidden="1" x14ac:dyDescent="0.2">
      <c r="A49" s="177" t="s">
        <v>11</v>
      </c>
      <c r="B49" s="178" t="s">
        <v>12</v>
      </c>
      <c r="C49" s="114" t="e">
        <f>#REF!+#REF!+#REF!+#REF!</f>
        <v>#REF!</v>
      </c>
      <c r="D49" s="114" t="e">
        <f>#REF!+#REF!+#REF!+#REF!</f>
        <v>#REF!</v>
      </c>
      <c r="E49" s="114" t="e">
        <f>#REF!+#REF!+#REF!+#REF!</f>
        <v>#REF!</v>
      </c>
      <c r="F49" s="114" t="e">
        <f>#REF!+#REF!+#REF!+#REF!</f>
        <v>#REF!</v>
      </c>
      <c r="G49" s="188"/>
    </row>
    <row r="50" spans="1:7" x14ac:dyDescent="0.2">
      <c r="A50" s="177" t="s">
        <v>13</v>
      </c>
      <c r="B50" s="178" t="s">
        <v>14</v>
      </c>
      <c r="C50" s="114" t="e">
        <f>#REF!+#REF!+#REF!+#REF!</f>
        <v>#REF!</v>
      </c>
      <c r="D50" s="114" t="e">
        <f>#REF!+#REF!+#REF!+#REF!</f>
        <v>#REF!</v>
      </c>
      <c r="E50" s="114" t="e">
        <f>#REF!+#REF!+#REF!+#REF!</f>
        <v>#REF!</v>
      </c>
      <c r="F50" s="114" t="e">
        <f>#REF!+#REF!+#REF!+#REF!</f>
        <v>#REF!</v>
      </c>
      <c r="G50" s="188"/>
    </row>
    <row r="51" spans="1:7" x14ac:dyDescent="0.2">
      <c r="A51" s="177" t="s">
        <v>15</v>
      </c>
      <c r="B51" s="178" t="s">
        <v>16</v>
      </c>
      <c r="C51" s="114" t="e">
        <f>#REF!+#REF!+#REF!+#REF!</f>
        <v>#REF!</v>
      </c>
      <c r="D51" s="114" t="e">
        <f>#REF!+#REF!+#REF!+#REF!</f>
        <v>#REF!</v>
      </c>
      <c r="E51" s="114" t="e">
        <f>#REF!+#REF!+#REF!+#REF!</f>
        <v>#REF!</v>
      </c>
      <c r="F51" s="114" t="e">
        <f>#REF!+#REF!+#REF!+#REF!</f>
        <v>#REF!</v>
      </c>
      <c r="G51" s="188"/>
    </row>
    <row r="52" spans="1:7" hidden="1" x14ac:dyDescent="0.2">
      <c r="A52" s="115" t="s">
        <v>17</v>
      </c>
      <c r="B52" s="111" t="s">
        <v>18</v>
      </c>
      <c r="C52" s="114" t="e">
        <f>#REF!+#REF!+#REF!+#REF!</f>
        <v>#REF!</v>
      </c>
      <c r="D52" s="114" t="e">
        <f>#REF!+#REF!+#REF!+#REF!</f>
        <v>#REF!</v>
      </c>
      <c r="E52" s="114" t="e">
        <f>#REF!+#REF!+#REF!+#REF!</f>
        <v>#REF!</v>
      </c>
      <c r="F52" s="114" t="e">
        <f>#REF!+#REF!+#REF!+#REF!</f>
        <v>#REF!</v>
      </c>
      <c r="G52" s="114"/>
    </row>
    <row r="53" spans="1:7" hidden="1" x14ac:dyDescent="0.2">
      <c r="A53" s="177" t="s">
        <v>19</v>
      </c>
      <c r="B53" s="178" t="s">
        <v>6</v>
      </c>
      <c r="C53" s="114" t="e">
        <f>#REF!+#REF!+#REF!+#REF!</f>
        <v>#REF!</v>
      </c>
      <c r="D53" s="114" t="e">
        <f>#REF!+#REF!+#REF!+#REF!</f>
        <v>#REF!</v>
      </c>
      <c r="E53" s="114" t="e">
        <f>#REF!+#REF!+#REF!+#REF!</f>
        <v>#REF!</v>
      </c>
      <c r="F53" s="114" t="e">
        <f>#REF!+#REF!+#REF!+#REF!</f>
        <v>#REF!</v>
      </c>
      <c r="G53" s="114"/>
    </row>
    <row r="54" spans="1:7" hidden="1" x14ac:dyDescent="0.2">
      <c r="A54" s="177" t="s">
        <v>20</v>
      </c>
      <c r="B54" s="178" t="s">
        <v>8</v>
      </c>
      <c r="C54" s="114" t="e">
        <f>#REF!+#REF!+#REF!+#REF!</f>
        <v>#REF!</v>
      </c>
      <c r="D54" s="114" t="e">
        <f>#REF!+#REF!+#REF!+#REF!</f>
        <v>#REF!</v>
      </c>
      <c r="E54" s="114" t="e">
        <f>#REF!+#REF!+#REF!+#REF!</f>
        <v>#REF!</v>
      </c>
      <c r="F54" s="114" t="e">
        <f>#REF!+#REF!+#REF!+#REF!</f>
        <v>#REF!</v>
      </c>
      <c r="G54" s="114"/>
    </row>
    <row r="55" spans="1:7" hidden="1" x14ac:dyDescent="0.2">
      <c r="A55" s="177" t="s">
        <v>21</v>
      </c>
      <c r="B55" s="178" t="s">
        <v>10</v>
      </c>
      <c r="C55" s="114" t="e">
        <f>#REF!+#REF!+#REF!+#REF!</f>
        <v>#REF!</v>
      </c>
      <c r="D55" s="114" t="e">
        <f>#REF!+#REF!+#REF!+#REF!</f>
        <v>#REF!</v>
      </c>
      <c r="E55" s="114" t="e">
        <f>#REF!+#REF!+#REF!+#REF!</f>
        <v>#REF!</v>
      </c>
      <c r="F55" s="114" t="e">
        <f>#REF!+#REF!+#REF!+#REF!</f>
        <v>#REF!</v>
      </c>
      <c r="G55" s="114"/>
    </row>
    <row r="56" spans="1:7" hidden="1" x14ac:dyDescent="0.2">
      <c r="A56" s="177" t="s">
        <v>22</v>
      </c>
      <c r="B56" s="178" t="s">
        <v>16</v>
      </c>
      <c r="C56" s="114" t="e">
        <f>#REF!+#REF!+#REF!+#REF!</f>
        <v>#REF!</v>
      </c>
      <c r="D56" s="114" t="e">
        <f>#REF!+#REF!+#REF!+#REF!</f>
        <v>#REF!</v>
      </c>
      <c r="E56" s="114" t="e">
        <f>#REF!+#REF!+#REF!+#REF!</f>
        <v>#REF!</v>
      </c>
      <c r="F56" s="114" t="e">
        <f>#REF!+#REF!+#REF!+#REF!</f>
        <v>#REF!</v>
      </c>
      <c r="G56" s="114"/>
    </row>
    <row r="57" spans="1:7" x14ac:dyDescent="0.2">
      <c r="A57" s="115" t="s">
        <v>23</v>
      </c>
      <c r="B57" s="111" t="s">
        <v>24</v>
      </c>
      <c r="C57" s="114" t="e">
        <f>#REF!+#REF!+#REF!+#REF!</f>
        <v>#REF!</v>
      </c>
      <c r="D57" s="114" t="e">
        <f>#REF!+#REF!+#REF!+#REF!</f>
        <v>#REF!</v>
      </c>
      <c r="E57" s="114" t="e">
        <f>#REF!+#REF!+#REF!+#REF!</f>
        <v>#REF!</v>
      </c>
      <c r="F57" s="114" t="e">
        <f>#REF!+#REF!+#REF!+#REF!</f>
        <v>#REF!</v>
      </c>
      <c r="G57" s="150"/>
    </row>
    <row r="58" spans="1:7" x14ac:dyDescent="0.2">
      <c r="A58" s="177" t="s">
        <v>25</v>
      </c>
      <c r="B58" s="178" t="s">
        <v>26</v>
      </c>
      <c r="C58" s="114" t="e">
        <f>#REF!+#REF!+#REF!+#REF!</f>
        <v>#REF!</v>
      </c>
      <c r="D58" s="114" t="e">
        <f>#REF!+#REF!+#REF!+#REF!</f>
        <v>#REF!</v>
      </c>
      <c r="E58" s="114" t="e">
        <f>#REF!+#REF!+#REF!+#REF!</f>
        <v>#REF!</v>
      </c>
      <c r="F58" s="114" t="e">
        <f>#REF!+#REF!+#REF!+#REF!</f>
        <v>#REF!</v>
      </c>
      <c r="G58" s="188"/>
    </row>
    <row r="59" spans="1:7" x14ac:dyDescent="0.2">
      <c r="A59" s="177" t="s">
        <v>27</v>
      </c>
      <c r="B59" s="178" t="s">
        <v>28</v>
      </c>
      <c r="C59" s="114" t="e">
        <f>#REF!+#REF!+#REF!+#REF!</f>
        <v>#REF!</v>
      </c>
      <c r="D59" s="114" t="e">
        <f>#REF!+#REF!+#REF!+#REF!</f>
        <v>#REF!</v>
      </c>
      <c r="E59" s="114" t="e">
        <f>#REF!+#REF!+#REF!+#REF!</f>
        <v>#REF!</v>
      </c>
      <c r="F59" s="114" t="e">
        <f>#REF!+#REF!+#REF!+#REF!</f>
        <v>#REF!</v>
      </c>
      <c r="G59" s="188"/>
    </row>
    <row r="60" spans="1:7" x14ac:dyDescent="0.2">
      <c r="A60" s="177" t="s">
        <v>29</v>
      </c>
      <c r="B60" s="178" t="s">
        <v>12</v>
      </c>
      <c r="C60" s="114" t="e">
        <f>#REF!+#REF!+#REF!+#REF!</f>
        <v>#REF!</v>
      </c>
      <c r="D60" s="114" t="e">
        <f>#REF!+#REF!+#REF!+#REF!</f>
        <v>#REF!</v>
      </c>
      <c r="E60" s="114" t="e">
        <f>#REF!+#REF!+#REF!+#REF!</f>
        <v>#REF!</v>
      </c>
      <c r="F60" s="114" t="e">
        <f>#REF!+#REF!+#REF!+#REF!</f>
        <v>#REF!</v>
      </c>
      <c r="G60" s="188"/>
    </row>
    <row r="61" spans="1:7" hidden="1" x14ac:dyDescent="0.2">
      <c r="A61" s="177" t="s">
        <v>30</v>
      </c>
      <c r="B61" s="178" t="s">
        <v>14</v>
      </c>
      <c r="C61" s="114" t="e">
        <f>#REF!+#REF!+#REF!+#REF!</f>
        <v>#REF!</v>
      </c>
      <c r="D61" s="114" t="e">
        <f>#REF!+#REF!+#REF!+#REF!</f>
        <v>#REF!</v>
      </c>
      <c r="E61" s="114" t="e">
        <f>#REF!+#REF!+#REF!+#REF!</f>
        <v>#REF!</v>
      </c>
      <c r="F61" s="114" t="e">
        <f>#REF!+#REF!+#REF!+#REF!</f>
        <v>#REF!</v>
      </c>
      <c r="G61" s="188"/>
    </row>
    <row r="62" spans="1:7" x14ac:dyDescent="0.2">
      <c r="A62" s="177" t="s">
        <v>31</v>
      </c>
      <c r="B62" s="178" t="s">
        <v>32</v>
      </c>
      <c r="C62" s="114" t="e">
        <f>#REF!+#REF!+#REF!+#REF!</f>
        <v>#REF!</v>
      </c>
      <c r="D62" s="114" t="e">
        <f>#REF!+#REF!+#REF!+#REF!</f>
        <v>#REF!</v>
      </c>
      <c r="E62" s="114" t="e">
        <f>#REF!+#REF!+#REF!+#REF!</f>
        <v>#REF!</v>
      </c>
      <c r="F62" s="114" t="e">
        <f>#REF!+#REF!+#REF!+#REF!</f>
        <v>#REF!</v>
      </c>
      <c r="G62" s="188"/>
    </row>
    <row r="63" spans="1:7" x14ac:dyDescent="0.2">
      <c r="A63" s="177" t="s">
        <v>33</v>
      </c>
      <c r="B63" s="178" t="s">
        <v>34</v>
      </c>
      <c r="C63" s="114" t="e">
        <f>#REF!+#REF!+#REF!+#REF!</f>
        <v>#REF!</v>
      </c>
      <c r="D63" s="114" t="e">
        <f>#REF!+#REF!+#REF!+#REF!</f>
        <v>#REF!</v>
      </c>
      <c r="E63" s="114" t="e">
        <f>#REF!+#REF!+#REF!+#REF!</f>
        <v>#REF!</v>
      </c>
      <c r="F63" s="114" t="e">
        <f>#REF!+#REF!+#REF!+#REF!</f>
        <v>#REF!</v>
      </c>
      <c r="G63" s="188"/>
    </row>
    <row r="64" spans="1:7" x14ac:dyDescent="0.2">
      <c r="A64" s="115" t="s">
        <v>35</v>
      </c>
      <c r="B64" s="111" t="s">
        <v>36</v>
      </c>
      <c r="C64" s="114" t="e">
        <f>#REF!+#REF!+#REF!+#REF!</f>
        <v>#REF!</v>
      </c>
      <c r="D64" s="114" t="e">
        <f>#REF!+#REF!+#REF!+#REF!</f>
        <v>#REF!</v>
      </c>
      <c r="E64" s="114" t="e">
        <f>#REF!+#REF!+#REF!+#REF!</f>
        <v>#REF!</v>
      </c>
      <c r="F64" s="114" t="e">
        <f>#REF!+#REF!+#REF!+#REF!</f>
        <v>#REF!</v>
      </c>
      <c r="G64" s="150"/>
    </row>
    <row r="65" spans="1:7" x14ac:dyDescent="0.2">
      <c r="A65" s="177" t="s">
        <v>37</v>
      </c>
      <c r="B65" s="178" t="s">
        <v>38</v>
      </c>
      <c r="C65" s="114" t="e">
        <f>#REF!+#REF!+#REF!+#REF!</f>
        <v>#REF!</v>
      </c>
      <c r="D65" s="114" t="e">
        <f>#REF!+#REF!+#REF!+#REF!</f>
        <v>#REF!</v>
      </c>
      <c r="E65" s="114" t="e">
        <f>#REF!+#REF!+#REF!+#REF!</f>
        <v>#REF!</v>
      </c>
      <c r="F65" s="114" t="e">
        <f>#REF!+#REF!+#REF!+#REF!</f>
        <v>#REF!</v>
      </c>
      <c r="G65" s="114"/>
    </row>
    <row r="66" spans="1:7" x14ac:dyDescent="0.2">
      <c r="A66" s="177" t="s">
        <v>39</v>
      </c>
      <c r="B66" s="178" t="s">
        <v>40</v>
      </c>
      <c r="C66" s="114" t="e">
        <f>#REF!+#REF!+#REF!+#REF!</f>
        <v>#REF!</v>
      </c>
      <c r="D66" s="114" t="e">
        <f>#REF!+#REF!+#REF!+#REF!</f>
        <v>#REF!</v>
      </c>
      <c r="E66" s="114" t="e">
        <f>#REF!+#REF!+#REF!+#REF!</f>
        <v>#REF!</v>
      </c>
      <c r="F66" s="114" t="e">
        <f>#REF!+#REF!+#REF!+#REF!</f>
        <v>#REF!</v>
      </c>
      <c r="G66" s="202"/>
    </row>
    <row r="67" spans="1:7" x14ac:dyDescent="0.2">
      <c r="A67" s="177" t="s">
        <v>41</v>
      </c>
      <c r="B67" s="178" t="s">
        <v>42</v>
      </c>
      <c r="C67" s="114" t="e">
        <f>#REF!+#REF!+#REF!+#REF!</f>
        <v>#REF!</v>
      </c>
      <c r="D67" s="114" t="e">
        <f>#REF!+#REF!+#REF!+#REF!</f>
        <v>#REF!</v>
      </c>
      <c r="E67" s="114" t="e">
        <f>#REF!+#REF!+#REF!+#REF!</f>
        <v>#REF!</v>
      </c>
      <c r="F67" s="114" t="e">
        <f>#REF!+#REF!+#REF!+#REF!</f>
        <v>#REF!</v>
      </c>
      <c r="G67" s="202"/>
    </row>
    <row r="68" spans="1:7" x14ac:dyDescent="0.2">
      <c r="A68" s="177" t="s">
        <v>43</v>
      </c>
      <c r="B68" s="178" t="s">
        <v>44</v>
      </c>
      <c r="C68" s="114" t="e">
        <f>#REF!+#REF!+#REF!+#REF!</f>
        <v>#REF!</v>
      </c>
      <c r="D68" s="114" t="e">
        <f>#REF!+#REF!+#REF!+#REF!</f>
        <v>#REF!</v>
      </c>
      <c r="E68" s="114" t="e">
        <f>#REF!+#REF!+#REF!+#REF!</f>
        <v>#REF!</v>
      </c>
      <c r="F68" s="114" t="e">
        <f>#REF!+#REF!+#REF!+#REF!</f>
        <v>#REF!</v>
      </c>
      <c r="G68" s="202"/>
    </row>
    <row r="69" spans="1:7" x14ac:dyDescent="0.2">
      <c r="A69" s="177" t="s">
        <v>45</v>
      </c>
      <c r="B69" s="178" t="s">
        <v>46</v>
      </c>
      <c r="C69" s="114" t="e">
        <f>#REF!+#REF!+#REF!+#REF!</f>
        <v>#REF!</v>
      </c>
      <c r="D69" s="114" t="e">
        <f>#REF!+#REF!+#REF!+#REF!</f>
        <v>#REF!</v>
      </c>
      <c r="E69" s="114" t="e">
        <f>#REF!+#REF!+#REF!+#REF!</f>
        <v>#REF!</v>
      </c>
      <c r="F69" s="114" t="e">
        <f>#REF!+#REF!+#REF!+#REF!</f>
        <v>#REF!</v>
      </c>
      <c r="G69" s="202"/>
    </row>
    <row r="70" spans="1:7" x14ac:dyDescent="0.2">
      <c r="A70" s="177" t="s">
        <v>47</v>
      </c>
      <c r="B70" s="178" t="s">
        <v>48</v>
      </c>
      <c r="C70" s="114" t="e">
        <f>#REF!+#REF!+#REF!+#REF!</f>
        <v>#REF!</v>
      </c>
      <c r="D70" s="114" t="e">
        <f>#REF!+#REF!+#REF!+#REF!</f>
        <v>#REF!</v>
      </c>
      <c r="E70" s="114" t="e">
        <f>#REF!+#REF!+#REF!+#REF!</f>
        <v>#REF!</v>
      </c>
      <c r="F70" s="114" t="e">
        <f>#REF!+#REF!+#REF!+#REF!</f>
        <v>#REF!</v>
      </c>
      <c r="G70" s="114"/>
    </row>
    <row r="71" spans="1:7" x14ac:dyDescent="0.2">
      <c r="A71" s="115" t="s">
        <v>49</v>
      </c>
      <c r="B71" s="117" t="s">
        <v>50</v>
      </c>
      <c r="C71" s="114" t="e">
        <f>#REF!+#REF!+#REF!+#REF!</f>
        <v>#REF!</v>
      </c>
      <c r="D71" s="114" t="e">
        <f>#REF!+#REF!+#REF!+#REF!</f>
        <v>#REF!</v>
      </c>
      <c r="E71" s="114" t="e">
        <f>#REF!+#REF!+#REF!+#REF!</f>
        <v>#REF!</v>
      </c>
      <c r="F71" s="114" t="e">
        <f>#REF!+#REF!+#REF!+#REF!</f>
        <v>#REF!</v>
      </c>
      <c r="G71" s="150"/>
    </row>
    <row r="72" spans="1:7" x14ac:dyDescent="0.2">
      <c r="A72" s="177" t="s">
        <v>51</v>
      </c>
      <c r="B72" s="178" t="s">
        <v>52</v>
      </c>
      <c r="C72" s="114" t="e">
        <f>#REF!+#REF!+#REF!+#REF!</f>
        <v>#REF!</v>
      </c>
      <c r="D72" s="114" t="e">
        <f>#REF!+#REF!+#REF!+#REF!</f>
        <v>#REF!</v>
      </c>
      <c r="E72" s="114" t="e">
        <f>#REF!+#REF!+#REF!+#REF!</f>
        <v>#REF!</v>
      </c>
      <c r="F72" s="114" t="e">
        <f>#REF!+#REF!+#REF!+#REF!</f>
        <v>#REF!</v>
      </c>
      <c r="G72" s="150"/>
    </row>
    <row r="73" spans="1:7" x14ac:dyDescent="0.2">
      <c r="A73" s="177" t="s">
        <v>53</v>
      </c>
      <c r="B73" s="178" t="s">
        <v>54</v>
      </c>
      <c r="C73" s="114" t="e">
        <f>#REF!+#REF!+#REF!+#REF!</f>
        <v>#REF!</v>
      </c>
      <c r="D73" s="114" t="e">
        <f>#REF!+#REF!+#REF!+#REF!</f>
        <v>#REF!</v>
      </c>
      <c r="E73" s="114" t="e">
        <f>#REF!+#REF!+#REF!+#REF!</f>
        <v>#REF!</v>
      </c>
      <c r="F73" s="114" t="e">
        <f>#REF!+#REF!+#REF!+#REF!</f>
        <v>#REF!</v>
      </c>
      <c r="G73" s="150"/>
    </row>
    <row r="74" spans="1:7" x14ac:dyDescent="0.2">
      <c r="A74" s="177" t="s">
        <v>70</v>
      </c>
      <c r="B74" s="178" t="s">
        <v>71</v>
      </c>
      <c r="C74" s="114" t="e">
        <f>#REF!+#REF!+#REF!+#REF!</f>
        <v>#REF!</v>
      </c>
      <c r="D74" s="114" t="e">
        <f>#REF!+#REF!+#REF!+#REF!</f>
        <v>#REF!</v>
      </c>
      <c r="E74" s="114" t="e">
        <f>#REF!+#REF!+#REF!+#REF!</f>
        <v>#REF!</v>
      </c>
      <c r="F74" s="114" t="e">
        <f>#REF!+#REF!+#REF!+#REF!</f>
        <v>#REF!</v>
      </c>
      <c r="G74" s="150"/>
    </row>
    <row r="75" spans="1:7" x14ac:dyDescent="0.2">
      <c r="A75" s="177" t="s">
        <v>72</v>
      </c>
      <c r="B75" s="178" t="s">
        <v>73</v>
      </c>
      <c r="C75" s="114" t="e">
        <f>#REF!+#REF!+#REF!+#REF!</f>
        <v>#REF!</v>
      </c>
      <c r="D75" s="114" t="e">
        <f>#REF!+#REF!+#REF!+#REF!</f>
        <v>#REF!</v>
      </c>
      <c r="E75" s="114" t="e">
        <f>#REF!+#REF!+#REF!+#REF!</f>
        <v>#REF!</v>
      </c>
      <c r="F75" s="114" t="e">
        <f>#REF!+#REF!+#REF!+#REF!</f>
        <v>#REF!</v>
      </c>
      <c r="G75" s="150"/>
    </row>
    <row r="76" spans="1:7" x14ac:dyDescent="0.2">
      <c r="A76" s="177" t="s">
        <v>74</v>
      </c>
      <c r="B76" s="178" t="s">
        <v>75</v>
      </c>
      <c r="C76" s="114" t="e">
        <f>#REF!+#REF!+#REF!+#REF!</f>
        <v>#REF!</v>
      </c>
      <c r="D76" s="114" t="e">
        <f>#REF!+#REF!+#REF!+#REF!</f>
        <v>#REF!</v>
      </c>
      <c r="E76" s="114" t="e">
        <f>#REF!+#REF!+#REF!+#REF!</f>
        <v>#REF!</v>
      </c>
      <c r="F76" s="114" t="e">
        <f>#REF!+#REF!+#REF!+#REF!</f>
        <v>#REF!</v>
      </c>
      <c r="G76" s="150"/>
    </row>
    <row r="77" spans="1:7" x14ac:dyDescent="0.2">
      <c r="A77" s="177" t="s">
        <v>76</v>
      </c>
      <c r="B77" s="178" t="s">
        <v>77</v>
      </c>
      <c r="C77" s="114" t="e">
        <f>#REF!+#REF!+#REF!+#REF!</f>
        <v>#REF!</v>
      </c>
      <c r="D77" s="114" t="e">
        <f>#REF!+#REF!+#REF!+#REF!</f>
        <v>#REF!</v>
      </c>
      <c r="E77" s="114" t="e">
        <f>#REF!+#REF!+#REF!+#REF!</f>
        <v>#REF!</v>
      </c>
      <c r="F77" s="114" t="e">
        <f>#REF!+#REF!+#REF!+#REF!</f>
        <v>#REF!</v>
      </c>
      <c r="G77" s="150"/>
    </row>
    <row r="78" spans="1:7" x14ac:dyDescent="0.2">
      <c r="A78" s="115" t="s">
        <v>78</v>
      </c>
      <c r="B78" s="123" t="s">
        <v>79</v>
      </c>
      <c r="C78" s="114" t="e">
        <f>#REF!+#REF!+#REF!+#REF!</f>
        <v>#REF!</v>
      </c>
      <c r="D78" s="114" t="e">
        <f>#REF!+#REF!+#REF!+#REF!</f>
        <v>#REF!</v>
      </c>
      <c r="E78" s="114" t="e">
        <f>#REF!+#REF!+#REF!+#REF!</f>
        <v>#REF!</v>
      </c>
      <c r="F78" s="114" t="e">
        <f>#REF!+#REF!+#REF!+#REF!</f>
        <v>#REF!</v>
      </c>
      <c r="G78" s="150"/>
    </row>
    <row r="79" spans="1:7" x14ac:dyDescent="0.2">
      <c r="A79" s="115" t="s">
        <v>80</v>
      </c>
      <c r="B79" s="111" t="s">
        <v>81</v>
      </c>
      <c r="C79" s="114" t="e">
        <f>#REF!+#REF!+#REF!+#REF!</f>
        <v>#REF!</v>
      </c>
      <c r="D79" s="114" t="e">
        <f>#REF!+#REF!+#REF!+#REF!</f>
        <v>#REF!</v>
      </c>
      <c r="E79" s="114" t="e">
        <f>#REF!+#REF!+#REF!+#REF!</f>
        <v>#REF!</v>
      </c>
      <c r="F79" s="114" t="e">
        <f>#REF!+#REF!+#REF!+#REF!</f>
        <v>#REF!</v>
      </c>
      <c r="G79" s="150"/>
    </row>
    <row r="80" spans="1:7" x14ac:dyDescent="0.2">
      <c r="A80" s="115" t="s">
        <v>82</v>
      </c>
      <c r="B80" s="111" t="s">
        <v>83</v>
      </c>
      <c r="C80" s="114" t="e">
        <f>#REF!+#REF!+#REF!+#REF!</f>
        <v>#REF!</v>
      </c>
      <c r="D80" s="114" t="e">
        <f>#REF!+#REF!+#REF!+#REF!</f>
        <v>#REF!</v>
      </c>
      <c r="E80" s="114" t="e">
        <f>#REF!+#REF!+#REF!+#REF!</f>
        <v>#REF!</v>
      </c>
      <c r="F80" s="114" t="e">
        <f>#REF!+#REF!+#REF!+#REF!</f>
        <v>#REF!</v>
      </c>
      <c r="G80" s="150"/>
    </row>
    <row r="81" spans="1:8" x14ac:dyDescent="0.2">
      <c r="A81" s="177" t="s">
        <v>84</v>
      </c>
      <c r="B81" s="178" t="s">
        <v>85</v>
      </c>
      <c r="C81" s="114" t="e">
        <f>#REF!+#REF!+#REF!+#REF!</f>
        <v>#REF!</v>
      </c>
      <c r="D81" s="114" t="e">
        <f>#REF!+#REF!+#REF!+#REF!</f>
        <v>#REF!</v>
      </c>
      <c r="E81" s="114" t="e">
        <f>#REF!+#REF!+#REF!+#REF!</f>
        <v>#REF!</v>
      </c>
      <c r="F81" s="114" t="e">
        <f>#REF!+#REF!+#REF!+#REF!</f>
        <v>#REF!</v>
      </c>
      <c r="G81" s="188"/>
    </row>
    <row r="82" spans="1:8" x14ac:dyDescent="0.2">
      <c r="A82" s="177" t="s">
        <v>86</v>
      </c>
      <c r="B82" s="178" t="s">
        <v>87</v>
      </c>
      <c r="C82" s="114" t="e">
        <f>#REF!+#REF!+#REF!+#REF!</f>
        <v>#REF!</v>
      </c>
      <c r="D82" s="114" t="e">
        <f>#REF!+#REF!+#REF!+#REF!</f>
        <v>#REF!</v>
      </c>
      <c r="E82" s="114" t="e">
        <f>#REF!+#REF!+#REF!+#REF!</f>
        <v>#REF!</v>
      </c>
      <c r="F82" s="114" t="e">
        <f>#REF!+#REF!+#REF!+#REF!</f>
        <v>#REF!</v>
      </c>
      <c r="G82" s="188"/>
    </row>
    <row r="83" spans="1:8" x14ac:dyDescent="0.2">
      <c r="A83" s="177" t="s">
        <v>88</v>
      </c>
      <c r="B83" s="178" t="s">
        <v>89</v>
      </c>
      <c r="C83" s="114" t="e">
        <f>#REF!+#REF!+#REF!+#REF!</f>
        <v>#REF!</v>
      </c>
      <c r="D83" s="114" t="e">
        <f>#REF!+#REF!+#REF!+#REF!</f>
        <v>#REF!</v>
      </c>
      <c r="E83" s="114" t="e">
        <f>#REF!+#REF!+#REF!+#REF!</f>
        <v>#REF!</v>
      </c>
      <c r="F83" s="114" t="e">
        <f>#REF!+#REF!+#REF!+#REF!</f>
        <v>#REF!</v>
      </c>
      <c r="G83" s="188"/>
    </row>
    <row r="84" spans="1:8" hidden="1" x14ac:dyDescent="0.2">
      <c r="A84" s="115" t="s">
        <v>90</v>
      </c>
      <c r="B84" s="111" t="s">
        <v>91</v>
      </c>
      <c r="C84" s="114" t="e">
        <f>#REF!+#REF!+#REF!+#REF!</f>
        <v>#REF!</v>
      </c>
      <c r="D84" s="114" t="e">
        <f>#REF!+#REF!+#REF!+#REF!</f>
        <v>#REF!</v>
      </c>
      <c r="E84" s="114" t="e">
        <f>#REF!+#REF!+#REF!+#REF!</f>
        <v>#REF!</v>
      </c>
      <c r="F84" s="114" t="e">
        <f>#REF!+#REF!+#REF!+#REF!</f>
        <v>#REF!</v>
      </c>
      <c r="G84" s="114"/>
    </row>
    <row r="85" spans="1:8" x14ac:dyDescent="0.2">
      <c r="A85" s="115" t="s">
        <v>92</v>
      </c>
      <c r="B85" s="111" t="s">
        <v>93</v>
      </c>
      <c r="C85" s="114" t="e">
        <f>#REF!+#REF!+#REF!+#REF!</f>
        <v>#REF!</v>
      </c>
      <c r="D85" s="114" t="e">
        <f>#REF!+#REF!+#REF!+#REF!</f>
        <v>#REF!</v>
      </c>
      <c r="E85" s="114" t="e">
        <f>#REF!+#REF!+#REF!+#REF!</f>
        <v>#REF!</v>
      </c>
      <c r="F85" s="114" t="e">
        <f>#REF!+#REF!+#REF!+#REF!</f>
        <v>#REF!</v>
      </c>
      <c r="G85" s="150"/>
    </row>
    <row r="86" spans="1:8" hidden="1" x14ac:dyDescent="0.2">
      <c r="A86" s="177" t="s">
        <v>94</v>
      </c>
      <c r="B86" s="178" t="s">
        <v>95</v>
      </c>
      <c r="C86" s="114" t="e">
        <f>#REF!+#REF!+#REF!+#REF!</f>
        <v>#REF!</v>
      </c>
      <c r="D86" s="114" t="e">
        <f>#REF!+#REF!+#REF!+#REF!</f>
        <v>#REF!</v>
      </c>
      <c r="E86" s="114" t="e">
        <f>#REF!+#REF!+#REF!+#REF!</f>
        <v>#REF!</v>
      </c>
      <c r="F86" s="114" t="e">
        <f>#REF!+#REF!+#REF!+#REF!</f>
        <v>#REF!</v>
      </c>
      <c r="G86" s="114"/>
    </row>
    <row r="87" spans="1:8" hidden="1" x14ac:dyDescent="0.2">
      <c r="A87" s="177" t="s">
        <v>96</v>
      </c>
      <c r="B87" s="178" t="s">
        <v>97</v>
      </c>
      <c r="C87" s="114" t="e">
        <f>#REF!+#REF!+#REF!+#REF!</f>
        <v>#REF!</v>
      </c>
      <c r="D87" s="114" t="e">
        <f>#REF!+#REF!+#REF!+#REF!</f>
        <v>#REF!</v>
      </c>
      <c r="E87" s="114" t="e">
        <f>#REF!+#REF!+#REF!+#REF!</f>
        <v>#REF!</v>
      </c>
      <c r="F87" s="114" t="e">
        <f>#REF!+#REF!+#REF!+#REF!</f>
        <v>#REF!</v>
      </c>
      <c r="G87" s="114"/>
    </row>
    <row r="88" spans="1:8" x14ac:dyDescent="0.2">
      <c r="A88" s="177" t="s">
        <v>98</v>
      </c>
      <c r="B88" s="178" t="s">
        <v>99</v>
      </c>
      <c r="C88" s="114" t="e">
        <f>#REF!+#REF!+#REF!+#REF!</f>
        <v>#REF!</v>
      </c>
      <c r="D88" s="114" t="e">
        <f>#REF!+#REF!+#REF!+#REF!</f>
        <v>#REF!</v>
      </c>
      <c r="E88" s="114" t="e">
        <f>#REF!+#REF!+#REF!+#REF!</f>
        <v>#REF!</v>
      </c>
      <c r="F88" s="114" t="e">
        <f>#REF!+#REF!+#REF!+#REF!</f>
        <v>#REF!</v>
      </c>
      <c r="G88" s="188"/>
    </row>
    <row r="89" spans="1:8" x14ac:dyDescent="0.2">
      <c r="A89" s="177" t="s">
        <v>100</v>
      </c>
      <c r="B89" s="178" t="s">
        <v>101</v>
      </c>
      <c r="C89" s="114" t="e">
        <f>#REF!+#REF!+#REF!+#REF!</f>
        <v>#REF!</v>
      </c>
      <c r="D89" s="114" t="e">
        <f>#REF!+#REF!+#REF!+#REF!</f>
        <v>#REF!</v>
      </c>
      <c r="E89" s="114" t="e">
        <f>#REF!+#REF!+#REF!+#REF!</f>
        <v>#REF!</v>
      </c>
      <c r="F89" s="114" t="e">
        <f>#REF!+#REF!+#REF!+#REF!</f>
        <v>#REF!</v>
      </c>
      <c r="G89" s="237"/>
    </row>
    <row r="90" spans="1:8" x14ac:dyDescent="0.2">
      <c r="A90" s="177" t="s">
        <v>102</v>
      </c>
      <c r="B90" s="178" t="s">
        <v>103</v>
      </c>
      <c r="C90" s="114" t="e">
        <f>#REF!+#REF!+#REF!+#REF!</f>
        <v>#REF!</v>
      </c>
      <c r="D90" s="114" t="e">
        <f>#REF!+#REF!+#REF!+#REF!</f>
        <v>#REF!</v>
      </c>
      <c r="E90" s="114" t="e">
        <f>#REF!+#REF!+#REF!+#REF!</f>
        <v>#REF!</v>
      </c>
      <c r="F90" s="114" t="e">
        <f>#REF!+#REF!+#REF!+#REF!</f>
        <v>#REF!</v>
      </c>
      <c r="G90" s="114"/>
    </row>
    <row r="91" spans="1:8" x14ac:dyDescent="0.2">
      <c r="A91" s="115" t="s">
        <v>104</v>
      </c>
      <c r="B91" s="111" t="s">
        <v>105</v>
      </c>
      <c r="C91" s="114" t="e">
        <f>#REF!+#REF!+#REF!+#REF!</f>
        <v>#REF!</v>
      </c>
      <c r="D91" s="114" t="e">
        <f>#REF!+#REF!+#REF!+#REF!</f>
        <v>#REF!</v>
      </c>
      <c r="E91" s="114" t="e">
        <f>#REF!+#REF!+#REF!+#REF!</f>
        <v>#REF!</v>
      </c>
      <c r="F91" s="114" t="e">
        <f>#REF!+#REF!+#REF!+#REF!</f>
        <v>#REF!</v>
      </c>
      <c r="G91" s="150"/>
      <c r="H91" s="118"/>
    </row>
    <row r="92" spans="1:8" x14ac:dyDescent="0.2">
      <c r="A92" s="115" t="s">
        <v>106</v>
      </c>
      <c r="B92" s="111" t="s">
        <v>107</v>
      </c>
      <c r="C92" s="114" t="e">
        <f>#REF!+#REF!+#REF!+#REF!</f>
        <v>#REF!</v>
      </c>
      <c r="D92" s="114" t="e">
        <f>#REF!+#REF!+#REF!+#REF!</f>
        <v>#REF!</v>
      </c>
      <c r="E92" s="114" t="e">
        <f>#REF!+#REF!+#REF!+#REF!</f>
        <v>#REF!</v>
      </c>
      <c r="F92" s="114" t="e">
        <f>#REF!+#REF!+#REF!+#REF!</f>
        <v>#REF!</v>
      </c>
      <c r="G92" s="114"/>
    </row>
    <row r="93" spans="1:8" x14ac:dyDescent="0.2">
      <c r="A93" s="115" t="s">
        <v>108</v>
      </c>
      <c r="B93" s="111" t="s">
        <v>109</v>
      </c>
      <c r="C93" s="114" t="e">
        <f>#REF!+#REF!+#REF!+#REF!</f>
        <v>#REF!</v>
      </c>
      <c r="D93" s="114" t="e">
        <f>#REF!+#REF!+#REF!+#REF!</f>
        <v>#REF!</v>
      </c>
      <c r="E93" s="114" t="e">
        <f>#REF!+#REF!+#REF!+#REF!</f>
        <v>#REF!</v>
      </c>
      <c r="F93" s="114" t="e">
        <f>#REF!+#REF!+#REF!+#REF!</f>
        <v>#REF!</v>
      </c>
      <c r="G93" s="114"/>
    </row>
    <row r="94" spans="1:8" x14ac:dyDescent="0.2">
      <c r="A94" s="115" t="s">
        <v>110</v>
      </c>
      <c r="B94" s="111" t="s">
        <v>111</v>
      </c>
      <c r="C94" s="114" t="e">
        <f>#REF!+#REF!+#REF!+#REF!</f>
        <v>#REF!</v>
      </c>
      <c r="D94" s="114" t="e">
        <f>#REF!+#REF!+#REF!+#REF!</f>
        <v>#REF!</v>
      </c>
      <c r="E94" s="114" t="e">
        <f>#REF!+#REF!+#REF!+#REF!</f>
        <v>#REF!</v>
      </c>
      <c r="F94" s="114" t="e">
        <f>#REF!+#REF!+#REF!+#REF!</f>
        <v>#REF!</v>
      </c>
      <c r="G94" s="114"/>
    </row>
    <row r="95" spans="1:8" x14ac:dyDescent="0.2">
      <c r="A95" s="112" t="s">
        <v>188</v>
      </c>
      <c r="B95" s="113" t="s">
        <v>187</v>
      </c>
      <c r="C95" s="114" t="e">
        <f>#REF!+#REF!+#REF!+#REF!</f>
        <v>#REF!</v>
      </c>
      <c r="D95" s="114" t="e">
        <f>#REF!+#REF!+#REF!+#REF!</f>
        <v>#REF!</v>
      </c>
      <c r="E95" s="114" t="e">
        <f>#REF!+#REF!+#REF!+#REF!</f>
        <v>#REF!</v>
      </c>
      <c r="F95" s="114" t="e">
        <f>#REF!+#REF!+#REF!+#REF!</f>
        <v>#REF!</v>
      </c>
      <c r="G95" s="114"/>
    </row>
    <row r="96" spans="1:8" x14ac:dyDescent="0.2">
      <c r="A96" s="115" t="s">
        <v>112</v>
      </c>
      <c r="B96" s="111" t="s">
        <v>113</v>
      </c>
      <c r="C96" s="114" t="e">
        <f>#REF!+#REF!+#REF!+#REF!</f>
        <v>#REF!</v>
      </c>
      <c r="D96" s="114" t="e">
        <f>#REF!+#REF!+#REF!+#REF!</f>
        <v>#REF!</v>
      </c>
      <c r="E96" s="114" t="e">
        <f>#REF!+#REF!+#REF!+#REF!</f>
        <v>#REF!</v>
      </c>
      <c r="F96" s="114" t="e">
        <f>#REF!+#REF!+#REF!+#REF!</f>
        <v>#REF!</v>
      </c>
      <c r="G96" s="114"/>
    </row>
    <row r="97" spans="1:9" x14ac:dyDescent="0.2">
      <c r="A97" s="115" t="s">
        <v>114</v>
      </c>
      <c r="B97" s="111" t="s">
        <v>115</v>
      </c>
      <c r="C97" s="114" t="e">
        <f>#REF!+#REF!+#REF!+#REF!</f>
        <v>#REF!</v>
      </c>
      <c r="D97" s="114" t="e">
        <f>#REF!+#REF!+#REF!+#REF!</f>
        <v>#REF!</v>
      </c>
      <c r="E97" s="114" t="e">
        <f>#REF!+#REF!+#REF!+#REF!</f>
        <v>#REF!</v>
      </c>
      <c r="F97" s="114" t="e">
        <f>#REF!+#REF!+#REF!+#REF!</f>
        <v>#REF!</v>
      </c>
      <c r="G97" s="114"/>
    </row>
    <row r="98" spans="1:9" x14ac:dyDescent="0.2">
      <c r="A98" s="112" t="s">
        <v>180</v>
      </c>
      <c r="B98" s="124" t="s">
        <v>178</v>
      </c>
      <c r="C98" s="114" t="e">
        <f>#REF!+#REF!+#REF!+#REF!</f>
        <v>#REF!</v>
      </c>
      <c r="D98" s="114" t="e">
        <f>#REF!+#REF!+#REF!+#REF!</f>
        <v>#REF!</v>
      </c>
      <c r="E98" s="114" t="e">
        <f>#REF!+#REF!+#REF!+#REF!</f>
        <v>#REF!</v>
      </c>
      <c r="F98" s="114" t="e">
        <f>#REF!+#REF!+#REF!+#REF!</f>
        <v>#REF!</v>
      </c>
      <c r="G98" s="114"/>
    </row>
    <row r="99" spans="1:9" x14ac:dyDescent="0.2">
      <c r="A99" s="115" t="s">
        <v>116</v>
      </c>
      <c r="B99" s="111" t="s">
        <v>117</v>
      </c>
      <c r="C99" s="114" t="e">
        <f>#REF!+#REF!+#REF!+#REF!</f>
        <v>#REF!</v>
      </c>
      <c r="D99" s="114" t="e">
        <f>#REF!+#REF!+#REF!+#REF!</f>
        <v>#REF!</v>
      </c>
      <c r="E99" s="114" t="e">
        <f>#REF!+#REF!+#REF!+#REF!</f>
        <v>#REF!</v>
      </c>
      <c r="F99" s="114" t="e">
        <f>#REF!+#REF!+#REF!+#REF!</f>
        <v>#REF!</v>
      </c>
      <c r="G99" s="114"/>
    </row>
    <row r="100" spans="1:9" x14ac:dyDescent="0.2">
      <c r="A100" s="115" t="s">
        <v>118</v>
      </c>
      <c r="B100" s="117" t="s">
        <v>119</v>
      </c>
      <c r="C100" s="114" t="e">
        <f>#REF!+#REF!+#REF!+#REF!</f>
        <v>#REF!</v>
      </c>
      <c r="D100" s="114" t="e">
        <f>#REF!+#REF!+#REF!+#REF!</f>
        <v>#REF!</v>
      </c>
      <c r="E100" s="114" t="e">
        <f>#REF!+#REF!+#REF!+#REF!</f>
        <v>#REF!</v>
      </c>
      <c r="F100" s="114" t="e">
        <f>#REF!+#REF!+#REF!+#REF!</f>
        <v>#REF!</v>
      </c>
      <c r="G100" s="114"/>
    </row>
    <row r="101" spans="1:9" x14ac:dyDescent="0.2">
      <c r="A101" s="115" t="s">
        <v>120</v>
      </c>
      <c r="B101" s="117" t="s">
        <v>124</v>
      </c>
      <c r="C101" s="114" t="e">
        <f>#REF!+#REF!+#REF!+#REF!</f>
        <v>#REF!</v>
      </c>
      <c r="D101" s="114" t="e">
        <f>#REF!+#REF!+#REF!+#REF!</f>
        <v>#REF!</v>
      </c>
      <c r="E101" s="114" t="e">
        <f>#REF!+#REF!+#REF!+#REF!</f>
        <v>#REF!</v>
      </c>
      <c r="F101" s="114" t="e">
        <f>#REF!+#REF!+#REF!+#REF!</f>
        <v>#REF!</v>
      </c>
      <c r="G101" s="114"/>
    </row>
    <row r="102" spans="1:9" x14ac:dyDescent="0.2">
      <c r="A102" s="125"/>
      <c r="B102" s="113" t="s">
        <v>181</v>
      </c>
      <c r="C102" s="114" t="e">
        <f>#REF!+#REF!+#REF!+#REF!</f>
        <v>#REF!</v>
      </c>
      <c r="D102" s="114" t="e">
        <f>#REF!+#REF!+#REF!+#REF!</f>
        <v>#REF!</v>
      </c>
      <c r="E102" s="114" t="e">
        <f>#REF!+#REF!+#REF!+#REF!</f>
        <v>#REF!</v>
      </c>
      <c r="F102" s="114" t="e">
        <f>#REF!+#REF!+#REF!+#REF!</f>
        <v>#REF!</v>
      </c>
      <c r="G102" s="114"/>
    </row>
    <row r="103" spans="1:9" x14ac:dyDescent="0.2">
      <c r="A103" s="115" t="s">
        <v>125</v>
      </c>
      <c r="B103" s="111" t="s">
        <v>126</v>
      </c>
      <c r="C103" s="114" t="e">
        <f>#REF!+#REF!+#REF!+#REF!</f>
        <v>#REF!</v>
      </c>
      <c r="D103" s="114" t="e">
        <f>#REF!+#REF!+#REF!+#REF!</f>
        <v>#REF!</v>
      </c>
      <c r="E103" s="114" t="e">
        <f>#REF!+#REF!+#REF!+#REF!</f>
        <v>#REF!</v>
      </c>
      <c r="F103" s="114" t="e">
        <f>#REF!+#REF!+#REF!+#REF!</f>
        <v>#REF!</v>
      </c>
      <c r="G103" s="114"/>
    </row>
    <row r="104" spans="1:9" x14ac:dyDescent="0.2">
      <c r="A104" s="110"/>
      <c r="B104" s="110"/>
      <c r="C104" s="114" t="e">
        <f>#REF!+#REF!+#REF!+#REF!</f>
        <v>#REF!</v>
      </c>
      <c r="D104" s="114" t="e">
        <f>#REF!+#REF!+#REF!+#REF!</f>
        <v>#REF!</v>
      </c>
      <c r="E104" s="114" t="e">
        <f>#REF!+#REF!+#REF!+#REF!</f>
        <v>#REF!</v>
      </c>
      <c r="F104" s="114" t="e">
        <f>#REF!+#REF!+#REF!+#REF!</f>
        <v>#REF!</v>
      </c>
      <c r="G104" s="114"/>
    </row>
    <row r="105" spans="1:9" x14ac:dyDescent="0.2">
      <c r="A105" s="126"/>
      <c r="B105" s="127" t="s">
        <v>127</v>
      </c>
      <c r="C105" s="114" t="e">
        <f>#REF!+#REF!+#REF!+#REF!</f>
        <v>#REF!</v>
      </c>
      <c r="D105" s="114" t="e">
        <f>#REF!+#REF!+#REF!+#REF!</f>
        <v>#REF!</v>
      </c>
      <c r="E105" s="114" t="e">
        <f>#REF!+#REF!+#REF!+#REF!</f>
        <v>#REF!</v>
      </c>
      <c r="F105" s="114" t="e">
        <f>#REF!+#REF!+#REF!+#REF!</f>
        <v>#REF!</v>
      </c>
      <c r="G105" s="183"/>
    </row>
    <row r="106" spans="1:9" x14ac:dyDescent="0.2">
      <c r="A106" s="126"/>
      <c r="B106" s="127"/>
      <c r="C106" s="114"/>
      <c r="D106" s="114"/>
      <c r="E106" s="67" t="e">
        <f>+D105+F105</f>
        <v>#REF!</v>
      </c>
      <c r="F106" s="196" t="s">
        <v>254</v>
      </c>
      <c r="G106" s="118"/>
    </row>
    <row r="107" spans="1:9" x14ac:dyDescent="0.2">
      <c r="A107" s="126"/>
      <c r="B107" s="127"/>
      <c r="C107" s="114"/>
      <c r="D107" s="114"/>
      <c r="E107" s="67" t="e">
        <f>-E106+E105</f>
        <v>#REF!</v>
      </c>
      <c r="F107" s="59" t="s">
        <v>255</v>
      </c>
      <c r="G107" s="118"/>
    </row>
    <row r="108" spans="1:9" x14ac:dyDescent="0.2">
      <c r="A108" s="128"/>
      <c r="B108" s="111" t="s">
        <v>128</v>
      </c>
      <c r="C108" s="114" t="e">
        <f>#REF!+#REF!+#REF!+#REF!</f>
        <v>#REF!</v>
      </c>
      <c r="D108" s="114" t="e">
        <f>#REF!+#REF!+#REF!+#REF!</f>
        <v>#REF!</v>
      </c>
      <c r="E108" s="114" t="e">
        <f>#REF!+#REF!+#REF!+#REF!</f>
        <v>#REF!</v>
      </c>
      <c r="F108" s="114" t="e">
        <f>#REF!+#REF!+#REF!+#REF!</f>
        <v>#REF!</v>
      </c>
      <c r="G108" s="150"/>
    </row>
    <row r="109" spans="1:9" x14ac:dyDescent="0.2">
      <c r="A109" s="128" t="s">
        <v>155</v>
      </c>
      <c r="B109" s="129" t="s">
        <v>129</v>
      </c>
      <c r="C109" s="114" t="e">
        <f>#REF!+#REF!+#REF!+#REF!</f>
        <v>#REF!</v>
      </c>
      <c r="D109" s="114" t="e">
        <f>#REF!+#REF!+#REF!+#REF!</f>
        <v>#REF!</v>
      </c>
      <c r="E109" s="114" t="e">
        <f>#REF!+#REF!+#REF!+#REF!</f>
        <v>#REF!</v>
      </c>
      <c r="F109" s="114" t="e">
        <f>#REF!+#REF!+#REF!+#REF!</f>
        <v>#REF!</v>
      </c>
      <c r="G109" s="161"/>
    </row>
    <row r="110" spans="1:9" x14ac:dyDescent="0.2">
      <c r="A110" s="179" t="s">
        <v>280</v>
      </c>
      <c r="B110" s="180" t="s">
        <v>281</v>
      </c>
      <c r="C110" s="114" t="e">
        <f>#REF!+#REF!+#REF!+#REF!</f>
        <v>#REF!</v>
      </c>
      <c r="D110" s="114" t="e">
        <f>#REF!+#REF!+#REF!+#REF!</f>
        <v>#REF!</v>
      </c>
      <c r="E110" s="114" t="e">
        <f>#REF!+#REF!+#REF!+#REF!</f>
        <v>#REF!</v>
      </c>
      <c r="F110" s="114" t="e">
        <f>#REF!+#REF!+#REF!+#REF!</f>
        <v>#REF!</v>
      </c>
      <c r="G110" s="237"/>
      <c r="H110" s="122"/>
      <c r="I110" s="122"/>
    </row>
    <row r="111" spans="1:9" x14ac:dyDescent="0.2">
      <c r="A111" s="179" t="s">
        <v>267</v>
      </c>
      <c r="B111" s="180" t="s">
        <v>268</v>
      </c>
      <c r="C111" s="114" t="e">
        <f>#REF!+#REF!+#REF!+#REF!</f>
        <v>#REF!</v>
      </c>
      <c r="D111" s="114" t="e">
        <f>#REF!+#REF!+#REF!+#REF!</f>
        <v>#REF!</v>
      </c>
      <c r="E111" s="114" t="e">
        <f>#REF!+#REF!+#REF!+#REF!</f>
        <v>#REF!</v>
      </c>
      <c r="F111" s="114" t="e">
        <f>#REF!+#REF!+#REF!+#REF!</f>
        <v>#REF!</v>
      </c>
      <c r="G111" s="188"/>
      <c r="H111" s="122"/>
      <c r="I111" s="122"/>
    </row>
    <row r="112" spans="1:9" x14ac:dyDescent="0.2">
      <c r="A112" s="179" t="s">
        <v>265</v>
      </c>
      <c r="B112" s="180" t="s">
        <v>266</v>
      </c>
      <c r="C112" s="114" t="e">
        <f>#REF!+#REF!+#REF!+#REF!</f>
        <v>#REF!</v>
      </c>
      <c r="D112" s="114" t="e">
        <f>#REF!+#REF!+#REF!+#REF!</f>
        <v>#REF!</v>
      </c>
      <c r="E112" s="114" t="e">
        <f>#REF!+#REF!+#REF!+#REF!</f>
        <v>#REF!</v>
      </c>
      <c r="F112" s="114" t="e">
        <f>#REF!+#REF!+#REF!+#REF!</f>
        <v>#REF!</v>
      </c>
      <c r="G112" s="237"/>
      <c r="H112" s="122"/>
      <c r="I112" s="122"/>
    </row>
    <row r="113" spans="1:9" x14ac:dyDescent="0.2">
      <c r="A113" s="179" t="s">
        <v>260</v>
      </c>
      <c r="B113" s="180" t="s">
        <v>261</v>
      </c>
      <c r="C113" s="114" t="e">
        <f>#REF!+#REF!+#REF!+#REF!</f>
        <v>#REF!</v>
      </c>
      <c r="D113" s="114" t="e">
        <f>#REF!+#REF!+#REF!+#REF!</f>
        <v>#REF!</v>
      </c>
      <c r="E113" s="114" t="e">
        <f>#REF!+#REF!+#REF!+#REF!</f>
        <v>#REF!</v>
      </c>
      <c r="F113" s="114" t="e">
        <f>#REF!+#REF!+#REF!+#REF!</f>
        <v>#REF!</v>
      </c>
      <c r="G113" s="237"/>
      <c r="H113" s="122"/>
      <c r="I113" s="122"/>
    </row>
    <row r="114" spans="1:9" x14ac:dyDescent="0.2">
      <c r="A114" s="179" t="s">
        <v>258</v>
      </c>
      <c r="B114" s="180" t="s">
        <v>259</v>
      </c>
      <c r="C114" s="114" t="e">
        <f>#REF!+#REF!+#REF!+#REF!</f>
        <v>#REF!</v>
      </c>
      <c r="D114" s="114" t="e">
        <f>#REF!+#REF!+#REF!+#REF!</f>
        <v>#REF!</v>
      </c>
      <c r="E114" s="114" t="e">
        <f>#REF!+#REF!+#REF!+#REF!</f>
        <v>#REF!</v>
      </c>
      <c r="F114" s="114" t="e">
        <f>#REF!+#REF!+#REF!+#REF!</f>
        <v>#REF!</v>
      </c>
      <c r="G114" s="237"/>
      <c r="H114" s="122"/>
      <c r="I114" s="122"/>
    </row>
    <row r="115" spans="1:9" x14ac:dyDescent="0.2">
      <c r="A115" s="179" t="s">
        <v>264</v>
      </c>
      <c r="B115" s="180" t="s">
        <v>269</v>
      </c>
      <c r="C115" s="114" t="e">
        <f>#REF!+#REF!+#REF!+#REF!</f>
        <v>#REF!</v>
      </c>
      <c r="D115" s="114" t="e">
        <f>#REF!+#REF!+#REF!+#REF!</f>
        <v>#REF!</v>
      </c>
      <c r="E115" s="114" t="e">
        <f>#REF!+#REF!+#REF!+#REF!</f>
        <v>#REF!</v>
      </c>
      <c r="F115" s="114" t="e">
        <f>#REF!+#REF!+#REF!+#REF!</f>
        <v>#REF!</v>
      </c>
      <c r="G115" s="237"/>
      <c r="H115" s="122"/>
      <c r="I115" s="122"/>
    </row>
    <row r="116" spans="1:9" x14ac:dyDescent="0.2">
      <c r="A116" s="179" t="s">
        <v>262</v>
      </c>
      <c r="B116" s="180" t="s">
        <v>263</v>
      </c>
      <c r="C116" s="114" t="e">
        <f>#REF!+#REF!+#REF!+#REF!</f>
        <v>#REF!</v>
      </c>
      <c r="D116" s="114" t="e">
        <f>#REF!+#REF!+#REF!+#REF!</f>
        <v>#REF!</v>
      </c>
      <c r="E116" s="114" t="e">
        <f>#REF!+#REF!+#REF!+#REF!</f>
        <v>#REF!</v>
      </c>
      <c r="F116" s="114" t="e">
        <f>#REF!+#REF!+#REF!+#REF!</f>
        <v>#REF!</v>
      </c>
      <c r="G116" s="237"/>
      <c r="H116" s="122"/>
      <c r="I116" s="122"/>
    </row>
    <row r="117" spans="1:9" x14ac:dyDescent="0.2">
      <c r="A117" s="179" t="s">
        <v>278</v>
      </c>
      <c r="B117" s="180" t="s">
        <v>279</v>
      </c>
      <c r="C117" s="114" t="e">
        <f>#REF!+#REF!+#REF!+#REF!</f>
        <v>#REF!</v>
      </c>
      <c r="D117" s="114" t="e">
        <f>#REF!+#REF!+#REF!+#REF!</f>
        <v>#REF!</v>
      </c>
      <c r="E117" s="114" t="e">
        <f>#REF!+#REF!+#REF!+#REF!</f>
        <v>#REF!</v>
      </c>
      <c r="F117" s="114" t="e">
        <f>#REF!+#REF!+#REF!+#REF!</f>
        <v>#REF!</v>
      </c>
      <c r="G117" s="237"/>
      <c r="H117" s="122"/>
      <c r="I117" s="122"/>
    </row>
    <row r="118" spans="1:9" x14ac:dyDescent="0.2">
      <c r="A118" s="180" t="s">
        <v>276</v>
      </c>
      <c r="B118" s="180" t="s">
        <v>277</v>
      </c>
      <c r="C118" s="114" t="e">
        <f>#REF!+#REF!+#REF!+#REF!</f>
        <v>#REF!</v>
      </c>
      <c r="D118" s="114" t="e">
        <f>#REF!+#REF!+#REF!+#REF!</f>
        <v>#REF!</v>
      </c>
      <c r="E118" s="114" t="e">
        <f>#REF!+#REF!+#REF!+#REF!</f>
        <v>#REF!</v>
      </c>
      <c r="F118" s="114" t="e">
        <f>#REF!+#REF!+#REF!+#REF!</f>
        <v>#REF!</v>
      </c>
      <c r="G118" s="237"/>
      <c r="H118" s="122"/>
      <c r="I118" s="122"/>
    </row>
    <row r="119" spans="1:9" x14ac:dyDescent="0.2">
      <c r="A119" s="138" t="s">
        <v>156</v>
      </c>
      <c r="B119" s="168" t="s">
        <v>132</v>
      </c>
      <c r="C119" s="114" t="e">
        <f>#REF!+#REF!+#REF!+#REF!</f>
        <v>#REF!</v>
      </c>
      <c r="D119" s="114" t="e">
        <f>#REF!+#REF!+#REF!+#REF!</f>
        <v>#REF!</v>
      </c>
      <c r="E119" s="114" t="e">
        <f>#REF!+#REF!+#REF!+#REF!</f>
        <v>#REF!</v>
      </c>
      <c r="F119" s="114" t="e">
        <f>#REF!+#REF!+#REF!+#REF!</f>
        <v>#REF!</v>
      </c>
      <c r="G119" s="161"/>
      <c r="H119" s="122"/>
      <c r="I119" s="122"/>
    </row>
    <row r="120" spans="1:9" hidden="1" x14ac:dyDescent="0.2">
      <c r="A120" s="179" t="s">
        <v>172</v>
      </c>
      <c r="B120" s="180" t="s">
        <v>134</v>
      </c>
      <c r="C120" s="114" t="e">
        <f>#REF!+#REF!+#REF!+#REF!</f>
        <v>#REF!</v>
      </c>
      <c r="D120" s="114" t="e">
        <f>#REF!+#REF!+#REF!+#REF!</f>
        <v>#REF!</v>
      </c>
      <c r="E120" s="114" t="e">
        <f>#REF!+#REF!+#REF!+#REF!</f>
        <v>#REF!</v>
      </c>
      <c r="F120" s="114" t="e">
        <f>#REF!+#REF!+#REF!+#REF!</f>
        <v>#REF!</v>
      </c>
      <c r="G120" s="114"/>
      <c r="H120" s="122"/>
      <c r="I120" s="122"/>
    </row>
    <row r="121" spans="1:9" hidden="1" x14ac:dyDescent="0.2">
      <c r="A121" s="179" t="s">
        <v>172</v>
      </c>
      <c r="B121" s="180" t="s">
        <v>137</v>
      </c>
      <c r="C121" s="114" t="e">
        <f>#REF!+#REF!+#REF!+#REF!</f>
        <v>#REF!</v>
      </c>
      <c r="D121" s="114" t="e">
        <f>#REF!+#REF!+#REF!+#REF!</f>
        <v>#REF!</v>
      </c>
      <c r="E121" s="114" t="e">
        <f>#REF!+#REF!+#REF!+#REF!</f>
        <v>#REF!</v>
      </c>
      <c r="F121" s="114" t="e">
        <f>#REF!+#REF!+#REF!+#REF!</f>
        <v>#REF!</v>
      </c>
      <c r="G121" s="114"/>
      <c r="H121" s="122"/>
      <c r="I121" s="122"/>
    </row>
    <row r="122" spans="1:9" x14ac:dyDescent="0.2">
      <c r="A122" s="179" t="s">
        <v>172</v>
      </c>
      <c r="B122" s="180" t="s">
        <v>135</v>
      </c>
      <c r="C122" s="114" t="e">
        <f>#REF!+#REF!+#REF!+#REF!</f>
        <v>#REF!</v>
      </c>
      <c r="D122" s="114" t="e">
        <f>#REF!+#REF!+#REF!+#REF!</f>
        <v>#REF!</v>
      </c>
      <c r="E122" s="114" t="e">
        <f>#REF!+#REF!+#REF!+#REF!</f>
        <v>#REF!</v>
      </c>
      <c r="F122" s="114" t="e">
        <f>#REF!+#REF!+#REF!+#REF!</f>
        <v>#REF!</v>
      </c>
      <c r="G122" s="188"/>
      <c r="H122" s="122"/>
      <c r="I122" s="122"/>
    </row>
    <row r="123" spans="1:9" x14ac:dyDescent="0.2">
      <c r="A123" s="179" t="s">
        <v>172</v>
      </c>
      <c r="B123" s="180" t="s">
        <v>275</v>
      </c>
      <c r="C123" s="114" t="e">
        <f>#REF!+#REF!+#REF!+#REF!</f>
        <v>#REF!</v>
      </c>
      <c r="D123" s="114" t="e">
        <f>#REF!+#REF!+#REF!+#REF!</f>
        <v>#REF!</v>
      </c>
      <c r="E123" s="114" t="e">
        <f>#REF!+#REF!+#REF!+#REF!</f>
        <v>#REF!</v>
      </c>
      <c r="F123" s="114" t="e">
        <f>#REF!+#REF!+#REF!+#REF!</f>
        <v>#REF!</v>
      </c>
      <c r="G123" s="188"/>
      <c r="H123" s="122"/>
      <c r="I123" s="122"/>
    </row>
    <row r="124" spans="1:9" x14ac:dyDescent="0.2">
      <c r="A124" s="179" t="s">
        <v>171</v>
      </c>
      <c r="B124" s="180" t="s">
        <v>133</v>
      </c>
      <c r="C124" s="114" t="e">
        <f>#REF!+#REF!+#REF!+#REF!</f>
        <v>#REF!</v>
      </c>
      <c r="D124" s="114" t="e">
        <f>#REF!+#REF!+#REF!+#REF!</f>
        <v>#REF!</v>
      </c>
      <c r="E124" s="114" t="e">
        <f>#REF!+#REF!+#REF!+#REF!</f>
        <v>#REF!</v>
      </c>
      <c r="F124" s="114" t="e">
        <f>#REF!+#REF!+#REF!+#REF!</f>
        <v>#REF!</v>
      </c>
      <c r="G124" s="188"/>
      <c r="H124" s="122"/>
      <c r="I124" s="122"/>
    </row>
    <row r="125" spans="1:9" hidden="1" x14ac:dyDescent="0.2">
      <c r="A125" s="179" t="s">
        <v>173</v>
      </c>
      <c r="B125" s="180" t="s">
        <v>201</v>
      </c>
      <c r="C125" s="114" t="e">
        <f>#REF!+#REF!+#REF!+#REF!</f>
        <v>#REF!</v>
      </c>
      <c r="D125" s="114" t="e">
        <f>#REF!+#REF!+#REF!+#REF!</f>
        <v>#REF!</v>
      </c>
      <c r="E125" s="114" t="e">
        <f>#REF!+#REF!+#REF!+#REF!</f>
        <v>#REF!</v>
      </c>
      <c r="F125" s="114" t="e">
        <f>#REF!+#REF!+#REF!+#REF!</f>
        <v>#REF!</v>
      </c>
      <c r="G125" s="188"/>
      <c r="H125" s="122"/>
      <c r="I125" s="122"/>
    </row>
    <row r="126" spans="1:9" hidden="1" x14ac:dyDescent="0.2">
      <c r="A126" s="179" t="s">
        <v>173</v>
      </c>
      <c r="B126" s="178" t="s">
        <v>270</v>
      </c>
      <c r="C126" s="114" t="e">
        <f>#REF!+#REF!+#REF!+#REF!</f>
        <v>#REF!</v>
      </c>
      <c r="D126" s="114" t="e">
        <f>#REF!+#REF!+#REF!+#REF!</f>
        <v>#REF!</v>
      </c>
      <c r="E126" s="114" t="e">
        <f>#REF!+#REF!+#REF!+#REF!</f>
        <v>#REF!</v>
      </c>
      <c r="F126" s="114" t="e">
        <f>#REF!+#REF!+#REF!+#REF!</f>
        <v>#REF!</v>
      </c>
      <c r="G126" s="188"/>
      <c r="H126" s="122"/>
      <c r="I126" s="122"/>
    </row>
    <row r="127" spans="1:9" hidden="1" x14ac:dyDescent="0.2">
      <c r="A127" s="179" t="s">
        <v>174</v>
      </c>
      <c r="B127" s="180" t="s">
        <v>271</v>
      </c>
      <c r="C127" s="114" t="e">
        <f>#REF!+#REF!+#REF!+#REF!</f>
        <v>#REF!</v>
      </c>
      <c r="D127" s="114" t="e">
        <f>#REF!+#REF!+#REF!+#REF!</f>
        <v>#REF!</v>
      </c>
      <c r="E127" s="114" t="e">
        <f>#REF!+#REF!+#REF!+#REF!</f>
        <v>#REF!</v>
      </c>
      <c r="F127" s="114" t="e">
        <f>#REF!+#REF!+#REF!+#REF!</f>
        <v>#REF!</v>
      </c>
      <c r="G127" s="188"/>
      <c r="H127" s="122"/>
      <c r="I127" s="122"/>
    </row>
    <row r="128" spans="1:9" x14ac:dyDescent="0.2">
      <c r="A128" s="179" t="s">
        <v>174</v>
      </c>
      <c r="B128" s="180" t="s">
        <v>272</v>
      </c>
      <c r="C128" s="114" t="e">
        <f>#REF!+#REF!+#REF!+#REF!</f>
        <v>#REF!</v>
      </c>
      <c r="D128" s="114" t="e">
        <f>#REF!+#REF!+#REF!+#REF!</f>
        <v>#REF!</v>
      </c>
      <c r="E128" s="114" t="e">
        <f>#REF!+#REF!+#REF!+#REF!</f>
        <v>#REF!</v>
      </c>
      <c r="F128" s="114" t="e">
        <f>#REF!+#REF!+#REF!+#REF!</f>
        <v>#REF!</v>
      </c>
      <c r="G128" s="188"/>
      <c r="H128" s="122"/>
      <c r="I128" s="122"/>
    </row>
    <row r="129" spans="1:10" x14ac:dyDescent="0.2">
      <c r="A129" s="179" t="s">
        <v>174</v>
      </c>
      <c r="B129" s="180" t="s">
        <v>273</v>
      </c>
      <c r="C129" s="114" t="e">
        <f>#REF!+#REF!+#REF!+#REF!</f>
        <v>#REF!</v>
      </c>
      <c r="D129" s="114" t="e">
        <f>#REF!+#REF!+#REF!+#REF!</f>
        <v>#REF!</v>
      </c>
      <c r="E129" s="114" t="e">
        <f>#REF!+#REF!+#REF!+#REF!</f>
        <v>#REF!</v>
      </c>
      <c r="F129" s="114" t="e">
        <f>#REF!+#REF!+#REF!+#REF!</f>
        <v>#REF!</v>
      </c>
      <c r="G129" s="188"/>
      <c r="H129" s="122"/>
      <c r="I129" s="122"/>
    </row>
    <row r="130" spans="1:10" x14ac:dyDescent="0.2">
      <c r="A130" s="180" t="s">
        <v>174</v>
      </c>
      <c r="B130" s="180" t="s">
        <v>274</v>
      </c>
      <c r="C130" s="114" t="e">
        <f>#REF!+#REF!+#REF!+#REF!</f>
        <v>#REF!</v>
      </c>
      <c r="D130" s="114" t="e">
        <f>#REF!+#REF!+#REF!+#REF!</f>
        <v>#REF!</v>
      </c>
      <c r="E130" s="114" t="e">
        <f>#REF!+#REF!+#REF!+#REF!</f>
        <v>#REF!</v>
      </c>
      <c r="F130" s="114" t="e">
        <f>#REF!+#REF!+#REF!+#REF!</f>
        <v>#REF!</v>
      </c>
      <c r="G130" s="188"/>
      <c r="H130" s="122"/>
      <c r="I130" s="122"/>
    </row>
    <row r="131" spans="1:10" x14ac:dyDescent="0.2">
      <c r="A131" s="179" t="s">
        <v>196</v>
      </c>
      <c r="B131" s="180" t="s">
        <v>290</v>
      </c>
      <c r="C131" s="114" t="e">
        <f>#REF!+#REF!+#REF!+#REF!</f>
        <v>#REF!</v>
      </c>
      <c r="D131" s="114" t="e">
        <f>#REF!+#REF!+#REF!+#REF!</f>
        <v>#REF!</v>
      </c>
      <c r="E131" s="114" t="e">
        <f>#REF!+#REF!+#REF!+#REF!</f>
        <v>#REF!</v>
      </c>
      <c r="F131" s="114" t="e">
        <f>#REF!+#REF!+#REF!+#REF!</f>
        <v>#REF!</v>
      </c>
      <c r="G131" s="188"/>
      <c r="H131" s="122"/>
      <c r="I131" s="122"/>
    </row>
    <row r="132" spans="1:10" hidden="1" x14ac:dyDescent="0.2">
      <c r="A132" s="179"/>
      <c r="B132" s="180"/>
      <c r="C132" s="114" t="e">
        <f>#REF!+#REF!+#REF!+#REF!</f>
        <v>#REF!</v>
      </c>
      <c r="D132" s="114" t="e">
        <f>#REF!+#REF!+#REF!+#REF!</f>
        <v>#REF!</v>
      </c>
      <c r="E132" s="114" t="e">
        <f>#REF!+#REF!+#REF!+#REF!</f>
        <v>#REF!</v>
      </c>
      <c r="F132" s="114" t="e">
        <f>#REF!+#REF!+#REF!+#REF!</f>
        <v>#REF!</v>
      </c>
      <c r="G132" s="114"/>
    </row>
    <row r="133" spans="1:10" x14ac:dyDescent="0.2">
      <c r="A133" s="138" t="s">
        <v>157</v>
      </c>
      <c r="B133" s="139" t="s">
        <v>150</v>
      </c>
      <c r="C133" s="114" t="e">
        <f>#REF!+#REF!+#REF!+#REF!</f>
        <v>#REF!</v>
      </c>
      <c r="D133" s="114" t="e">
        <f>#REF!+#REF!+#REF!+#REF!</f>
        <v>#REF!</v>
      </c>
      <c r="E133" s="114" t="e">
        <f>#REF!+#REF!+#REF!+#REF!</f>
        <v>#REF!</v>
      </c>
      <c r="F133" s="114" t="e">
        <f>#REF!+#REF!+#REF!+#REF!</f>
        <v>#REF!</v>
      </c>
      <c r="G133" s="161"/>
    </row>
    <row r="134" spans="1:10" hidden="1" x14ac:dyDescent="0.2">
      <c r="A134" s="179" t="s">
        <v>169</v>
      </c>
      <c r="B134" s="180" t="s">
        <v>151</v>
      </c>
      <c r="C134" s="114" t="e">
        <f>#REF!+#REF!+#REF!+#REF!</f>
        <v>#REF!</v>
      </c>
      <c r="D134" s="114" t="e">
        <f>#REF!+#REF!+#REF!+#REF!</f>
        <v>#REF!</v>
      </c>
      <c r="E134" s="114" t="e">
        <f>#REF!+#REF!+#REF!+#REF!</f>
        <v>#REF!</v>
      </c>
      <c r="F134" s="114" t="e">
        <f>#REF!+#REF!+#REF!+#REF!</f>
        <v>#REF!</v>
      </c>
      <c r="G134" s="114"/>
    </row>
    <row r="135" spans="1:10" hidden="1" x14ac:dyDescent="0.2">
      <c r="A135" s="179"/>
      <c r="B135" s="180"/>
      <c r="C135" s="114" t="e">
        <f>#REF!+#REF!+#REF!+#REF!</f>
        <v>#REF!</v>
      </c>
      <c r="D135" s="114" t="e">
        <f>#REF!+#REF!+#REF!+#REF!</f>
        <v>#REF!</v>
      </c>
      <c r="E135" s="114" t="e">
        <f>#REF!+#REF!+#REF!+#REF!</f>
        <v>#REF!</v>
      </c>
      <c r="F135" s="114" t="e">
        <f>#REF!+#REF!+#REF!+#REF!</f>
        <v>#REF!</v>
      </c>
      <c r="G135" s="114"/>
    </row>
    <row r="136" spans="1:10" hidden="1" x14ac:dyDescent="0.2">
      <c r="C136" s="114" t="e">
        <f>#REF!+#REF!+#REF!+#REF!</f>
        <v>#REF!</v>
      </c>
      <c r="D136" s="114" t="e">
        <f>#REF!+#REF!+#REF!+#REF!</f>
        <v>#REF!</v>
      </c>
      <c r="E136" s="114" t="e">
        <f>#REF!+#REF!+#REF!+#REF!</f>
        <v>#REF!</v>
      </c>
      <c r="F136" s="114" t="e">
        <f>#REF!+#REF!+#REF!+#REF!</f>
        <v>#REF!</v>
      </c>
      <c r="G136" s="114"/>
    </row>
    <row r="137" spans="1:10" hidden="1" x14ac:dyDescent="0.2">
      <c r="A137" s="137"/>
      <c r="B137" s="133" t="s">
        <v>295</v>
      </c>
      <c r="C137" s="114" t="e">
        <f>#REF!+#REF!+#REF!+#REF!</f>
        <v>#REF!</v>
      </c>
      <c r="D137" s="114" t="e">
        <f>#REF!+#REF!+#REF!+#REF!</f>
        <v>#REF!</v>
      </c>
      <c r="E137" s="114" t="e">
        <f>#REF!+#REF!+#REF!+#REF!</f>
        <v>#REF!</v>
      </c>
      <c r="F137" s="114" t="e">
        <f>#REF!+#REF!+#REF!+#REF!</f>
        <v>#REF!</v>
      </c>
    </row>
    <row r="138" spans="1:10" hidden="1" x14ac:dyDescent="0.2">
      <c r="C138" s="114" t="e">
        <f>#REF!+#REF!+#REF!+#REF!</f>
        <v>#REF!</v>
      </c>
      <c r="D138" s="114" t="e">
        <f>#REF!+#REF!+#REF!+#REF!</f>
        <v>#REF!</v>
      </c>
      <c r="E138" s="114" t="e">
        <f>#REF!+#REF!+#REF!+#REF!</f>
        <v>#REF!</v>
      </c>
      <c r="F138" s="114" t="e">
        <f>#REF!+#REF!+#REF!+#REF!</f>
        <v>#REF!</v>
      </c>
    </row>
    <row r="139" spans="1:10" hidden="1" x14ac:dyDescent="0.2">
      <c r="A139" s="126"/>
      <c r="B139" s="133"/>
      <c r="C139" s="114" t="e">
        <f>#REF!+#REF!+#REF!+#REF!</f>
        <v>#REF!</v>
      </c>
      <c r="D139" s="114" t="e">
        <f>#REF!+#REF!+#REF!+#REF!</f>
        <v>#REF!</v>
      </c>
      <c r="E139" s="114" t="e">
        <f>#REF!+#REF!+#REF!+#REF!</f>
        <v>#REF!</v>
      </c>
      <c r="F139" s="114" t="e">
        <f>#REF!+#REF!+#REF!+#REF!</f>
        <v>#REF!</v>
      </c>
      <c r="G139" s="234"/>
    </row>
    <row r="140" spans="1:10" hidden="1" x14ac:dyDescent="0.2">
      <c r="C140" s="114" t="e">
        <f>#REF!+#REF!+#REF!+#REF!</f>
        <v>#REF!</v>
      </c>
      <c r="D140" s="114" t="e">
        <f>#REF!+#REF!+#REF!+#REF!</f>
        <v>#REF!</v>
      </c>
      <c r="E140" s="114" t="e">
        <f>#REF!+#REF!+#REF!+#REF!</f>
        <v>#REF!</v>
      </c>
      <c r="F140" s="114" t="e">
        <f>#REF!+#REF!+#REF!+#REF!</f>
        <v>#REF!</v>
      </c>
      <c r="G140" s="2"/>
      <c r="H140" s="2"/>
    </row>
    <row r="141" spans="1:10" hidden="1" x14ac:dyDescent="0.2">
      <c r="C141" s="114" t="e">
        <f>#REF!+#REF!+#REF!+#REF!</f>
        <v>#REF!</v>
      </c>
      <c r="D141" s="114" t="e">
        <f>#REF!+#REF!+#REF!+#REF!</f>
        <v>#REF!</v>
      </c>
      <c r="E141" s="114" t="e">
        <f>#REF!+#REF!+#REF!+#REF!</f>
        <v>#REF!</v>
      </c>
      <c r="F141" s="114" t="e">
        <f>#REF!+#REF!+#REF!+#REF!</f>
        <v>#REF!</v>
      </c>
      <c r="H141" s="118"/>
      <c r="J141" s="8"/>
    </row>
    <row r="142" spans="1:10" x14ac:dyDescent="0.2">
      <c r="A142" s="131" t="s">
        <v>190</v>
      </c>
      <c r="C142" s="114" t="e">
        <f>#REF!+#REF!+#REF!+#REF!</f>
        <v>#REF!</v>
      </c>
      <c r="D142" s="114" t="e">
        <f>#REF!+#REF!+#REF!+#REF!</f>
        <v>#REF!</v>
      </c>
      <c r="E142" s="114" t="e">
        <f>#REF!+#REF!+#REF!+#REF!</f>
        <v>#REF!</v>
      </c>
      <c r="F142" s="114" t="e">
        <f>#REF!+#REF!+#REF!+#REF!</f>
        <v>#REF!</v>
      </c>
    </row>
    <row r="149" spans="2:4" x14ac:dyDescent="0.2">
      <c r="B149" s="122"/>
      <c r="C149" s="122"/>
      <c r="D149" s="122"/>
    </row>
    <row r="150" spans="2:4" x14ac:dyDescent="0.2">
      <c r="B150" s="134"/>
      <c r="C150" s="134"/>
      <c r="D150" s="134"/>
    </row>
    <row r="158" spans="2:4" x14ac:dyDescent="0.2">
      <c r="B158" s="135"/>
      <c r="C158" s="135"/>
      <c r="D158" s="135"/>
    </row>
    <row r="163" spans="2:4" x14ac:dyDescent="0.2">
      <c r="B163" s="135"/>
      <c r="C163" s="135"/>
      <c r="D163" s="135"/>
    </row>
    <row r="168" spans="2:4" x14ac:dyDescent="0.2">
      <c r="B168" s="127"/>
      <c r="C168" s="127"/>
      <c r="D168" s="127"/>
    </row>
  </sheetData>
  <phoneticPr fontId="52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55</vt:i4>
      </vt:variant>
      <vt:variant>
        <vt:lpstr>Nimega vahemikud</vt:lpstr>
      </vt:variant>
      <vt:variant>
        <vt:i4>44</vt:i4>
      </vt:variant>
    </vt:vector>
  </HeadingPairs>
  <TitlesOfParts>
    <vt:vector size="99" baseType="lpstr">
      <vt:lpstr>Sisukord</vt:lpstr>
      <vt:lpstr>1 Krõll</vt:lpstr>
      <vt:lpstr>Kokku LA</vt:lpstr>
      <vt:lpstr>kokku koolid</vt:lpstr>
      <vt:lpstr>Waldorfühing</vt:lpstr>
      <vt:lpstr>Muud hariduskulud</vt:lpstr>
      <vt:lpstr>Haridusüritused</vt:lpstr>
      <vt:lpstr>KOKKU  HARIDUS</vt:lpstr>
      <vt:lpstr>kokku huvikoolid</vt:lpstr>
      <vt:lpstr>Kultuuriüritused</vt:lpstr>
      <vt:lpstr>KOKKU  KULTUUR</vt:lpstr>
      <vt:lpstr>Spordiüritused</vt:lpstr>
      <vt:lpstr>KOKKU  SPORT</vt:lpstr>
      <vt:lpstr>KOKKU  SOTSIAAL</vt:lpstr>
      <vt:lpstr>2 Karlsson</vt:lpstr>
      <vt:lpstr>3 Midrimaa</vt:lpstr>
      <vt:lpstr>4 Männimäe</vt:lpstr>
      <vt:lpstr>5 Mängupesa</vt:lpstr>
      <vt:lpstr>6 Mesimumm</vt:lpstr>
      <vt:lpstr>7 Jakobson</vt:lpstr>
      <vt:lpstr>8 Kaare Kool</vt:lpstr>
      <vt:lpstr>9 Kesklinna</vt:lpstr>
      <vt:lpstr>10 Paalalinna</vt:lpstr>
      <vt:lpstr>11 Täiskasvanute G</vt:lpstr>
      <vt:lpstr>12 Spordikool</vt:lpstr>
      <vt:lpstr>13 Muusikakool</vt:lpstr>
      <vt:lpstr>14 Huvikool</vt:lpstr>
      <vt:lpstr>15 Kunstikool</vt:lpstr>
      <vt:lpstr>16 Spordikeskus</vt:lpstr>
      <vt:lpstr>17 Sakala Keskus - noorsootöö</vt:lpstr>
      <vt:lpstr>17 Sakala Keskus - kultuur</vt:lpstr>
      <vt:lpstr>17 Sakala Keskus - Vana Veetorn</vt:lpstr>
      <vt:lpstr>17 Sakala Keskus - Lauluväljak</vt:lpstr>
      <vt:lpstr>18 Nukuteater</vt:lpstr>
      <vt:lpstr>19 Linnarmk</vt:lpstr>
      <vt:lpstr>20 Sakala Keskus -Kondas</vt:lpstr>
      <vt:lpstr>21 Päevakeskus</vt:lpstr>
      <vt:lpstr>22 Linnahooldus</vt:lpstr>
      <vt:lpstr>23 Asut vahelised tehingud</vt:lpstr>
      <vt:lpstr>24 Koosseis</vt:lpstr>
      <vt:lpstr>25 Pedag tarif</vt:lpstr>
      <vt:lpstr>26 Laste arv</vt:lpstr>
      <vt:lpstr>27 Asutuse invest</vt:lpstr>
      <vt:lpstr>28 Välisrahastus</vt:lpstr>
      <vt:lpstr>29 Liisingud jm kohustused</vt:lpstr>
      <vt:lpstr>30 Volikogu</vt:lpstr>
      <vt:lpstr>31 Sotsiaalamet</vt:lpstr>
      <vt:lpstr>32 Majandusamet</vt:lpstr>
      <vt:lpstr>33 Aval suhted</vt:lpstr>
      <vt:lpstr>34 Arhitektuur</vt:lpstr>
      <vt:lpstr>35 Kantselei</vt:lpstr>
      <vt:lpstr>36 Haridus ja kult amet</vt:lpstr>
      <vt:lpstr>37 Valitsemine ja rahandus</vt:lpstr>
      <vt:lpstr>38 Vara müük</vt:lpstr>
      <vt:lpstr>39 Invest koond</vt:lpstr>
      <vt:lpstr>'26 Laste arv'!Prindiala</vt:lpstr>
      <vt:lpstr>'29 Liisingud jm kohustused'!Prindiala</vt:lpstr>
      <vt:lpstr>'30 Volikogu'!Prindiala</vt:lpstr>
      <vt:lpstr>'31 Sotsiaalamet'!Prindiala</vt:lpstr>
      <vt:lpstr>'32 Majandusamet'!Prindiala</vt:lpstr>
      <vt:lpstr>'33 Aval suhted'!Prindiala</vt:lpstr>
      <vt:lpstr>'34 Arhitektuur'!Prindiala</vt:lpstr>
      <vt:lpstr>'35 Kantselei'!Prindiala</vt:lpstr>
      <vt:lpstr>'36 Haridus ja kult amet'!Prindiala</vt:lpstr>
      <vt:lpstr>'37 Valitsemine ja rahandus'!Prindiala</vt:lpstr>
      <vt:lpstr>'39 Invest koond'!Prindiala</vt:lpstr>
      <vt:lpstr>'1 Krõll'!Prinditiitlid</vt:lpstr>
      <vt:lpstr>'10 Paalalinna'!Prinditiitlid</vt:lpstr>
      <vt:lpstr>'11 Täiskasvanute G'!Prinditiitlid</vt:lpstr>
      <vt:lpstr>'12 Spordikool'!Prinditiitlid</vt:lpstr>
      <vt:lpstr>'13 Muusikakool'!Prinditiitlid</vt:lpstr>
      <vt:lpstr>'14 Huvikool'!Prinditiitlid</vt:lpstr>
      <vt:lpstr>'15 Kunstikool'!Prinditiitlid</vt:lpstr>
      <vt:lpstr>'16 Spordikeskus'!Prinditiitlid</vt:lpstr>
      <vt:lpstr>'17 Sakala Keskus - kultuur'!Prinditiitlid</vt:lpstr>
      <vt:lpstr>'17 Sakala Keskus - Lauluväljak'!Prinditiitlid</vt:lpstr>
      <vt:lpstr>'17 Sakala Keskus - noorsootöö'!Prinditiitlid</vt:lpstr>
      <vt:lpstr>'17 Sakala Keskus - Vana Veetorn'!Prinditiitlid</vt:lpstr>
      <vt:lpstr>'18 Nukuteater'!Prinditiitlid</vt:lpstr>
      <vt:lpstr>'19 Linnarmk'!Prinditiitlid</vt:lpstr>
      <vt:lpstr>'2 Karlsson'!Prinditiitlid</vt:lpstr>
      <vt:lpstr>'20 Sakala Keskus -Kondas'!Prinditiitlid</vt:lpstr>
      <vt:lpstr>'21 Päevakeskus'!Prinditiitlid</vt:lpstr>
      <vt:lpstr>'22 Linnahooldus'!Prinditiitlid</vt:lpstr>
      <vt:lpstr>'3 Midrimaa'!Prinditiitlid</vt:lpstr>
      <vt:lpstr>'30 Volikogu'!Prinditiitlid</vt:lpstr>
      <vt:lpstr>'31 Sotsiaalamet'!Prinditiitlid</vt:lpstr>
      <vt:lpstr>'32 Majandusamet'!Prinditiitlid</vt:lpstr>
      <vt:lpstr>'33 Aval suhted'!Prinditiitlid</vt:lpstr>
      <vt:lpstr>'34 Arhitektuur'!Prinditiitlid</vt:lpstr>
      <vt:lpstr>'35 Kantselei'!Prinditiitlid</vt:lpstr>
      <vt:lpstr>'36 Haridus ja kult amet'!Prinditiitlid</vt:lpstr>
      <vt:lpstr>'37 Valitsemine ja rahandus'!Prinditiitlid</vt:lpstr>
      <vt:lpstr>'4 Männimäe'!Prinditiitlid</vt:lpstr>
      <vt:lpstr>'5 Mängupesa'!Prinditiitlid</vt:lpstr>
      <vt:lpstr>'6 Mesimumm'!Prinditiitlid</vt:lpstr>
      <vt:lpstr>'7 Jakobson'!Prinditiitlid</vt:lpstr>
      <vt:lpstr>'8 Kaare Kool'!Prinditiitlid</vt:lpstr>
      <vt:lpstr>'9 Kesklinna'!Prinditiitlid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Marika Aaso</cp:lastModifiedBy>
  <cp:lastPrinted>2015-08-06T05:15:49Z</cp:lastPrinted>
  <dcterms:created xsi:type="dcterms:W3CDTF">1996-10-14T23:33:28Z</dcterms:created>
  <dcterms:modified xsi:type="dcterms:W3CDTF">2015-08-07T06:47:49Z</dcterms:modified>
</cp:coreProperties>
</file>